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5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6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7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8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9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80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1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2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3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4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5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6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7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8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9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90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91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2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3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4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5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6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7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8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9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100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101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2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3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4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5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6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7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8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9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10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11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2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3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4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5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6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7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8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9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20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21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2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3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4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5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6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7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8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9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30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31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32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3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4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5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6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7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8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139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40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3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4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5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6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7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148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9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150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51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52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drawings/drawing6.xml" ContentType="application/vnd.openxmlformats-officedocument.drawing+xml"/>
  <Override PartName="/xl/charts/chart153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4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5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6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7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8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9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charts/chart160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61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7.xml" ContentType="application/vnd.openxmlformats-officedocument.drawing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harts/chart175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10.xml" ContentType="application/vnd.openxmlformats-officedocument.drawingml.chartshapes+xml"/>
  <Override PartName="/xl/charts/chart176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1.xml" ContentType="application/vnd.openxmlformats-officedocument.drawingml.chartshapes+xml"/>
  <Override PartName="/xl/charts/chart177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2.xml" ContentType="application/vnd.openxmlformats-officedocument.drawingml.chartshapes+xml"/>
  <Override PartName="/xl/charts/chart178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3.xml" ContentType="application/vnd.openxmlformats-officedocument.drawingml.chartshapes+xml"/>
  <Override PartName="/xl/charts/chart179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4.xml" ContentType="application/vnd.openxmlformats-officedocument.drawingml.chartshapes+xml"/>
  <Override PartName="/xl/charts/chart180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drawings/drawing15.xml" ContentType="application/vnd.openxmlformats-officedocument.drawingml.chartshapes+xml"/>
  <Override PartName="/xl/charts/chart181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drawings/drawing16.xml" ContentType="application/vnd.openxmlformats-officedocument.drawingml.chartshapes+xml"/>
  <Override PartName="/xl/charts/chart182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83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drawings/drawing17.xml" ContentType="application/vnd.openxmlformats-officedocument.drawingml.chartshapes+xml"/>
  <Override PartName="/xl/charts/chart184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drawings/drawing18.xml" ContentType="application/vnd.openxmlformats-officedocument.drawingml.chartshapes+xml"/>
  <Override PartName="/xl/charts/chart185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86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charts/chart187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drawings/drawing23.xml" ContentType="application/vnd.openxmlformats-officedocument.drawing+xml"/>
  <Override PartName="/xl/charts/chart188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charts/chart189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24.xml" ContentType="application/vnd.openxmlformats-officedocument.drawing+xml"/>
  <Override PartName="/xl/charts/chart190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91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92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charts/chart193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jjimenezl\ASEGURAMIENTO 2022\ESTADISTICAS DIANA\JULIO 2024\PA PUBLICAR\"/>
    </mc:Choice>
  </mc:AlternateContent>
  <xr:revisionPtr revIDLastSave="0" documentId="8_{ABC1F6AE-B8AA-42E0-9535-81CA8D0FFC1D}" xr6:coauthVersionLast="47" xr6:coauthVersionMax="47" xr10:uidLastSave="{00000000-0000-0000-0000-000000000000}"/>
  <bookViews>
    <workbookView xWindow="-120" yWindow="-120" windowWidth="20730" windowHeight="11310" tabRatio="599" firstSheet="2" activeTab="2" xr2:uid="{00000000-000D-0000-FFFF-FFFF00000000}"/>
  </bookViews>
  <sheets>
    <sheet name="DANE" sheetId="220" state="hidden" r:id="rId1"/>
    <sheet name="6.Gráfico_Afiliados_EPS_Rég (2)" sheetId="254" state="hidden" r:id="rId2"/>
    <sheet name="INDICE" sheetId="263" r:id="rId3"/>
    <sheet name="0.CONSOLIDADO REGION " sheetId="249" r:id="rId4"/>
    <sheet name="POB_2024" sheetId="256" state="hidden" r:id="rId5"/>
    <sheet name="Hoja1" sheetId="261" state="hidden" r:id="rId6"/>
    <sheet name="1. Población_Afiliada_Regimen" sheetId="114" r:id="rId7"/>
    <sheet name="2. Afiliados_Esquema Asociativo" sheetId="242" r:id="rId8"/>
    <sheet name="3. Gráficos_Cobertura_Dpto" sheetId="80" r:id="rId9"/>
    <sheet name="4. Gráficos_%Tendencia_Subreg" sheetId="222" r:id="rId10"/>
    <sheet name="5. Gráficos_Afiliados_Reg_Subre" sheetId="237" r:id="rId11"/>
    <sheet name="6.Gráfico_Afiliados_EPS_Régimen" sheetId="14" r:id="rId12"/>
    <sheet name="7. Gráficos_Tendencia_EPS" sheetId="236" r:id="rId13"/>
    <sheet name="8. Afiliados_ EPS_Mpio_RS" sheetId="228" r:id="rId14"/>
    <sheet name="9. Afiliados_EPS_Mpio_RC " sheetId="251" r:id="rId15"/>
    <sheet name="10. Tendencia_por mes_RS" sheetId="39" r:id="rId16"/>
    <sheet name="11. Tendencia_por mes_ RC" sheetId="234" r:id="rId17"/>
    <sheet name="12. Tendencia_por mes_REX" sheetId="235" r:id="rId18"/>
    <sheet name="13. Afiliados_Nivel_Sexo_Zona" sheetId="192" r:id="rId19"/>
    <sheet name="14. Afiliados_Grupo_edad_RS" sheetId="193" r:id="rId20"/>
    <sheet name="14A. RS_Curso_Vida" sheetId="239" r:id="rId21"/>
    <sheet name="15. Afiliados_Grupo_edad_RC" sheetId="225" r:id="rId22"/>
    <sheet name="15A. RC_Curso_Vida" sheetId="240" r:id="rId23"/>
    <sheet name="16. REx_Curso_Vida" sheetId="241" r:id="rId24"/>
    <sheet name="17. Tipo_Población_RS " sheetId="247" r:id="rId25"/>
    <sheet name="18. Cobertura_Nacional_Deptos" sheetId="252" r:id="rId26"/>
    <sheet name="3C. Afiliados_ Suspendidos_RC" sheetId="229" state="hidden" r:id="rId27"/>
    <sheet name="12. Tendencia_Valores_Años" sheetId="16" state="hidden" r:id="rId28"/>
    <sheet name="RSpor PE" sheetId="253" state="hidden" r:id="rId29"/>
    <sheet name="A. Codigos_Municipio" sheetId="204" state="hidden" r:id="rId30"/>
    <sheet name="B. NUEVOS CODIGO EPS" sheetId="212" state="hidden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" localSheetId="3">'[1]CUADRO No 4'!#REF!</definedName>
    <definedName name="\" localSheetId="16">'[1]CUADRO No 4'!#REF!</definedName>
    <definedName name="\" localSheetId="17">'[1]CUADRO No 4'!#REF!</definedName>
    <definedName name="\" localSheetId="20">'[1]CUADRO No 4'!#REF!</definedName>
    <definedName name="\" localSheetId="21">'[1]CUADRO No 4'!#REF!</definedName>
    <definedName name="\" localSheetId="22">'[1]CUADRO No 4'!#REF!</definedName>
    <definedName name="\" localSheetId="23">'[1]CUADRO No 4'!#REF!</definedName>
    <definedName name="\" localSheetId="7">'[1]CUADRO No 4'!#REF!</definedName>
    <definedName name="\" localSheetId="26">'[1]CUADRO No 4'!#REF!</definedName>
    <definedName name="\" localSheetId="1">'[1]CUADRO No 4'!#REF!</definedName>
    <definedName name="\" localSheetId="12">'[1]CUADRO No 4'!#REF!</definedName>
    <definedName name="\" localSheetId="13">'[1]CUADRO No 4'!#REF!</definedName>
    <definedName name="\">'[1]CUADRO No 4'!#REF!</definedName>
    <definedName name="\a" localSheetId="3">'[1]CUADRO No 4'!#REF!</definedName>
    <definedName name="\a" localSheetId="16">'[1]CUADRO No 4'!#REF!</definedName>
    <definedName name="\a" localSheetId="17">'[1]CUADRO No 4'!#REF!</definedName>
    <definedName name="\a" localSheetId="20">'[1]CUADRO No 4'!#REF!</definedName>
    <definedName name="\a" localSheetId="21">'[1]CUADRO No 4'!#REF!</definedName>
    <definedName name="\a" localSheetId="22">'[1]CUADRO No 4'!#REF!</definedName>
    <definedName name="\a" localSheetId="23">'[1]CUADRO No 4'!#REF!</definedName>
    <definedName name="\a" localSheetId="7">'[1]CUADRO No 4'!#REF!</definedName>
    <definedName name="\a" localSheetId="26">'[1]CUADRO No 4'!#REF!</definedName>
    <definedName name="\a" localSheetId="1">'[1]CUADRO No 4'!#REF!</definedName>
    <definedName name="\a" localSheetId="12">'[1]CUADRO No 4'!#REF!</definedName>
    <definedName name="\a" localSheetId="13">'[1]CUADRO No 4'!#REF!</definedName>
    <definedName name="\a">'[1]CUADRO No 4'!#REF!</definedName>
    <definedName name="\c" localSheetId="3">#REF!</definedName>
    <definedName name="\c" localSheetId="16">#REF!</definedName>
    <definedName name="\c" localSheetId="17">#REF!</definedName>
    <definedName name="\c" localSheetId="20">#REF!</definedName>
    <definedName name="\c" localSheetId="21">#REF!</definedName>
    <definedName name="\c" localSheetId="22">#REF!</definedName>
    <definedName name="\c" localSheetId="23">#REF!</definedName>
    <definedName name="\c" localSheetId="7">#REF!</definedName>
    <definedName name="\c" localSheetId="26">#REF!</definedName>
    <definedName name="\c" localSheetId="10">#REF!</definedName>
    <definedName name="\c" localSheetId="1">#REF!</definedName>
    <definedName name="\c" localSheetId="12">#REF!</definedName>
    <definedName name="\c" localSheetId="13">#REF!</definedName>
    <definedName name="\c">#REF!</definedName>
    <definedName name="\i" localSheetId="3">#REF!</definedName>
    <definedName name="\i" localSheetId="16">#REF!</definedName>
    <definedName name="\i" localSheetId="17">#REF!</definedName>
    <definedName name="\i" localSheetId="20">#REF!</definedName>
    <definedName name="\i" localSheetId="21">#REF!</definedName>
    <definedName name="\i" localSheetId="22">#REF!</definedName>
    <definedName name="\i" localSheetId="23">#REF!</definedName>
    <definedName name="\i" localSheetId="7">#REF!</definedName>
    <definedName name="\i" localSheetId="26">#REF!</definedName>
    <definedName name="\i" localSheetId="9">#REF!</definedName>
    <definedName name="\i" localSheetId="10">#REF!</definedName>
    <definedName name="\i" localSheetId="1">#REF!</definedName>
    <definedName name="\i" localSheetId="12">#REF!</definedName>
    <definedName name="\i" localSheetId="13">#REF!</definedName>
    <definedName name="\i">#REF!</definedName>
    <definedName name="\r" localSheetId="3">#REF!</definedName>
    <definedName name="\r" localSheetId="16">#REF!</definedName>
    <definedName name="\r" localSheetId="17">#REF!</definedName>
    <definedName name="\r" localSheetId="20">#REF!</definedName>
    <definedName name="\r" localSheetId="21">#REF!</definedName>
    <definedName name="\r" localSheetId="22">#REF!</definedName>
    <definedName name="\r" localSheetId="23">#REF!</definedName>
    <definedName name="\r" localSheetId="7">#REF!</definedName>
    <definedName name="\r" localSheetId="26">#REF!</definedName>
    <definedName name="\r" localSheetId="9">#REF!</definedName>
    <definedName name="\r" localSheetId="10">#REF!</definedName>
    <definedName name="\r" localSheetId="1">#REF!</definedName>
    <definedName name="\r" localSheetId="12">#REF!</definedName>
    <definedName name="\r" localSheetId="13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3">#REF!</definedName>
    <definedName name="__1_13__Reporte_Ministerio___Definitivo_" localSheetId="16">#REF!</definedName>
    <definedName name="__1_13__Reporte_Ministerio___Definitivo_" localSheetId="17">#REF!</definedName>
    <definedName name="__1_13__Reporte_Ministerio___Definitivo_" localSheetId="20">#REF!</definedName>
    <definedName name="__1_13__Reporte_Ministerio___Definitivo_" localSheetId="21">#REF!</definedName>
    <definedName name="__1_13__Reporte_Ministerio___Definitivo_" localSheetId="22">#REF!</definedName>
    <definedName name="__1_13__Reporte_Ministerio___Definitivo_" localSheetId="23">#REF!</definedName>
    <definedName name="__1_13__Reporte_Ministerio___Definitivo_" localSheetId="7">#REF!</definedName>
    <definedName name="__1_13__Reporte_Ministerio___Definitivo_" localSheetId="26">#REF!</definedName>
    <definedName name="__1_13__Reporte_Ministerio___Definitivo_" localSheetId="9">#REF!</definedName>
    <definedName name="__1_13__Reporte_Ministerio___Definitivo_" localSheetId="10">#REF!</definedName>
    <definedName name="__1_13__Reporte_Ministerio___Definitivo_" localSheetId="1">#REF!</definedName>
    <definedName name="__1_13__Reporte_Ministerio___Definitivo_" localSheetId="12">#REF!</definedName>
    <definedName name="__1_13__Reporte_Ministerio___Definitivo_" localSheetId="13">#REF!</definedName>
    <definedName name="__1_13__Reporte_Ministerio___Definitivo_">#REF!</definedName>
    <definedName name="__CAU103" localSheetId="19">[4]Hoja1!$A$1:$C$10607</definedName>
    <definedName name="__CAU103" localSheetId="20">[5]Hoja1!$A$1:$C$10607</definedName>
    <definedName name="__CAU103" localSheetId="21">[4]Hoja1!$A$1:$C$10607</definedName>
    <definedName name="__CAU103" localSheetId="22">[5]Hoja1!$A$1:$C$10607</definedName>
    <definedName name="__CAU103" localSheetId="23">[5]Hoja1!$A$1:$C$10607</definedName>
    <definedName name="__CAU103">[6]Hoja1!$A$1:$C$10607</definedName>
    <definedName name="_1" localSheetId="3">[7]LIS183!#REF!</definedName>
    <definedName name="_1" localSheetId="16">[7]LIS183!#REF!</definedName>
    <definedName name="_1" localSheetId="17">[7]LIS183!#REF!</definedName>
    <definedName name="_1" localSheetId="18">[7]LIS183!#REF!</definedName>
    <definedName name="_1" localSheetId="19">[8]LIS183!#REF!</definedName>
    <definedName name="_1" localSheetId="20">[9]LIS183!#REF!</definedName>
    <definedName name="_1" localSheetId="21">[8]LIS183!#REF!</definedName>
    <definedName name="_1" localSheetId="22">[9]LIS183!#REF!</definedName>
    <definedName name="_1" localSheetId="23">[9]LIS183!#REF!</definedName>
    <definedName name="_1" localSheetId="7">[7]LIS183!#REF!</definedName>
    <definedName name="_1" localSheetId="26">[7]LIS183!#REF!</definedName>
    <definedName name="_1" localSheetId="9">[7]LIS183!#REF!</definedName>
    <definedName name="_1" localSheetId="10">[7]LIS183!#REF!</definedName>
    <definedName name="_1" localSheetId="1">[7]LIS183!#REF!</definedName>
    <definedName name="_1" localSheetId="12">[7]LIS183!#REF!</definedName>
    <definedName name="_1" localSheetId="13">[7]LIS183!#REF!</definedName>
    <definedName name="_1">[7]LIS183!#REF!</definedName>
    <definedName name="_1_13__Reporte_Ministerio___Definitivo_" localSheetId="3">#REF!</definedName>
    <definedName name="_1_13__Reporte_Ministerio___Definitivo_" localSheetId="16">#REF!</definedName>
    <definedName name="_1_13__Reporte_Ministerio___Definitivo_" localSheetId="17">#REF!</definedName>
    <definedName name="_1_13__Reporte_Ministerio___Definitivo_" localSheetId="20">#REF!</definedName>
    <definedName name="_1_13__Reporte_Ministerio___Definitivo_" localSheetId="21">#REF!</definedName>
    <definedName name="_1_13__Reporte_Ministerio___Definitivo_" localSheetId="22">#REF!</definedName>
    <definedName name="_1_13__Reporte_Ministerio___Definitivo_" localSheetId="23">#REF!</definedName>
    <definedName name="_1_13__Reporte_Ministerio___Definitivo_" localSheetId="7">#REF!</definedName>
    <definedName name="_1_13__Reporte_Ministerio___Definitivo_" localSheetId="26">#REF!</definedName>
    <definedName name="_1_13__Reporte_Ministerio___Definitivo_" localSheetId="9">#REF!</definedName>
    <definedName name="_1_13__Reporte_Ministerio___Definitivo_" localSheetId="10">#REF!</definedName>
    <definedName name="_1_13__Reporte_Ministerio___Definitivo_" localSheetId="1">#REF!</definedName>
    <definedName name="_1_13__Reporte_Ministerio___Definitivo_" localSheetId="12">#REF!</definedName>
    <definedName name="_1_13__Reporte_Ministerio___Definitivo_" localSheetId="13">#REF!</definedName>
    <definedName name="_1_13__Reporte_Ministerio___Definitivo_">#REF!</definedName>
    <definedName name="_10" localSheetId="3">[7]LIS183!#REF!</definedName>
    <definedName name="_10" localSheetId="16">[7]LIS183!#REF!</definedName>
    <definedName name="_10" localSheetId="17">[7]LIS183!#REF!</definedName>
    <definedName name="_10" localSheetId="18">[7]LIS183!#REF!</definedName>
    <definedName name="_10" localSheetId="19">[8]LIS183!#REF!</definedName>
    <definedName name="_10" localSheetId="20">[9]LIS183!#REF!</definedName>
    <definedName name="_10" localSheetId="21">[8]LIS183!#REF!</definedName>
    <definedName name="_10" localSheetId="22">[9]LIS183!#REF!</definedName>
    <definedName name="_10" localSheetId="23">[9]LIS183!#REF!</definedName>
    <definedName name="_10" localSheetId="7">[7]LIS183!#REF!</definedName>
    <definedName name="_10" localSheetId="26">[7]LIS183!#REF!</definedName>
    <definedName name="_10" localSheetId="9">[7]LIS183!#REF!</definedName>
    <definedName name="_10" localSheetId="10">[7]LIS183!#REF!</definedName>
    <definedName name="_10" localSheetId="1">[7]LIS183!#REF!</definedName>
    <definedName name="_10" localSheetId="12">[7]LIS183!#REF!</definedName>
    <definedName name="_10" localSheetId="13">[7]LIS183!#REF!</definedName>
    <definedName name="_10">[7]LIS183!#REF!</definedName>
    <definedName name="_100" localSheetId="3">[7]LIS183!#REF!</definedName>
    <definedName name="_100" localSheetId="16">[7]LIS183!#REF!</definedName>
    <definedName name="_100" localSheetId="17">[7]LIS183!#REF!</definedName>
    <definedName name="_100" localSheetId="18">[7]LIS183!#REF!</definedName>
    <definedName name="_100" localSheetId="19">[8]LIS183!#REF!</definedName>
    <definedName name="_100" localSheetId="20">[9]LIS183!#REF!</definedName>
    <definedName name="_100" localSheetId="21">[8]LIS183!#REF!</definedName>
    <definedName name="_100" localSheetId="22">[9]LIS183!#REF!</definedName>
    <definedName name="_100" localSheetId="23">[9]LIS183!#REF!</definedName>
    <definedName name="_100" localSheetId="7">[7]LIS183!#REF!</definedName>
    <definedName name="_100" localSheetId="26">[7]LIS183!#REF!</definedName>
    <definedName name="_100" localSheetId="9">[7]LIS183!#REF!</definedName>
    <definedName name="_100" localSheetId="10">[7]LIS183!#REF!</definedName>
    <definedName name="_100" localSheetId="1">[7]LIS183!#REF!</definedName>
    <definedName name="_100" localSheetId="12">[7]LIS183!#REF!</definedName>
    <definedName name="_100" localSheetId="13">[7]LIS183!#REF!</definedName>
    <definedName name="_100">[7]LIS183!#REF!</definedName>
    <definedName name="_101" localSheetId="3">[7]LIS183!#REF!</definedName>
    <definedName name="_101" localSheetId="16">[7]LIS183!#REF!</definedName>
    <definedName name="_101" localSheetId="17">[7]LIS183!#REF!</definedName>
    <definedName name="_101" localSheetId="18">[7]LIS183!#REF!</definedName>
    <definedName name="_101" localSheetId="19">[8]LIS183!#REF!</definedName>
    <definedName name="_101" localSheetId="20">[9]LIS183!#REF!</definedName>
    <definedName name="_101" localSheetId="21">[8]LIS183!#REF!</definedName>
    <definedName name="_101" localSheetId="22">[9]LIS183!#REF!</definedName>
    <definedName name="_101" localSheetId="23">[9]LIS183!#REF!</definedName>
    <definedName name="_101" localSheetId="7">[7]LIS183!#REF!</definedName>
    <definedName name="_101" localSheetId="26">[7]LIS183!#REF!</definedName>
    <definedName name="_101" localSheetId="9">[7]LIS183!#REF!</definedName>
    <definedName name="_101" localSheetId="10">[7]LIS183!#REF!</definedName>
    <definedName name="_101" localSheetId="1">[7]LIS183!#REF!</definedName>
    <definedName name="_101" localSheetId="12">[7]LIS183!#REF!</definedName>
    <definedName name="_101" localSheetId="13">[7]LIS183!#REF!</definedName>
    <definedName name="_101">[7]LIS183!#REF!</definedName>
    <definedName name="_102" localSheetId="3">[7]LIS183!#REF!</definedName>
    <definedName name="_102" localSheetId="16">[7]LIS183!#REF!</definedName>
    <definedName name="_102" localSheetId="17">[7]LIS183!#REF!</definedName>
    <definedName name="_102" localSheetId="18">[7]LIS183!#REF!</definedName>
    <definedName name="_102" localSheetId="19">[8]LIS183!#REF!</definedName>
    <definedName name="_102" localSheetId="20">[9]LIS183!#REF!</definedName>
    <definedName name="_102" localSheetId="21">[8]LIS183!#REF!</definedName>
    <definedName name="_102" localSheetId="22">[9]LIS183!#REF!</definedName>
    <definedName name="_102" localSheetId="23">[9]LIS183!#REF!</definedName>
    <definedName name="_102" localSheetId="7">[7]LIS183!#REF!</definedName>
    <definedName name="_102" localSheetId="26">[7]LIS183!#REF!</definedName>
    <definedName name="_102" localSheetId="9">[7]LIS183!#REF!</definedName>
    <definedName name="_102" localSheetId="10">[7]LIS183!#REF!</definedName>
    <definedName name="_102" localSheetId="1">[7]LIS183!#REF!</definedName>
    <definedName name="_102" localSheetId="12">[7]LIS183!#REF!</definedName>
    <definedName name="_102" localSheetId="13">[7]LIS183!#REF!</definedName>
    <definedName name="_102">[7]LIS183!#REF!</definedName>
    <definedName name="_103" localSheetId="3">[7]LIS183!#REF!</definedName>
    <definedName name="_103" localSheetId="16">[7]LIS183!#REF!</definedName>
    <definedName name="_103" localSheetId="17">[7]LIS183!#REF!</definedName>
    <definedName name="_103" localSheetId="19">[8]LIS183!#REF!</definedName>
    <definedName name="_103" localSheetId="20">[9]LIS183!#REF!</definedName>
    <definedName name="_103" localSheetId="21">[8]LIS183!#REF!</definedName>
    <definedName name="_103" localSheetId="22">[9]LIS183!#REF!</definedName>
    <definedName name="_103" localSheetId="23">[9]LIS183!#REF!</definedName>
    <definedName name="_103" localSheetId="7">[7]LIS183!#REF!</definedName>
    <definedName name="_103" localSheetId="26">[7]LIS183!#REF!</definedName>
    <definedName name="_103" localSheetId="9">[7]LIS183!#REF!</definedName>
    <definedName name="_103" localSheetId="10">[7]LIS183!#REF!</definedName>
    <definedName name="_103" localSheetId="1">[7]LIS183!#REF!</definedName>
    <definedName name="_103" localSheetId="12">[7]LIS183!#REF!</definedName>
    <definedName name="_103" localSheetId="13">[7]LIS183!#REF!</definedName>
    <definedName name="_103">[7]LIS183!#REF!</definedName>
    <definedName name="_104" localSheetId="3">[7]LIS183!#REF!</definedName>
    <definedName name="_104" localSheetId="16">[7]LIS183!#REF!</definedName>
    <definedName name="_104" localSheetId="17">[7]LIS183!#REF!</definedName>
    <definedName name="_104" localSheetId="19">[8]LIS183!#REF!</definedName>
    <definedName name="_104" localSheetId="20">[9]LIS183!#REF!</definedName>
    <definedName name="_104" localSheetId="21">[8]LIS183!#REF!</definedName>
    <definedName name="_104" localSheetId="22">[9]LIS183!#REF!</definedName>
    <definedName name="_104" localSheetId="23">[9]LIS183!#REF!</definedName>
    <definedName name="_104" localSheetId="7">[7]LIS183!#REF!</definedName>
    <definedName name="_104" localSheetId="26">[7]LIS183!#REF!</definedName>
    <definedName name="_104" localSheetId="1">[7]LIS183!#REF!</definedName>
    <definedName name="_104" localSheetId="12">[7]LIS183!#REF!</definedName>
    <definedName name="_104" localSheetId="13">[7]LIS183!#REF!</definedName>
    <definedName name="_104">[7]LIS183!#REF!</definedName>
    <definedName name="_105" localSheetId="3">[7]LIS183!#REF!</definedName>
    <definedName name="_105" localSheetId="16">[7]LIS183!#REF!</definedName>
    <definedName name="_105" localSheetId="17">[7]LIS183!#REF!</definedName>
    <definedName name="_105" localSheetId="19">[8]LIS183!#REF!</definedName>
    <definedName name="_105" localSheetId="20">[9]LIS183!#REF!</definedName>
    <definedName name="_105" localSheetId="21">[8]LIS183!#REF!</definedName>
    <definedName name="_105" localSheetId="22">[9]LIS183!#REF!</definedName>
    <definedName name="_105" localSheetId="23">[9]LIS183!#REF!</definedName>
    <definedName name="_105" localSheetId="7">[7]LIS183!#REF!</definedName>
    <definedName name="_105" localSheetId="26">[7]LIS183!#REF!</definedName>
    <definedName name="_105" localSheetId="1">[7]LIS183!#REF!</definedName>
    <definedName name="_105" localSheetId="12">[7]LIS183!#REF!</definedName>
    <definedName name="_105" localSheetId="13">[7]LIS183!#REF!</definedName>
    <definedName name="_105">[7]LIS183!#REF!</definedName>
    <definedName name="_106" localSheetId="3">[7]LIS183!#REF!</definedName>
    <definedName name="_106" localSheetId="16">[7]LIS183!#REF!</definedName>
    <definedName name="_106" localSheetId="17">[7]LIS183!#REF!</definedName>
    <definedName name="_106" localSheetId="19">[8]LIS183!#REF!</definedName>
    <definedName name="_106" localSheetId="20">[9]LIS183!#REF!</definedName>
    <definedName name="_106" localSheetId="21">[8]LIS183!#REF!</definedName>
    <definedName name="_106" localSheetId="22">[9]LIS183!#REF!</definedName>
    <definedName name="_106" localSheetId="23">[9]LIS183!#REF!</definedName>
    <definedName name="_106" localSheetId="7">[7]LIS183!#REF!</definedName>
    <definedName name="_106" localSheetId="26">[7]LIS183!#REF!</definedName>
    <definedName name="_106" localSheetId="1">[7]LIS183!#REF!</definedName>
    <definedName name="_106" localSheetId="12">[7]LIS183!#REF!</definedName>
    <definedName name="_106" localSheetId="13">[7]LIS183!#REF!</definedName>
    <definedName name="_106">[7]LIS183!#REF!</definedName>
    <definedName name="_107" localSheetId="3">[7]LIS183!#REF!</definedName>
    <definedName name="_107" localSheetId="16">[7]LIS183!#REF!</definedName>
    <definedName name="_107" localSheetId="17">[7]LIS183!#REF!</definedName>
    <definedName name="_107" localSheetId="19">[8]LIS183!#REF!</definedName>
    <definedName name="_107" localSheetId="20">[9]LIS183!#REF!</definedName>
    <definedName name="_107" localSheetId="21">[8]LIS183!#REF!</definedName>
    <definedName name="_107" localSheetId="22">[9]LIS183!#REF!</definedName>
    <definedName name="_107" localSheetId="23">[9]LIS183!#REF!</definedName>
    <definedName name="_107" localSheetId="7">[7]LIS183!#REF!</definedName>
    <definedName name="_107" localSheetId="26">[7]LIS183!#REF!</definedName>
    <definedName name="_107" localSheetId="1">[7]LIS183!#REF!</definedName>
    <definedName name="_107" localSheetId="12">[7]LIS183!#REF!</definedName>
    <definedName name="_107" localSheetId="13">[7]LIS183!#REF!</definedName>
    <definedName name="_107">[7]LIS183!#REF!</definedName>
    <definedName name="_108" localSheetId="3">[7]LIS183!#REF!</definedName>
    <definedName name="_108" localSheetId="16">[7]LIS183!#REF!</definedName>
    <definedName name="_108" localSheetId="17">[7]LIS183!#REF!</definedName>
    <definedName name="_108" localSheetId="19">[8]LIS183!#REF!</definedName>
    <definedName name="_108" localSheetId="20">[9]LIS183!#REF!</definedName>
    <definedName name="_108" localSheetId="21">[8]LIS183!#REF!</definedName>
    <definedName name="_108" localSheetId="22">[9]LIS183!#REF!</definedName>
    <definedName name="_108" localSheetId="23">[9]LIS183!#REF!</definedName>
    <definedName name="_108" localSheetId="7">[7]LIS183!#REF!</definedName>
    <definedName name="_108" localSheetId="26">[7]LIS183!#REF!</definedName>
    <definedName name="_108" localSheetId="1">[7]LIS183!#REF!</definedName>
    <definedName name="_108" localSheetId="12">[7]LIS183!#REF!</definedName>
    <definedName name="_108" localSheetId="13">[7]LIS183!#REF!</definedName>
    <definedName name="_108">[7]LIS183!#REF!</definedName>
    <definedName name="_109" localSheetId="3">[7]LIS183!#REF!</definedName>
    <definedName name="_109" localSheetId="16">[7]LIS183!#REF!</definedName>
    <definedName name="_109" localSheetId="17">[7]LIS183!#REF!</definedName>
    <definedName name="_109" localSheetId="19">[8]LIS183!#REF!</definedName>
    <definedName name="_109" localSheetId="20">[9]LIS183!#REF!</definedName>
    <definedName name="_109" localSheetId="21">[8]LIS183!#REF!</definedName>
    <definedName name="_109" localSheetId="22">[9]LIS183!#REF!</definedName>
    <definedName name="_109" localSheetId="23">[9]LIS183!#REF!</definedName>
    <definedName name="_109" localSheetId="7">[7]LIS183!#REF!</definedName>
    <definedName name="_109" localSheetId="26">[7]LIS183!#REF!</definedName>
    <definedName name="_109" localSheetId="1">[7]LIS183!#REF!</definedName>
    <definedName name="_109" localSheetId="12">[7]LIS183!#REF!</definedName>
    <definedName name="_109" localSheetId="13">[7]LIS183!#REF!</definedName>
    <definedName name="_109">[7]LIS183!#REF!</definedName>
    <definedName name="_11" localSheetId="3">[7]LIS183!#REF!</definedName>
    <definedName name="_11" localSheetId="16">[7]LIS183!#REF!</definedName>
    <definedName name="_11" localSheetId="17">[7]LIS183!#REF!</definedName>
    <definedName name="_11" localSheetId="19">[8]LIS183!#REF!</definedName>
    <definedName name="_11" localSheetId="20">[9]LIS183!#REF!</definedName>
    <definedName name="_11" localSheetId="21">[8]LIS183!#REF!</definedName>
    <definedName name="_11" localSheetId="22">[9]LIS183!#REF!</definedName>
    <definedName name="_11" localSheetId="23">[9]LIS183!#REF!</definedName>
    <definedName name="_11" localSheetId="7">[7]LIS183!#REF!</definedName>
    <definedName name="_11" localSheetId="26">[7]LIS183!#REF!</definedName>
    <definedName name="_11" localSheetId="1">[7]LIS183!#REF!</definedName>
    <definedName name="_11" localSheetId="12">[7]LIS183!#REF!</definedName>
    <definedName name="_11" localSheetId="13">[7]LIS183!#REF!</definedName>
    <definedName name="_11">[7]LIS183!#REF!</definedName>
    <definedName name="_110" localSheetId="3">[7]LIS183!#REF!</definedName>
    <definedName name="_110" localSheetId="16">[7]LIS183!#REF!</definedName>
    <definedName name="_110" localSheetId="17">[7]LIS183!#REF!</definedName>
    <definedName name="_110" localSheetId="19">[8]LIS183!#REF!</definedName>
    <definedName name="_110" localSheetId="20">[9]LIS183!#REF!</definedName>
    <definedName name="_110" localSheetId="21">[8]LIS183!#REF!</definedName>
    <definedName name="_110" localSheetId="22">[9]LIS183!#REF!</definedName>
    <definedName name="_110" localSheetId="23">[9]LIS183!#REF!</definedName>
    <definedName name="_110" localSheetId="7">[7]LIS183!#REF!</definedName>
    <definedName name="_110" localSheetId="26">[7]LIS183!#REF!</definedName>
    <definedName name="_110" localSheetId="1">[7]LIS183!#REF!</definedName>
    <definedName name="_110" localSheetId="12">[7]LIS183!#REF!</definedName>
    <definedName name="_110" localSheetId="13">[7]LIS183!#REF!</definedName>
    <definedName name="_110">[7]LIS183!#REF!</definedName>
    <definedName name="_111" localSheetId="3">[7]LIS183!#REF!</definedName>
    <definedName name="_111" localSheetId="16">[7]LIS183!#REF!</definedName>
    <definedName name="_111" localSheetId="17">[7]LIS183!#REF!</definedName>
    <definedName name="_111" localSheetId="19">[8]LIS183!#REF!</definedName>
    <definedName name="_111" localSheetId="20">[9]LIS183!#REF!</definedName>
    <definedName name="_111" localSheetId="21">[8]LIS183!#REF!</definedName>
    <definedName name="_111" localSheetId="22">[9]LIS183!#REF!</definedName>
    <definedName name="_111" localSheetId="23">[9]LIS183!#REF!</definedName>
    <definedName name="_111" localSheetId="7">[7]LIS183!#REF!</definedName>
    <definedName name="_111" localSheetId="26">[7]LIS183!#REF!</definedName>
    <definedName name="_111" localSheetId="1">[7]LIS183!#REF!</definedName>
    <definedName name="_111" localSheetId="12">[7]LIS183!#REF!</definedName>
    <definedName name="_111" localSheetId="13">[7]LIS183!#REF!</definedName>
    <definedName name="_111">[7]LIS183!#REF!</definedName>
    <definedName name="_112" localSheetId="3">[7]LIS183!#REF!</definedName>
    <definedName name="_112" localSheetId="16">[7]LIS183!#REF!</definedName>
    <definedName name="_112" localSheetId="17">[7]LIS183!#REF!</definedName>
    <definedName name="_112" localSheetId="19">[8]LIS183!#REF!</definedName>
    <definedName name="_112" localSheetId="20">[9]LIS183!#REF!</definedName>
    <definedName name="_112" localSheetId="21">[8]LIS183!#REF!</definedName>
    <definedName name="_112" localSheetId="22">[9]LIS183!#REF!</definedName>
    <definedName name="_112" localSheetId="23">[9]LIS183!#REF!</definedName>
    <definedName name="_112" localSheetId="7">[7]LIS183!#REF!</definedName>
    <definedName name="_112" localSheetId="26">[7]LIS183!#REF!</definedName>
    <definedName name="_112" localSheetId="1">[7]LIS183!#REF!</definedName>
    <definedName name="_112" localSheetId="12">[7]LIS183!#REF!</definedName>
    <definedName name="_112" localSheetId="13">[7]LIS183!#REF!</definedName>
    <definedName name="_112">[7]LIS183!#REF!</definedName>
    <definedName name="_113" localSheetId="3">[7]LIS183!#REF!</definedName>
    <definedName name="_113" localSheetId="16">[7]LIS183!#REF!</definedName>
    <definedName name="_113" localSheetId="17">[7]LIS183!#REF!</definedName>
    <definedName name="_113" localSheetId="19">[8]LIS183!#REF!</definedName>
    <definedName name="_113" localSheetId="20">[9]LIS183!#REF!</definedName>
    <definedName name="_113" localSheetId="21">[8]LIS183!#REF!</definedName>
    <definedName name="_113" localSheetId="22">[9]LIS183!#REF!</definedName>
    <definedName name="_113" localSheetId="23">[9]LIS183!#REF!</definedName>
    <definedName name="_113" localSheetId="7">[7]LIS183!#REF!</definedName>
    <definedName name="_113" localSheetId="26">[7]LIS183!#REF!</definedName>
    <definedName name="_113" localSheetId="1">[7]LIS183!#REF!</definedName>
    <definedName name="_113" localSheetId="12">[7]LIS183!#REF!</definedName>
    <definedName name="_113" localSheetId="13">[7]LIS183!#REF!</definedName>
    <definedName name="_113">[7]LIS183!#REF!</definedName>
    <definedName name="_114" localSheetId="3">[7]LIS183!#REF!</definedName>
    <definedName name="_114" localSheetId="16">[7]LIS183!#REF!</definedName>
    <definedName name="_114" localSheetId="17">[7]LIS183!#REF!</definedName>
    <definedName name="_114" localSheetId="19">[8]LIS183!#REF!</definedName>
    <definedName name="_114" localSheetId="20">[9]LIS183!#REF!</definedName>
    <definedName name="_114" localSheetId="21">[8]LIS183!#REF!</definedName>
    <definedName name="_114" localSheetId="22">[9]LIS183!#REF!</definedName>
    <definedName name="_114" localSheetId="23">[9]LIS183!#REF!</definedName>
    <definedName name="_114" localSheetId="7">[7]LIS183!#REF!</definedName>
    <definedName name="_114" localSheetId="26">[7]LIS183!#REF!</definedName>
    <definedName name="_114" localSheetId="1">[7]LIS183!#REF!</definedName>
    <definedName name="_114" localSheetId="12">[7]LIS183!#REF!</definedName>
    <definedName name="_114" localSheetId="13">[7]LIS183!#REF!</definedName>
    <definedName name="_114">[7]LIS183!#REF!</definedName>
    <definedName name="_115" localSheetId="3">[7]LIS183!#REF!</definedName>
    <definedName name="_115" localSheetId="16">[7]LIS183!#REF!</definedName>
    <definedName name="_115" localSheetId="17">[7]LIS183!#REF!</definedName>
    <definedName name="_115" localSheetId="19">[8]LIS183!#REF!</definedName>
    <definedName name="_115" localSheetId="20">[9]LIS183!#REF!</definedName>
    <definedName name="_115" localSheetId="21">[8]LIS183!#REF!</definedName>
    <definedName name="_115" localSheetId="22">[9]LIS183!#REF!</definedName>
    <definedName name="_115" localSheetId="23">[9]LIS183!#REF!</definedName>
    <definedName name="_115" localSheetId="7">[7]LIS183!#REF!</definedName>
    <definedName name="_115" localSheetId="26">[7]LIS183!#REF!</definedName>
    <definedName name="_115" localSheetId="1">[7]LIS183!#REF!</definedName>
    <definedName name="_115" localSheetId="12">[7]LIS183!#REF!</definedName>
    <definedName name="_115" localSheetId="13">[7]LIS183!#REF!</definedName>
    <definedName name="_115">[7]LIS183!#REF!</definedName>
    <definedName name="_1154" localSheetId="3">[7]LIS183!#REF!</definedName>
    <definedName name="_1154" localSheetId="16">[7]LIS183!#REF!</definedName>
    <definedName name="_1154" localSheetId="17">[7]LIS183!#REF!</definedName>
    <definedName name="_1154" localSheetId="19">[8]LIS183!#REF!</definedName>
    <definedName name="_1154" localSheetId="20">[9]LIS183!#REF!</definedName>
    <definedName name="_1154" localSheetId="21">[8]LIS183!#REF!</definedName>
    <definedName name="_1154" localSheetId="22">[9]LIS183!#REF!</definedName>
    <definedName name="_1154" localSheetId="23">[9]LIS183!#REF!</definedName>
    <definedName name="_1154" localSheetId="7">[7]LIS183!#REF!</definedName>
    <definedName name="_1154" localSheetId="26">[7]LIS183!#REF!</definedName>
    <definedName name="_1154" localSheetId="1">[7]LIS183!#REF!</definedName>
    <definedName name="_1154" localSheetId="12">[7]LIS183!#REF!</definedName>
    <definedName name="_1154" localSheetId="13">[7]LIS183!#REF!</definedName>
    <definedName name="_1154">[7]LIS183!#REF!</definedName>
    <definedName name="_116" localSheetId="3">[7]LIS183!#REF!</definedName>
    <definedName name="_116" localSheetId="16">[7]LIS183!#REF!</definedName>
    <definedName name="_116" localSheetId="17">[7]LIS183!#REF!</definedName>
    <definedName name="_116" localSheetId="19">[8]LIS183!#REF!</definedName>
    <definedName name="_116" localSheetId="20">[9]LIS183!#REF!</definedName>
    <definedName name="_116" localSheetId="21">[8]LIS183!#REF!</definedName>
    <definedName name="_116" localSheetId="22">[9]LIS183!#REF!</definedName>
    <definedName name="_116" localSheetId="23">[9]LIS183!#REF!</definedName>
    <definedName name="_116" localSheetId="7">[7]LIS183!#REF!</definedName>
    <definedName name="_116" localSheetId="26">[7]LIS183!#REF!</definedName>
    <definedName name="_116" localSheetId="1">[7]LIS183!#REF!</definedName>
    <definedName name="_116" localSheetId="12">[7]LIS183!#REF!</definedName>
    <definedName name="_116" localSheetId="13">[7]LIS183!#REF!</definedName>
    <definedName name="_116">[7]LIS183!#REF!</definedName>
    <definedName name="_117" localSheetId="3">[7]LIS183!#REF!</definedName>
    <definedName name="_117" localSheetId="16">[7]LIS183!#REF!</definedName>
    <definedName name="_117" localSheetId="17">[7]LIS183!#REF!</definedName>
    <definedName name="_117" localSheetId="19">[8]LIS183!#REF!</definedName>
    <definedName name="_117" localSheetId="20">[9]LIS183!#REF!</definedName>
    <definedName name="_117" localSheetId="21">[8]LIS183!#REF!</definedName>
    <definedName name="_117" localSheetId="22">[9]LIS183!#REF!</definedName>
    <definedName name="_117" localSheetId="23">[9]LIS183!#REF!</definedName>
    <definedName name="_117" localSheetId="7">[7]LIS183!#REF!</definedName>
    <definedName name="_117" localSheetId="26">[7]LIS183!#REF!</definedName>
    <definedName name="_117" localSheetId="1">[7]LIS183!#REF!</definedName>
    <definedName name="_117" localSheetId="12">[7]LIS183!#REF!</definedName>
    <definedName name="_117" localSheetId="13">[7]LIS183!#REF!</definedName>
    <definedName name="_117">[7]LIS183!#REF!</definedName>
    <definedName name="_118" localSheetId="3">[7]LIS183!#REF!</definedName>
    <definedName name="_118" localSheetId="16">[7]LIS183!#REF!</definedName>
    <definedName name="_118" localSheetId="17">[7]LIS183!#REF!</definedName>
    <definedName name="_118" localSheetId="19">[8]LIS183!#REF!</definedName>
    <definedName name="_118" localSheetId="20">[9]LIS183!#REF!</definedName>
    <definedName name="_118" localSheetId="21">[8]LIS183!#REF!</definedName>
    <definedName name="_118" localSheetId="22">[9]LIS183!#REF!</definedName>
    <definedName name="_118" localSheetId="23">[9]LIS183!#REF!</definedName>
    <definedName name="_118" localSheetId="7">[7]LIS183!#REF!</definedName>
    <definedName name="_118" localSheetId="26">[7]LIS183!#REF!</definedName>
    <definedName name="_118" localSheetId="1">[7]LIS183!#REF!</definedName>
    <definedName name="_118" localSheetId="12">[7]LIS183!#REF!</definedName>
    <definedName name="_118" localSheetId="13">[7]LIS183!#REF!</definedName>
    <definedName name="_118">[7]LIS183!#REF!</definedName>
    <definedName name="_119" localSheetId="3">[7]LIS183!#REF!</definedName>
    <definedName name="_119" localSheetId="16">[7]LIS183!#REF!</definedName>
    <definedName name="_119" localSheetId="17">[7]LIS183!#REF!</definedName>
    <definedName name="_119" localSheetId="19">[8]LIS183!#REF!</definedName>
    <definedName name="_119" localSheetId="20">[9]LIS183!#REF!</definedName>
    <definedName name="_119" localSheetId="21">[8]LIS183!#REF!</definedName>
    <definedName name="_119" localSheetId="22">[9]LIS183!#REF!</definedName>
    <definedName name="_119" localSheetId="23">[9]LIS183!#REF!</definedName>
    <definedName name="_119" localSheetId="7">[7]LIS183!#REF!</definedName>
    <definedName name="_119" localSheetId="26">[7]LIS183!#REF!</definedName>
    <definedName name="_119" localSheetId="1">[7]LIS183!#REF!</definedName>
    <definedName name="_119" localSheetId="12">[7]LIS183!#REF!</definedName>
    <definedName name="_119" localSheetId="13">[7]LIS183!#REF!</definedName>
    <definedName name="_119">[7]LIS183!#REF!</definedName>
    <definedName name="_12" localSheetId="3">[7]LIS183!#REF!</definedName>
    <definedName name="_12" localSheetId="16">[7]LIS183!#REF!</definedName>
    <definedName name="_12" localSheetId="17">[7]LIS183!#REF!</definedName>
    <definedName name="_12" localSheetId="19">[8]LIS183!#REF!</definedName>
    <definedName name="_12" localSheetId="20">[9]LIS183!#REF!</definedName>
    <definedName name="_12" localSheetId="21">[8]LIS183!#REF!</definedName>
    <definedName name="_12" localSheetId="22">[9]LIS183!#REF!</definedName>
    <definedName name="_12" localSheetId="23">[9]LIS183!#REF!</definedName>
    <definedName name="_12" localSheetId="7">[7]LIS183!#REF!</definedName>
    <definedName name="_12" localSheetId="26">[7]LIS183!#REF!</definedName>
    <definedName name="_12" localSheetId="1">[7]LIS183!#REF!</definedName>
    <definedName name="_12" localSheetId="12">[7]LIS183!#REF!</definedName>
    <definedName name="_12" localSheetId="13">[7]LIS183!#REF!</definedName>
    <definedName name="_12">[7]LIS183!#REF!</definedName>
    <definedName name="_120" localSheetId="3">[7]LIS183!#REF!</definedName>
    <definedName name="_120" localSheetId="16">[7]LIS183!#REF!</definedName>
    <definedName name="_120" localSheetId="17">[7]LIS183!#REF!</definedName>
    <definedName name="_120" localSheetId="19">[8]LIS183!#REF!</definedName>
    <definedName name="_120" localSheetId="20">[9]LIS183!#REF!</definedName>
    <definedName name="_120" localSheetId="21">[8]LIS183!#REF!</definedName>
    <definedName name="_120" localSheetId="22">[9]LIS183!#REF!</definedName>
    <definedName name="_120" localSheetId="23">[9]LIS183!#REF!</definedName>
    <definedName name="_120" localSheetId="7">[7]LIS183!#REF!</definedName>
    <definedName name="_120" localSheetId="26">[7]LIS183!#REF!</definedName>
    <definedName name="_120" localSheetId="1">[7]LIS183!#REF!</definedName>
    <definedName name="_120" localSheetId="12">[7]LIS183!#REF!</definedName>
    <definedName name="_120" localSheetId="13">[7]LIS183!#REF!</definedName>
    <definedName name="_120">[7]LIS183!#REF!</definedName>
    <definedName name="_121" localSheetId="3">[7]LIS183!#REF!</definedName>
    <definedName name="_121" localSheetId="16">[7]LIS183!#REF!</definedName>
    <definedName name="_121" localSheetId="17">[7]LIS183!#REF!</definedName>
    <definedName name="_121" localSheetId="19">[8]LIS183!#REF!</definedName>
    <definedName name="_121" localSheetId="20">[9]LIS183!#REF!</definedName>
    <definedName name="_121" localSheetId="21">[8]LIS183!#REF!</definedName>
    <definedName name="_121" localSheetId="22">[9]LIS183!#REF!</definedName>
    <definedName name="_121" localSheetId="23">[9]LIS183!#REF!</definedName>
    <definedName name="_121" localSheetId="7">[7]LIS183!#REF!</definedName>
    <definedName name="_121" localSheetId="26">[7]LIS183!#REF!</definedName>
    <definedName name="_121" localSheetId="1">[7]LIS183!#REF!</definedName>
    <definedName name="_121" localSheetId="12">[7]LIS183!#REF!</definedName>
    <definedName name="_121" localSheetId="13">[7]LIS183!#REF!</definedName>
    <definedName name="_121">[7]LIS183!#REF!</definedName>
    <definedName name="_122" localSheetId="3">[7]LIS183!#REF!</definedName>
    <definedName name="_122" localSheetId="16">[7]LIS183!#REF!</definedName>
    <definedName name="_122" localSheetId="17">[7]LIS183!#REF!</definedName>
    <definedName name="_122" localSheetId="19">[8]LIS183!#REF!</definedName>
    <definedName name="_122" localSheetId="20">[9]LIS183!#REF!</definedName>
    <definedName name="_122" localSheetId="21">[8]LIS183!#REF!</definedName>
    <definedName name="_122" localSheetId="22">[9]LIS183!#REF!</definedName>
    <definedName name="_122" localSheetId="23">[9]LIS183!#REF!</definedName>
    <definedName name="_122" localSheetId="7">[7]LIS183!#REF!</definedName>
    <definedName name="_122" localSheetId="26">[7]LIS183!#REF!</definedName>
    <definedName name="_122" localSheetId="1">[7]LIS183!#REF!</definedName>
    <definedName name="_122" localSheetId="12">[7]LIS183!#REF!</definedName>
    <definedName name="_122" localSheetId="13">[7]LIS183!#REF!</definedName>
    <definedName name="_122">[7]LIS183!#REF!</definedName>
    <definedName name="_123" localSheetId="3">[7]LIS183!#REF!</definedName>
    <definedName name="_123" localSheetId="16">[7]LIS183!#REF!</definedName>
    <definedName name="_123" localSheetId="17">[7]LIS183!#REF!</definedName>
    <definedName name="_123" localSheetId="19">[8]LIS183!#REF!</definedName>
    <definedName name="_123" localSheetId="20">[9]LIS183!#REF!</definedName>
    <definedName name="_123" localSheetId="21">[8]LIS183!#REF!</definedName>
    <definedName name="_123" localSheetId="22">[9]LIS183!#REF!</definedName>
    <definedName name="_123" localSheetId="23">[9]LIS183!#REF!</definedName>
    <definedName name="_123" localSheetId="7">[7]LIS183!#REF!</definedName>
    <definedName name="_123" localSheetId="26">[7]LIS183!#REF!</definedName>
    <definedName name="_123" localSheetId="1">[7]LIS183!#REF!</definedName>
    <definedName name="_123" localSheetId="12">[7]LIS183!#REF!</definedName>
    <definedName name="_123" localSheetId="13">[7]LIS183!#REF!</definedName>
    <definedName name="_123">[7]LIS183!#REF!</definedName>
    <definedName name="_124" localSheetId="3">[7]LIS183!#REF!</definedName>
    <definedName name="_124" localSheetId="16">[7]LIS183!#REF!</definedName>
    <definedName name="_124" localSheetId="17">[7]LIS183!#REF!</definedName>
    <definedName name="_124" localSheetId="19">[8]LIS183!#REF!</definedName>
    <definedName name="_124" localSheetId="20">[9]LIS183!#REF!</definedName>
    <definedName name="_124" localSheetId="21">[8]LIS183!#REF!</definedName>
    <definedName name="_124" localSheetId="22">[9]LIS183!#REF!</definedName>
    <definedName name="_124" localSheetId="23">[9]LIS183!#REF!</definedName>
    <definedName name="_124" localSheetId="7">[7]LIS183!#REF!</definedName>
    <definedName name="_124" localSheetId="26">[7]LIS183!#REF!</definedName>
    <definedName name="_124" localSheetId="1">[7]LIS183!#REF!</definedName>
    <definedName name="_124" localSheetId="12">[7]LIS183!#REF!</definedName>
    <definedName name="_124" localSheetId="13">[7]LIS183!#REF!</definedName>
    <definedName name="_124">[7]LIS183!#REF!</definedName>
    <definedName name="_125" localSheetId="3">[7]LIS183!#REF!</definedName>
    <definedName name="_125" localSheetId="16">[7]LIS183!#REF!</definedName>
    <definedName name="_125" localSheetId="17">[7]LIS183!#REF!</definedName>
    <definedName name="_125" localSheetId="19">[8]LIS183!#REF!</definedName>
    <definedName name="_125" localSheetId="20">[9]LIS183!#REF!</definedName>
    <definedName name="_125" localSheetId="21">[8]LIS183!#REF!</definedName>
    <definedName name="_125" localSheetId="22">[9]LIS183!#REF!</definedName>
    <definedName name="_125" localSheetId="23">[9]LIS183!#REF!</definedName>
    <definedName name="_125" localSheetId="7">[7]LIS183!#REF!</definedName>
    <definedName name="_125" localSheetId="26">[7]LIS183!#REF!</definedName>
    <definedName name="_125" localSheetId="1">[7]LIS183!#REF!</definedName>
    <definedName name="_125" localSheetId="12">[7]LIS183!#REF!</definedName>
    <definedName name="_125" localSheetId="13">[7]LIS183!#REF!</definedName>
    <definedName name="_125">[7]LIS183!#REF!</definedName>
    <definedName name="_126" localSheetId="3">[7]LIS183!#REF!</definedName>
    <definedName name="_126" localSheetId="16">[7]LIS183!#REF!</definedName>
    <definedName name="_126" localSheetId="17">[7]LIS183!#REF!</definedName>
    <definedName name="_126" localSheetId="19">[8]LIS183!#REF!</definedName>
    <definedName name="_126" localSheetId="20">[9]LIS183!#REF!</definedName>
    <definedName name="_126" localSheetId="21">[8]LIS183!#REF!</definedName>
    <definedName name="_126" localSheetId="22">[9]LIS183!#REF!</definedName>
    <definedName name="_126" localSheetId="23">[9]LIS183!#REF!</definedName>
    <definedName name="_126" localSheetId="7">[7]LIS183!#REF!</definedName>
    <definedName name="_126" localSheetId="26">[7]LIS183!#REF!</definedName>
    <definedName name="_126" localSheetId="1">[7]LIS183!#REF!</definedName>
    <definedName name="_126" localSheetId="12">[7]LIS183!#REF!</definedName>
    <definedName name="_126" localSheetId="13">[7]LIS183!#REF!</definedName>
    <definedName name="_126">[7]LIS183!#REF!</definedName>
    <definedName name="_127" localSheetId="3">[7]LIS183!#REF!</definedName>
    <definedName name="_127" localSheetId="16">[7]LIS183!#REF!</definedName>
    <definedName name="_127" localSheetId="17">[7]LIS183!#REF!</definedName>
    <definedName name="_127" localSheetId="19">[8]LIS183!#REF!</definedName>
    <definedName name="_127" localSheetId="20">[9]LIS183!#REF!</definedName>
    <definedName name="_127" localSheetId="21">[8]LIS183!#REF!</definedName>
    <definedName name="_127" localSheetId="22">[9]LIS183!#REF!</definedName>
    <definedName name="_127" localSheetId="23">[9]LIS183!#REF!</definedName>
    <definedName name="_127" localSheetId="7">[7]LIS183!#REF!</definedName>
    <definedName name="_127" localSheetId="26">[7]LIS183!#REF!</definedName>
    <definedName name="_127" localSheetId="1">[7]LIS183!#REF!</definedName>
    <definedName name="_127" localSheetId="12">[7]LIS183!#REF!</definedName>
    <definedName name="_127" localSheetId="13">[7]LIS183!#REF!</definedName>
    <definedName name="_127">[7]LIS183!#REF!</definedName>
    <definedName name="_128" localSheetId="3">[7]LIS183!#REF!</definedName>
    <definedName name="_128" localSheetId="16">[7]LIS183!#REF!</definedName>
    <definedName name="_128" localSheetId="17">[7]LIS183!#REF!</definedName>
    <definedName name="_128" localSheetId="19">[8]LIS183!#REF!</definedName>
    <definedName name="_128" localSheetId="20">[9]LIS183!#REF!</definedName>
    <definedName name="_128" localSheetId="21">[8]LIS183!#REF!</definedName>
    <definedName name="_128" localSheetId="22">[9]LIS183!#REF!</definedName>
    <definedName name="_128" localSheetId="23">[9]LIS183!#REF!</definedName>
    <definedName name="_128" localSheetId="7">[7]LIS183!#REF!</definedName>
    <definedName name="_128" localSheetId="26">[7]LIS183!#REF!</definedName>
    <definedName name="_128" localSheetId="1">[7]LIS183!#REF!</definedName>
    <definedName name="_128" localSheetId="12">[7]LIS183!#REF!</definedName>
    <definedName name="_128" localSheetId="13">[7]LIS183!#REF!</definedName>
    <definedName name="_128">[7]LIS183!#REF!</definedName>
    <definedName name="_129" localSheetId="3">[7]LIS183!#REF!</definedName>
    <definedName name="_129" localSheetId="16">[7]LIS183!#REF!</definedName>
    <definedName name="_129" localSheetId="17">[7]LIS183!#REF!</definedName>
    <definedName name="_129" localSheetId="19">[8]LIS183!#REF!</definedName>
    <definedName name="_129" localSheetId="20">[9]LIS183!#REF!</definedName>
    <definedName name="_129" localSheetId="21">[8]LIS183!#REF!</definedName>
    <definedName name="_129" localSheetId="22">[9]LIS183!#REF!</definedName>
    <definedName name="_129" localSheetId="23">[9]LIS183!#REF!</definedName>
    <definedName name="_129" localSheetId="7">[7]LIS183!#REF!</definedName>
    <definedName name="_129" localSheetId="26">[7]LIS183!#REF!</definedName>
    <definedName name="_129" localSheetId="1">[7]LIS183!#REF!</definedName>
    <definedName name="_129" localSheetId="12">[7]LIS183!#REF!</definedName>
    <definedName name="_129" localSheetId="13">[7]LIS183!#REF!</definedName>
    <definedName name="_129">[7]LIS183!#REF!</definedName>
    <definedName name="_13" localSheetId="3">[7]LIS183!#REF!</definedName>
    <definedName name="_13" localSheetId="16">[7]LIS183!#REF!</definedName>
    <definedName name="_13" localSheetId="17">[7]LIS183!#REF!</definedName>
    <definedName name="_13" localSheetId="19">[8]LIS183!#REF!</definedName>
    <definedName name="_13" localSheetId="20">[9]LIS183!#REF!</definedName>
    <definedName name="_13" localSheetId="21">[8]LIS183!#REF!</definedName>
    <definedName name="_13" localSheetId="22">[9]LIS183!#REF!</definedName>
    <definedName name="_13" localSheetId="23">[9]LIS183!#REF!</definedName>
    <definedName name="_13" localSheetId="7">[7]LIS183!#REF!</definedName>
    <definedName name="_13" localSheetId="26">[7]LIS183!#REF!</definedName>
    <definedName name="_13" localSheetId="1">[7]LIS183!#REF!</definedName>
    <definedName name="_13" localSheetId="12">[7]LIS183!#REF!</definedName>
    <definedName name="_13" localSheetId="13">[7]LIS183!#REF!</definedName>
    <definedName name="_13">[7]LIS183!#REF!</definedName>
    <definedName name="_130" localSheetId="3">[7]LIS183!#REF!</definedName>
    <definedName name="_130" localSheetId="16">[7]LIS183!#REF!</definedName>
    <definedName name="_130" localSheetId="17">[7]LIS183!#REF!</definedName>
    <definedName name="_130" localSheetId="19">[8]LIS183!#REF!</definedName>
    <definedName name="_130" localSheetId="20">[9]LIS183!#REF!</definedName>
    <definedName name="_130" localSheetId="21">[8]LIS183!#REF!</definedName>
    <definedName name="_130" localSheetId="22">[9]LIS183!#REF!</definedName>
    <definedName name="_130" localSheetId="23">[9]LIS183!#REF!</definedName>
    <definedName name="_130" localSheetId="7">[7]LIS183!#REF!</definedName>
    <definedName name="_130" localSheetId="26">[7]LIS183!#REF!</definedName>
    <definedName name="_130" localSheetId="1">[7]LIS183!#REF!</definedName>
    <definedName name="_130" localSheetId="12">[7]LIS183!#REF!</definedName>
    <definedName name="_130" localSheetId="13">[7]LIS183!#REF!</definedName>
    <definedName name="_130">[7]LIS183!#REF!</definedName>
    <definedName name="_131" localSheetId="3">[7]LIS183!#REF!</definedName>
    <definedName name="_131" localSheetId="16">[7]LIS183!#REF!</definedName>
    <definedName name="_131" localSheetId="17">[7]LIS183!#REF!</definedName>
    <definedName name="_131" localSheetId="19">[8]LIS183!#REF!</definedName>
    <definedName name="_131" localSheetId="20">[9]LIS183!#REF!</definedName>
    <definedName name="_131" localSheetId="21">[8]LIS183!#REF!</definedName>
    <definedName name="_131" localSheetId="22">[9]LIS183!#REF!</definedName>
    <definedName name="_131" localSheetId="23">[9]LIS183!#REF!</definedName>
    <definedName name="_131" localSheetId="7">[7]LIS183!#REF!</definedName>
    <definedName name="_131" localSheetId="26">[7]LIS183!#REF!</definedName>
    <definedName name="_131" localSheetId="1">[7]LIS183!#REF!</definedName>
    <definedName name="_131" localSheetId="12">[7]LIS183!#REF!</definedName>
    <definedName name="_131" localSheetId="13">[7]LIS183!#REF!</definedName>
    <definedName name="_131">[7]LIS183!#REF!</definedName>
    <definedName name="_132" localSheetId="3">[7]LIS183!#REF!</definedName>
    <definedName name="_132" localSheetId="16">[7]LIS183!#REF!</definedName>
    <definedName name="_132" localSheetId="17">[7]LIS183!#REF!</definedName>
    <definedName name="_132" localSheetId="19">[8]LIS183!#REF!</definedName>
    <definedName name="_132" localSheetId="20">[9]LIS183!#REF!</definedName>
    <definedName name="_132" localSheetId="21">[8]LIS183!#REF!</definedName>
    <definedName name="_132" localSheetId="22">[9]LIS183!#REF!</definedName>
    <definedName name="_132" localSheetId="23">[9]LIS183!#REF!</definedName>
    <definedName name="_132" localSheetId="7">[7]LIS183!#REF!</definedName>
    <definedName name="_132" localSheetId="26">[7]LIS183!#REF!</definedName>
    <definedName name="_132" localSheetId="1">[7]LIS183!#REF!</definedName>
    <definedName name="_132" localSheetId="12">[7]LIS183!#REF!</definedName>
    <definedName name="_132" localSheetId="13">[7]LIS183!#REF!</definedName>
    <definedName name="_132">[7]LIS183!#REF!</definedName>
    <definedName name="_133" localSheetId="3">[7]LIS183!#REF!</definedName>
    <definedName name="_133" localSheetId="16">[7]LIS183!#REF!</definedName>
    <definedName name="_133" localSheetId="17">[7]LIS183!#REF!</definedName>
    <definedName name="_133" localSheetId="19">[8]LIS183!#REF!</definedName>
    <definedName name="_133" localSheetId="20">[9]LIS183!#REF!</definedName>
    <definedName name="_133" localSheetId="21">[8]LIS183!#REF!</definedName>
    <definedName name="_133" localSheetId="22">[9]LIS183!#REF!</definedName>
    <definedName name="_133" localSheetId="23">[9]LIS183!#REF!</definedName>
    <definedName name="_133" localSheetId="7">[7]LIS183!#REF!</definedName>
    <definedName name="_133" localSheetId="26">[7]LIS183!#REF!</definedName>
    <definedName name="_133" localSheetId="1">[7]LIS183!#REF!</definedName>
    <definedName name="_133" localSheetId="12">[7]LIS183!#REF!</definedName>
    <definedName name="_133" localSheetId="13">[7]LIS183!#REF!</definedName>
    <definedName name="_133">[7]LIS183!#REF!</definedName>
    <definedName name="_134" localSheetId="3">[7]LIS183!#REF!</definedName>
    <definedName name="_134" localSheetId="16">[7]LIS183!#REF!</definedName>
    <definedName name="_134" localSheetId="17">[7]LIS183!#REF!</definedName>
    <definedName name="_134" localSheetId="19">[8]LIS183!#REF!</definedName>
    <definedName name="_134" localSheetId="20">[9]LIS183!#REF!</definedName>
    <definedName name="_134" localSheetId="21">[8]LIS183!#REF!</definedName>
    <definedName name="_134" localSheetId="22">[9]LIS183!#REF!</definedName>
    <definedName name="_134" localSheetId="23">[9]LIS183!#REF!</definedName>
    <definedName name="_134" localSheetId="7">[7]LIS183!#REF!</definedName>
    <definedName name="_134" localSheetId="26">[7]LIS183!#REF!</definedName>
    <definedName name="_134" localSheetId="1">[7]LIS183!#REF!</definedName>
    <definedName name="_134" localSheetId="12">[7]LIS183!#REF!</definedName>
    <definedName name="_134" localSheetId="13">[7]LIS183!#REF!</definedName>
    <definedName name="_134">[7]LIS183!#REF!</definedName>
    <definedName name="_135" localSheetId="3">[7]LIS183!#REF!</definedName>
    <definedName name="_135" localSheetId="16">[7]LIS183!#REF!</definedName>
    <definedName name="_135" localSheetId="17">[7]LIS183!#REF!</definedName>
    <definedName name="_135" localSheetId="19">[8]LIS183!#REF!</definedName>
    <definedName name="_135" localSheetId="20">[9]LIS183!#REF!</definedName>
    <definedName name="_135" localSheetId="21">[8]LIS183!#REF!</definedName>
    <definedName name="_135" localSheetId="22">[9]LIS183!#REF!</definedName>
    <definedName name="_135" localSheetId="23">[9]LIS183!#REF!</definedName>
    <definedName name="_135" localSheetId="7">[7]LIS183!#REF!</definedName>
    <definedName name="_135" localSheetId="26">[7]LIS183!#REF!</definedName>
    <definedName name="_135" localSheetId="1">[7]LIS183!#REF!</definedName>
    <definedName name="_135" localSheetId="12">[7]LIS183!#REF!</definedName>
    <definedName name="_135" localSheetId="13">[7]LIS183!#REF!</definedName>
    <definedName name="_135">[7]LIS183!#REF!</definedName>
    <definedName name="_136" localSheetId="3">[7]LIS183!#REF!</definedName>
    <definedName name="_136" localSheetId="16">[7]LIS183!#REF!</definedName>
    <definedName name="_136" localSheetId="17">[7]LIS183!#REF!</definedName>
    <definedName name="_136" localSheetId="19">[8]LIS183!#REF!</definedName>
    <definedName name="_136" localSheetId="20">[9]LIS183!#REF!</definedName>
    <definedName name="_136" localSheetId="21">[8]LIS183!#REF!</definedName>
    <definedName name="_136" localSheetId="22">[9]LIS183!#REF!</definedName>
    <definedName name="_136" localSheetId="23">[9]LIS183!#REF!</definedName>
    <definedName name="_136" localSheetId="7">[7]LIS183!#REF!</definedName>
    <definedName name="_136" localSheetId="26">[7]LIS183!#REF!</definedName>
    <definedName name="_136" localSheetId="1">[7]LIS183!#REF!</definedName>
    <definedName name="_136" localSheetId="12">[7]LIS183!#REF!</definedName>
    <definedName name="_136" localSheetId="13">[7]LIS183!#REF!</definedName>
    <definedName name="_136">[7]LIS183!#REF!</definedName>
    <definedName name="_137" localSheetId="3">[7]LIS183!#REF!</definedName>
    <definedName name="_137" localSheetId="16">[7]LIS183!#REF!</definedName>
    <definedName name="_137" localSheetId="17">[7]LIS183!#REF!</definedName>
    <definedName name="_137" localSheetId="19">[8]LIS183!#REF!</definedName>
    <definedName name="_137" localSheetId="20">[9]LIS183!#REF!</definedName>
    <definedName name="_137" localSheetId="21">[8]LIS183!#REF!</definedName>
    <definedName name="_137" localSheetId="22">[9]LIS183!#REF!</definedName>
    <definedName name="_137" localSheetId="23">[9]LIS183!#REF!</definedName>
    <definedName name="_137" localSheetId="7">[7]LIS183!#REF!</definedName>
    <definedName name="_137" localSheetId="26">[7]LIS183!#REF!</definedName>
    <definedName name="_137" localSheetId="1">[7]LIS183!#REF!</definedName>
    <definedName name="_137" localSheetId="12">[7]LIS183!#REF!</definedName>
    <definedName name="_137" localSheetId="13">[7]LIS183!#REF!</definedName>
    <definedName name="_137">[7]LIS183!#REF!</definedName>
    <definedName name="_138" localSheetId="3">[7]LIS183!#REF!</definedName>
    <definedName name="_138" localSheetId="16">[7]LIS183!#REF!</definedName>
    <definedName name="_138" localSheetId="17">[7]LIS183!#REF!</definedName>
    <definedName name="_138" localSheetId="19">[8]LIS183!#REF!</definedName>
    <definedName name="_138" localSheetId="20">[9]LIS183!#REF!</definedName>
    <definedName name="_138" localSheetId="21">[8]LIS183!#REF!</definedName>
    <definedName name="_138" localSheetId="22">[9]LIS183!#REF!</definedName>
    <definedName name="_138" localSheetId="23">[9]LIS183!#REF!</definedName>
    <definedName name="_138" localSheetId="7">[7]LIS183!#REF!</definedName>
    <definedName name="_138" localSheetId="26">[7]LIS183!#REF!</definedName>
    <definedName name="_138" localSheetId="1">[7]LIS183!#REF!</definedName>
    <definedName name="_138" localSheetId="12">[7]LIS183!#REF!</definedName>
    <definedName name="_138" localSheetId="13">[7]LIS183!#REF!</definedName>
    <definedName name="_138">[7]LIS183!#REF!</definedName>
    <definedName name="_139" localSheetId="3">[7]LIS183!#REF!</definedName>
    <definedName name="_139" localSheetId="16">[7]LIS183!#REF!</definedName>
    <definedName name="_139" localSheetId="17">[7]LIS183!#REF!</definedName>
    <definedName name="_139" localSheetId="19">[8]LIS183!#REF!</definedName>
    <definedName name="_139" localSheetId="20">[9]LIS183!#REF!</definedName>
    <definedName name="_139" localSheetId="21">[8]LIS183!#REF!</definedName>
    <definedName name="_139" localSheetId="22">[9]LIS183!#REF!</definedName>
    <definedName name="_139" localSheetId="23">[9]LIS183!#REF!</definedName>
    <definedName name="_139" localSheetId="7">[7]LIS183!#REF!</definedName>
    <definedName name="_139" localSheetId="26">[7]LIS183!#REF!</definedName>
    <definedName name="_139" localSheetId="1">[7]LIS183!#REF!</definedName>
    <definedName name="_139" localSheetId="12">[7]LIS183!#REF!</definedName>
    <definedName name="_139" localSheetId="13">[7]LIS183!#REF!</definedName>
    <definedName name="_139">[7]LIS183!#REF!</definedName>
    <definedName name="_14" localSheetId="3">[7]LIS183!#REF!</definedName>
    <definedName name="_14" localSheetId="16">[7]LIS183!#REF!</definedName>
    <definedName name="_14" localSheetId="17">[7]LIS183!#REF!</definedName>
    <definedName name="_14" localSheetId="19">[8]LIS183!#REF!</definedName>
    <definedName name="_14" localSheetId="20">[9]LIS183!#REF!</definedName>
    <definedName name="_14" localSheetId="21">[8]LIS183!#REF!</definedName>
    <definedName name="_14" localSheetId="22">[9]LIS183!#REF!</definedName>
    <definedName name="_14" localSheetId="23">[9]LIS183!#REF!</definedName>
    <definedName name="_14" localSheetId="7">[7]LIS183!#REF!</definedName>
    <definedName name="_14" localSheetId="26">[7]LIS183!#REF!</definedName>
    <definedName name="_14" localSheetId="1">[7]LIS183!#REF!</definedName>
    <definedName name="_14" localSheetId="12">[7]LIS183!#REF!</definedName>
    <definedName name="_14" localSheetId="13">[7]LIS183!#REF!</definedName>
    <definedName name="_14">[7]LIS183!#REF!</definedName>
    <definedName name="_140" localSheetId="3">[7]LIS183!#REF!</definedName>
    <definedName name="_140" localSheetId="16">[7]LIS183!#REF!</definedName>
    <definedName name="_140" localSheetId="17">[7]LIS183!#REF!</definedName>
    <definedName name="_140" localSheetId="19">[8]LIS183!#REF!</definedName>
    <definedName name="_140" localSheetId="20">[9]LIS183!#REF!</definedName>
    <definedName name="_140" localSheetId="21">[8]LIS183!#REF!</definedName>
    <definedName name="_140" localSheetId="22">[9]LIS183!#REF!</definedName>
    <definedName name="_140" localSheetId="23">[9]LIS183!#REF!</definedName>
    <definedName name="_140" localSheetId="7">[7]LIS183!#REF!</definedName>
    <definedName name="_140" localSheetId="26">[7]LIS183!#REF!</definedName>
    <definedName name="_140" localSheetId="1">[7]LIS183!#REF!</definedName>
    <definedName name="_140" localSheetId="12">[7]LIS183!#REF!</definedName>
    <definedName name="_140" localSheetId="13">[7]LIS183!#REF!</definedName>
    <definedName name="_140">[7]LIS183!#REF!</definedName>
    <definedName name="_141" localSheetId="3">[7]LIS183!#REF!</definedName>
    <definedName name="_141" localSheetId="16">[7]LIS183!#REF!</definedName>
    <definedName name="_141" localSheetId="17">[7]LIS183!#REF!</definedName>
    <definedName name="_141" localSheetId="19">[8]LIS183!#REF!</definedName>
    <definedName name="_141" localSheetId="20">[9]LIS183!#REF!</definedName>
    <definedName name="_141" localSheetId="21">[8]LIS183!#REF!</definedName>
    <definedName name="_141" localSheetId="22">[9]LIS183!#REF!</definedName>
    <definedName name="_141" localSheetId="23">[9]LIS183!#REF!</definedName>
    <definedName name="_141" localSheetId="7">[7]LIS183!#REF!</definedName>
    <definedName name="_141" localSheetId="26">[7]LIS183!#REF!</definedName>
    <definedName name="_141" localSheetId="1">[7]LIS183!#REF!</definedName>
    <definedName name="_141" localSheetId="12">[7]LIS183!#REF!</definedName>
    <definedName name="_141" localSheetId="13">[7]LIS183!#REF!</definedName>
    <definedName name="_141">[7]LIS183!#REF!</definedName>
    <definedName name="_142" localSheetId="3">[7]LIS183!#REF!</definedName>
    <definedName name="_142" localSheetId="16">[7]LIS183!#REF!</definedName>
    <definedName name="_142" localSheetId="17">[7]LIS183!#REF!</definedName>
    <definedName name="_142" localSheetId="19">[8]LIS183!#REF!</definedName>
    <definedName name="_142" localSheetId="20">[9]LIS183!#REF!</definedName>
    <definedName name="_142" localSheetId="21">[8]LIS183!#REF!</definedName>
    <definedName name="_142" localSheetId="22">[9]LIS183!#REF!</definedName>
    <definedName name="_142" localSheetId="23">[9]LIS183!#REF!</definedName>
    <definedName name="_142" localSheetId="7">[7]LIS183!#REF!</definedName>
    <definedName name="_142" localSheetId="26">[7]LIS183!#REF!</definedName>
    <definedName name="_142" localSheetId="1">[7]LIS183!#REF!</definedName>
    <definedName name="_142" localSheetId="12">[7]LIS183!#REF!</definedName>
    <definedName name="_142" localSheetId="13">[7]LIS183!#REF!</definedName>
    <definedName name="_142">[7]LIS183!#REF!</definedName>
    <definedName name="_143" localSheetId="3">[7]LIS183!#REF!</definedName>
    <definedName name="_143" localSheetId="16">[7]LIS183!#REF!</definedName>
    <definedName name="_143" localSheetId="17">[7]LIS183!#REF!</definedName>
    <definedName name="_143" localSheetId="19">[8]LIS183!#REF!</definedName>
    <definedName name="_143" localSheetId="20">[9]LIS183!#REF!</definedName>
    <definedName name="_143" localSheetId="21">[8]LIS183!#REF!</definedName>
    <definedName name="_143" localSheetId="22">[9]LIS183!#REF!</definedName>
    <definedName name="_143" localSheetId="23">[9]LIS183!#REF!</definedName>
    <definedName name="_143" localSheetId="7">[7]LIS183!#REF!</definedName>
    <definedName name="_143" localSheetId="26">[7]LIS183!#REF!</definedName>
    <definedName name="_143" localSheetId="1">[7]LIS183!#REF!</definedName>
    <definedName name="_143" localSheetId="12">[7]LIS183!#REF!</definedName>
    <definedName name="_143" localSheetId="13">[7]LIS183!#REF!</definedName>
    <definedName name="_143">[7]LIS183!#REF!</definedName>
    <definedName name="_144" localSheetId="3">[7]LIS183!#REF!</definedName>
    <definedName name="_144" localSheetId="16">[7]LIS183!#REF!</definedName>
    <definedName name="_144" localSheetId="17">[7]LIS183!#REF!</definedName>
    <definedName name="_144" localSheetId="19">[8]LIS183!#REF!</definedName>
    <definedName name="_144" localSheetId="20">[9]LIS183!#REF!</definedName>
    <definedName name="_144" localSheetId="21">[8]LIS183!#REF!</definedName>
    <definedName name="_144" localSheetId="22">[9]LIS183!#REF!</definedName>
    <definedName name="_144" localSheetId="23">[9]LIS183!#REF!</definedName>
    <definedName name="_144" localSheetId="7">[7]LIS183!#REF!</definedName>
    <definedName name="_144" localSheetId="26">[7]LIS183!#REF!</definedName>
    <definedName name="_144" localSheetId="1">[7]LIS183!#REF!</definedName>
    <definedName name="_144" localSheetId="12">[7]LIS183!#REF!</definedName>
    <definedName name="_144" localSheetId="13">[7]LIS183!#REF!</definedName>
    <definedName name="_144">[7]LIS183!#REF!</definedName>
    <definedName name="_145" localSheetId="3">[7]LIS183!#REF!</definedName>
    <definedName name="_145" localSheetId="16">[7]LIS183!#REF!</definedName>
    <definedName name="_145" localSheetId="17">[7]LIS183!#REF!</definedName>
    <definedName name="_145" localSheetId="19">[8]LIS183!#REF!</definedName>
    <definedName name="_145" localSheetId="20">[9]LIS183!#REF!</definedName>
    <definedName name="_145" localSheetId="21">[8]LIS183!#REF!</definedName>
    <definedName name="_145" localSheetId="22">[9]LIS183!#REF!</definedName>
    <definedName name="_145" localSheetId="23">[9]LIS183!#REF!</definedName>
    <definedName name="_145" localSheetId="7">[7]LIS183!#REF!</definedName>
    <definedName name="_145" localSheetId="26">[7]LIS183!#REF!</definedName>
    <definedName name="_145" localSheetId="1">[7]LIS183!#REF!</definedName>
    <definedName name="_145" localSheetId="12">[7]LIS183!#REF!</definedName>
    <definedName name="_145" localSheetId="13">[7]LIS183!#REF!</definedName>
    <definedName name="_145">[7]LIS183!#REF!</definedName>
    <definedName name="_146" localSheetId="3">[7]LIS183!#REF!</definedName>
    <definedName name="_146" localSheetId="16">[7]LIS183!#REF!</definedName>
    <definedName name="_146" localSheetId="17">[7]LIS183!#REF!</definedName>
    <definedName name="_146" localSheetId="19">[8]LIS183!#REF!</definedName>
    <definedName name="_146" localSheetId="20">[9]LIS183!#REF!</definedName>
    <definedName name="_146" localSheetId="21">[8]LIS183!#REF!</definedName>
    <definedName name="_146" localSheetId="22">[9]LIS183!#REF!</definedName>
    <definedName name="_146" localSheetId="23">[9]LIS183!#REF!</definedName>
    <definedName name="_146" localSheetId="7">[7]LIS183!#REF!</definedName>
    <definedName name="_146" localSheetId="26">[7]LIS183!#REF!</definedName>
    <definedName name="_146" localSheetId="1">[7]LIS183!#REF!</definedName>
    <definedName name="_146" localSheetId="12">[7]LIS183!#REF!</definedName>
    <definedName name="_146" localSheetId="13">[7]LIS183!#REF!</definedName>
    <definedName name="_146">[7]LIS183!#REF!</definedName>
    <definedName name="_147" localSheetId="3">[7]LIS183!#REF!</definedName>
    <definedName name="_147" localSheetId="16">[7]LIS183!#REF!</definedName>
    <definedName name="_147" localSheetId="17">[7]LIS183!#REF!</definedName>
    <definedName name="_147" localSheetId="19">[8]LIS183!#REF!</definedName>
    <definedName name="_147" localSheetId="20">[9]LIS183!#REF!</definedName>
    <definedName name="_147" localSheetId="21">[8]LIS183!#REF!</definedName>
    <definedName name="_147" localSheetId="22">[9]LIS183!#REF!</definedName>
    <definedName name="_147" localSheetId="23">[9]LIS183!#REF!</definedName>
    <definedName name="_147" localSheetId="7">[7]LIS183!#REF!</definedName>
    <definedName name="_147" localSheetId="26">[7]LIS183!#REF!</definedName>
    <definedName name="_147" localSheetId="1">[7]LIS183!#REF!</definedName>
    <definedName name="_147" localSheetId="12">[7]LIS183!#REF!</definedName>
    <definedName name="_147" localSheetId="13">[7]LIS183!#REF!</definedName>
    <definedName name="_147">[7]LIS183!#REF!</definedName>
    <definedName name="_148" localSheetId="3">[7]LIS183!#REF!</definedName>
    <definedName name="_148" localSheetId="16">[7]LIS183!#REF!</definedName>
    <definedName name="_148" localSheetId="17">[7]LIS183!#REF!</definedName>
    <definedName name="_148" localSheetId="19">[8]LIS183!#REF!</definedName>
    <definedName name="_148" localSheetId="20">[9]LIS183!#REF!</definedName>
    <definedName name="_148" localSheetId="21">[8]LIS183!#REF!</definedName>
    <definedName name="_148" localSheetId="22">[9]LIS183!#REF!</definedName>
    <definedName name="_148" localSheetId="23">[9]LIS183!#REF!</definedName>
    <definedName name="_148" localSheetId="7">[7]LIS183!#REF!</definedName>
    <definedName name="_148" localSheetId="26">[7]LIS183!#REF!</definedName>
    <definedName name="_148" localSheetId="1">[7]LIS183!#REF!</definedName>
    <definedName name="_148" localSheetId="12">[7]LIS183!#REF!</definedName>
    <definedName name="_148" localSheetId="13">[7]LIS183!#REF!</definedName>
    <definedName name="_148">[7]LIS183!#REF!</definedName>
    <definedName name="_149" localSheetId="3">[7]LIS183!#REF!</definedName>
    <definedName name="_149" localSheetId="16">[7]LIS183!#REF!</definedName>
    <definedName name="_149" localSheetId="17">[7]LIS183!#REF!</definedName>
    <definedName name="_149" localSheetId="19">[8]LIS183!#REF!</definedName>
    <definedName name="_149" localSheetId="20">[9]LIS183!#REF!</definedName>
    <definedName name="_149" localSheetId="21">[8]LIS183!#REF!</definedName>
    <definedName name="_149" localSheetId="22">[9]LIS183!#REF!</definedName>
    <definedName name="_149" localSheetId="23">[9]LIS183!#REF!</definedName>
    <definedName name="_149" localSheetId="7">[7]LIS183!#REF!</definedName>
    <definedName name="_149" localSheetId="26">[7]LIS183!#REF!</definedName>
    <definedName name="_149" localSheetId="1">[7]LIS183!#REF!</definedName>
    <definedName name="_149" localSheetId="12">[7]LIS183!#REF!</definedName>
    <definedName name="_149" localSheetId="13">[7]LIS183!#REF!</definedName>
    <definedName name="_149">[7]LIS183!#REF!</definedName>
    <definedName name="_15" localSheetId="3">[7]LIS183!#REF!</definedName>
    <definedName name="_15" localSheetId="16">[7]LIS183!#REF!</definedName>
    <definedName name="_15" localSheetId="17">[7]LIS183!#REF!</definedName>
    <definedName name="_15" localSheetId="19">[8]LIS183!#REF!</definedName>
    <definedName name="_15" localSheetId="20">[9]LIS183!#REF!</definedName>
    <definedName name="_15" localSheetId="21">[8]LIS183!#REF!</definedName>
    <definedName name="_15" localSheetId="22">[9]LIS183!#REF!</definedName>
    <definedName name="_15" localSheetId="23">[9]LIS183!#REF!</definedName>
    <definedName name="_15" localSheetId="7">[7]LIS183!#REF!</definedName>
    <definedName name="_15" localSheetId="26">[7]LIS183!#REF!</definedName>
    <definedName name="_15" localSheetId="1">[7]LIS183!#REF!</definedName>
    <definedName name="_15" localSheetId="12">[7]LIS183!#REF!</definedName>
    <definedName name="_15" localSheetId="13">[7]LIS183!#REF!</definedName>
    <definedName name="_15">[7]LIS183!#REF!</definedName>
    <definedName name="_150" localSheetId="3">[7]LIS183!#REF!</definedName>
    <definedName name="_150" localSheetId="16">[7]LIS183!#REF!</definedName>
    <definedName name="_150" localSheetId="17">[7]LIS183!#REF!</definedName>
    <definedName name="_150" localSheetId="19">[8]LIS183!#REF!</definedName>
    <definedName name="_150" localSheetId="20">[9]LIS183!#REF!</definedName>
    <definedName name="_150" localSheetId="21">[8]LIS183!#REF!</definedName>
    <definedName name="_150" localSheetId="22">[9]LIS183!#REF!</definedName>
    <definedName name="_150" localSheetId="23">[9]LIS183!#REF!</definedName>
    <definedName name="_150" localSheetId="7">[7]LIS183!#REF!</definedName>
    <definedName name="_150" localSheetId="26">[7]LIS183!#REF!</definedName>
    <definedName name="_150" localSheetId="1">[7]LIS183!#REF!</definedName>
    <definedName name="_150" localSheetId="12">[7]LIS183!#REF!</definedName>
    <definedName name="_150" localSheetId="13">[7]LIS183!#REF!</definedName>
    <definedName name="_150">[7]LIS183!#REF!</definedName>
    <definedName name="_151" localSheetId="3">[7]LIS183!#REF!</definedName>
    <definedName name="_151" localSheetId="16">[7]LIS183!#REF!</definedName>
    <definedName name="_151" localSheetId="17">[7]LIS183!#REF!</definedName>
    <definedName name="_151" localSheetId="19">[8]LIS183!#REF!</definedName>
    <definedName name="_151" localSheetId="20">[9]LIS183!#REF!</definedName>
    <definedName name="_151" localSheetId="21">[8]LIS183!#REF!</definedName>
    <definedName name="_151" localSheetId="22">[9]LIS183!#REF!</definedName>
    <definedName name="_151" localSheetId="23">[9]LIS183!#REF!</definedName>
    <definedName name="_151" localSheetId="7">[7]LIS183!#REF!</definedName>
    <definedName name="_151" localSheetId="26">[7]LIS183!#REF!</definedName>
    <definedName name="_151" localSheetId="1">[7]LIS183!#REF!</definedName>
    <definedName name="_151" localSheetId="12">[7]LIS183!#REF!</definedName>
    <definedName name="_151" localSheetId="13">[7]LIS183!#REF!</definedName>
    <definedName name="_151">[7]LIS183!#REF!</definedName>
    <definedName name="_152" localSheetId="3">[7]LIS183!#REF!</definedName>
    <definedName name="_152" localSheetId="16">[7]LIS183!#REF!</definedName>
    <definedName name="_152" localSheetId="17">[7]LIS183!#REF!</definedName>
    <definedName name="_152" localSheetId="19">[8]LIS183!#REF!</definedName>
    <definedName name="_152" localSheetId="20">[9]LIS183!#REF!</definedName>
    <definedName name="_152" localSheetId="21">[8]LIS183!#REF!</definedName>
    <definedName name="_152" localSheetId="22">[9]LIS183!#REF!</definedName>
    <definedName name="_152" localSheetId="23">[9]LIS183!#REF!</definedName>
    <definedName name="_152" localSheetId="7">[7]LIS183!#REF!</definedName>
    <definedName name="_152" localSheetId="26">[7]LIS183!#REF!</definedName>
    <definedName name="_152" localSheetId="1">[7]LIS183!#REF!</definedName>
    <definedName name="_152" localSheetId="12">[7]LIS183!#REF!</definedName>
    <definedName name="_152" localSheetId="13">[7]LIS183!#REF!</definedName>
    <definedName name="_152">[7]LIS183!#REF!</definedName>
    <definedName name="_153" localSheetId="3">[7]LIS183!#REF!</definedName>
    <definedName name="_153" localSheetId="16">[7]LIS183!#REF!</definedName>
    <definedName name="_153" localSheetId="17">[7]LIS183!#REF!</definedName>
    <definedName name="_153" localSheetId="19">[8]LIS183!#REF!</definedName>
    <definedName name="_153" localSheetId="20">[9]LIS183!#REF!</definedName>
    <definedName name="_153" localSheetId="21">[8]LIS183!#REF!</definedName>
    <definedName name="_153" localSheetId="22">[9]LIS183!#REF!</definedName>
    <definedName name="_153" localSheetId="23">[9]LIS183!#REF!</definedName>
    <definedName name="_153" localSheetId="7">[7]LIS183!#REF!</definedName>
    <definedName name="_153" localSheetId="26">[7]LIS183!#REF!</definedName>
    <definedName name="_153" localSheetId="1">[7]LIS183!#REF!</definedName>
    <definedName name="_153" localSheetId="12">[7]LIS183!#REF!</definedName>
    <definedName name="_153" localSheetId="13">[7]LIS183!#REF!</definedName>
    <definedName name="_153">[7]LIS183!#REF!</definedName>
    <definedName name="_154" localSheetId="3">[7]LIS183!#REF!</definedName>
    <definedName name="_154" localSheetId="16">[7]LIS183!#REF!</definedName>
    <definedName name="_154" localSheetId="17">[7]LIS183!#REF!</definedName>
    <definedName name="_154" localSheetId="19">[8]LIS183!#REF!</definedName>
    <definedName name="_154" localSheetId="20">[9]LIS183!#REF!</definedName>
    <definedName name="_154" localSheetId="21">[8]LIS183!#REF!</definedName>
    <definedName name="_154" localSheetId="22">[9]LIS183!#REF!</definedName>
    <definedName name="_154" localSheetId="23">[9]LIS183!#REF!</definedName>
    <definedName name="_154" localSheetId="7">[7]LIS183!#REF!</definedName>
    <definedName name="_154" localSheetId="26">[7]LIS183!#REF!</definedName>
    <definedName name="_154" localSheetId="1">[7]LIS183!#REF!</definedName>
    <definedName name="_154" localSheetId="12">[7]LIS183!#REF!</definedName>
    <definedName name="_154" localSheetId="13">[7]LIS183!#REF!</definedName>
    <definedName name="_154">[7]LIS183!#REF!</definedName>
    <definedName name="_155" localSheetId="3">[7]LIS183!#REF!</definedName>
    <definedName name="_155" localSheetId="16">[7]LIS183!#REF!</definedName>
    <definedName name="_155" localSheetId="17">[7]LIS183!#REF!</definedName>
    <definedName name="_155" localSheetId="19">[8]LIS183!#REF!</definedName>
    <definedName name="_155" localSheetId="20">[9]LIS183!#REF!</definedName>
    <definedName name="_155" localSheetId="21">[8]LIS183!#REF!</definedName>
    <definedName name="_155" localSheetId="22">[9]LIS183!#REF!</definedName>
    <definedName name="_155" localSheetId="23">[9]LIS183!#REF!</definedName>
    <definedName name="_155" localSheetId="7">[7]LIS183!#REF!</definedName>
    <definedName name="_155" localSheetId="26">[7]LIS183!#REF!</definedName>
    <definedName name="_155" localSheetId="1">[7]LIS183!#REF!</definedName>
    <definedName name="_155" localSheetId="12">[7]LIS183!#REF!</definedName>
    <definedName name="_155" localSheetId="13">[7]LIS183!#REF!</definedName>
    <definedName name="_155">[7]LIS183!#REF!</definedName>
    <definedName name="_156" localSheetId="3">[7]LIS183!#REF!</definedName>
    <definedName name="_156" localSheetId="16">[7]LIS183!#REF!</definedName>
    <definedName name="_156" localSheetId="17">[7]LIS183!#REF!</definedName>
    <definedName name="_156" localSheetId="19">[8]LIS183!#REF!</definedName>
    <definedName name="_156" localSheetId="20">[9]LIS183!#REF!</definedName>
    <definedName name="_156" localSheetId="21">[8]LIS183!#REF!</definedName>
    <definedName name="_156" localSheetId="22">[9]LIS183!#REF!</definedName>
    <definedName name="_156" localSheetId="23">[9]LIS183!#REF!</definedName>
    <definedName name="_156" localSheetId="7">[7]LIS183!#REF!</definedName>
    <definedName name="_156" localSheetId="26">[7]LIS183!#REF!</definedName>
    <definedName name="_156" localSheetId="1">[7]LIS183!#REF!</definedName>
    <definedName name="_156" localSheetId="12">[7]LIS183!#REF!</definedName>
    <definedName name="_156" localSheetId="13">[7]LIS183!#REF!</definedName>
    <definedName name="_156">[7]LIS183!#REF!</definedName>
    <definedName name="_157" localSheetId="3">[7]LIS183!#REF!</definedName>
    <definedName name="_157" localSheetId="16">[7]LIS183!#REF!</definedName>
    <definedName name="_157" localSheetId="17">[7]LIS183!#REF!</definedName>
    <definedName name="_157" localSheetId="19">[8]LIS183!#REF!</definedName>
    <definedName name="_157" localSheetId="20">[9]LIS183!#REF!</definedName>
    <definedName name="_157" localSheetId="21">[8]LIS183!#REF!</definedName>
    <definedName name="_157" localSheetId="22">[9]LIS183!#REF!</definedName>
    <definedName name="_157" localSheetId="23">[9]LIS183!#REF!</definedName>
    <definedName name="_157" localSheetId="7">[7]LIS183!#REF!</definedName>
    <definedName name="_157" localSheetId="26">[7]LIS183!#REF!</definedName>
    <definedName name="_157" localSheetId="1">[7]LIS183!#REF!</definedName>
    <definedName name="_157" localSheetId="12">[7]LIS183!#REF!</definedName>
    <definedName name="_157" localSheetId="13">[7]LIS183!#REF!</definedName>
    <definedName name="_157">[7]LIS183!#REF!</definedName>
    <definedName name="_158" localSheetId="3">[7]LIS183!#REF!</definedName>
    <definedName name="_158" localSheetId="16">[7]LIS183!#REF!</definedName>
    <definedName name="_158" localSheetId="17">[7]LIS183!#REF!</definedName>
    <definedName name="_158" localSheetId="19">[8]LIS183!#REF!</definedName>
    <definedName name="_158" localSheetId="20">[9]LIS183!#REF!</definedName>
    <definedName name="_158" localSheetId="21">[8]LIS183!#REF!</definedName>
    <definedName name="_158" localSheetId="22">[9]LIS183!#REF!</definedName>
    <definedName name="_158" localSheetId="23">[9]LIS183!#REF!</definedName>
    <definedName name="_158" localSheetId="7">[7]LIS183!#REF!</definedName>
    <definedName name="_158" localSheetId="26">[7]LIS183!#REF!</definedName>
    <definedName name="_158" localSheetId="1">[7]LIS183!#REF!</definedName>
    <definedName name="_158" localSheetId="12">[7]LIS183!#REF!</definedName>
    <definedName name="_158" localSheetId="13">[7]LIS183!#REF!</definedName>
    <definedName name="_158">[7]LIS183!#REF!</definedName>
    <definedName name="_159" localSheetId="3">[7]LIS183!#REF!</definedName>
    <definedName name="_159" localSheetId="16">[7]LIS183!#REF!</definedName>
    <definedName name="_159" localSheetId="17">[7]LIS183!#REF!</definedName>
    <definedName name="_159" localSheetId="19">[8]LIS183!#REF!</definedName>
    <definedName name="_159" localSheetId="20">[9]LIS183!#REF!</definedName>
    <definedName name="_159" localSheetId="21">[8]LIS183!#REF!</definedName>
    <definedName name="_159" localSheetId="22">[9]LIS183!#REF!</definedName>
    <definedName name="_159" localSheetId="23">[9]LIS183!#REF!</definedName>
    <definedName name="_159" localSheetId="7">[7]LIS183!#REF!</definedName>
    <definedName name="_159" localSheetId="26">[7]LIS183!#REF!</definedName>
    <definedName name="_159" localSheetId="1">[7]LIS183!#REF!</definedName>
    <definedName name="_159" localSheetId="12">[7]LIS183!#REF!</definedName>
    <definedName name="_159" localSheetId="13">[7]LIS183!#REF!</definedName>
    <definedName name="_159">[7]LIS183!#REF!</definedName>
    <definedName name="_16" localSheetId="3">[7]LIS183!#REF!</definedName>
    <definedName name="_16" localSheetId="16">[7]LIS183!#REF!</definedName>
    <definedName name="_16" localSheetId="17">[7]LIS183!#REF!</definedName>
    <definedName name="_16" localSheetId="19">[8]LIS183!#REF!</definedName>
    <definedName name="_16" localSheetId="20">[9]LIS183!#REF!</definedName>
    <definedName name="_16" localSheetId="21">[8]LIS183!#REF!</definedName>
    <definedName name="_16" localSheetId="22">[9]LIS183!#REF!</definedName>
    <definedName name="_16" localSheetId="23">[9]LIS183!#REF!</definedName>
    <definedName name="_16" localSheetId="7">[7]LIS183!#REF!</definedName>
    <definedName name="_16" localSheetId="26">[7]LIS183!#REF!</definedName>
    <definedName name="_16" localSheetId="1">[7]LIS183!#REF!</definedName>
    <definedName name="_16" localSheetId="12">[7]LIS183!#REF!</definedName>
    <definedName name="_16" localSheetId="13">[7]LIS183!#REF!</definedName>
    <definedName name="_16">[7]LIS183!#REF!</definedName>
    <definedName name="_160" localSheetId="3">[7]LIS183!#REF!</definedName>
    <definedName name="_160" localSheetId="16">[7]LIS183!#REF!</definedName>
    <definedName name="_160" localSheetId="17">[7]LIS183!#REF!</definedName>
    <definedName name="_160" localSheetId="19">[8]LIS183!#REF!</definedName>
    <definedName name="_160" localSheetId="20">[9]LIS183!#REF!</definedName>
    <definedName name="_160" localSheetId="21">[8]LIS183!#REF!</definedName>
    <definedName name="_160" localSheetId="22">[9]LIS183!#REF!</definedName>
    <definedName name="_160" localSheetId="23">[9]LIS183!#REF!</definedName>
    <definedName name="_160" localSheetId="7">[7]LIS183!#REF!</definedName>
    <definedName name="_160" localSheetId="26">[7]LIS183!#REF!</definedName>
    <definedName name="_160" localSheetId="1">[7]LIS183!#REF!</definedName>
    <definedName name="_160" localSheetId="12">[7]LIS183!#REF!</definedName>
    <definedName name="_160" localSheetId="13">[7]LIS183!#REF!</definedName>
    <definedName name="_160">[7]LIS183!#REF!</definedName>
    <definedName name="_161" localSheetId="3">[7]LIS183!#REF!</definedName>
    <definedName name="_161" localSheetId="16">[7]LIS183!#REF!</definedName>
    <definedName name="_161" localSheetId="17">[7]LIS183!#REF!</definedName>
    <definedName name="_161" localSheetId="19">[8]LIS183!#REF!</definedName>
    <definedName name="_161" localSheetId="20">[9]LIS183!#REF!</definedName>
    <definedName name="_161" localSheetId="21">[8]LIS183!#REF!</definedName>
    <definedName name="_161" localSheetId="22">[9]LIS183!#REF!</definedName>
    <definedName name="_161" localSheetId="23">[9]LIS183!#REF!</definedName>
    <definedName name="_161" localSheetId="7">[7]LIS183!#REF!</definedName>
    <definedName name="_161" localSheetId="26">[7]LIS183!#REF!</definedName>
    <definedName name="_161" localSheetId="1">[7]LIS183!#REF!</definedName>
    <definedName name="_161" localSheetId="12">[7]LIS183!#REF!</definedName>
    <definedName name="_161" localSheetId="13">[7]LIS183!#REF!</definedName>
    <definedName name="_161">[7]LIS183!#REF!</definedName>
    <definedName name="_162" localSheetId="3">[7]LIS183!#REF!</definedName>
    <definedName name="_162" localSheetId="16">[7]LIS183!#REF!</definedName>
    <definedName name="_162" localSheetId="17">[7]LIS183!#REF!</definedName>
    <definedName name="_162" localSheetId="19">[8]LIS183!#REF!</definedName>
    <definedName name="_162" localSheetId="20">[9]LIS183!#REF!</definedName>
    <definedName name="_162" localSheetId="21">[8]LIS183!#REF!</definedName>
    <definedName name="_162" localSheetId="22">[9]LIS183!#REF!</definedName>
    <definedName name="_162" localSheetId="23">[9]LIS183!#REF!</definedName>
    <definedName name="_162" localSheetId="7">[7]LIS183!#REF!</definedName>
    <definedName name="_162" localSheetId="26">[7]LIS183!#REF!</definedName>
    <definedName name="_162" localSheetId="1">[7]LIS183!#REF!</definedName>
    <definedName name="_162" localSheetId="12">[7]LIS183!#REF!</definedName>
    <definedName name="_162" localSheetId="13">[7]LIS183!#REF!</definedName>
    <definedName name="_162">[7]LIS183!#REF!</definedName>
    <definedName name="_163" localSheetId="3">[7]LIS183!#REF!</definedName>
    <definedName name="_163" localSheetId="16">[7]LIS183!#REF!</definedName>
    <definedName name="_163" localSheetId="17">[7]LIS183!#REF!</definedName>
    <definedName name="_163" localSheetId="19">[8]LIS183!#REF!</definedName>
    <definedName name="_163" localSheetId="20">[9]LIS183!#REF!</definedName>
    <definedName name="_163" localSheetId="21">[8]LIS183!#REF!</definedName>
    <definedName name="_163" localSheetId="22">[9]LIS183!#REF!</definedName>
    <definedName name="_163" localSheetId="23">[9]LIS183!#REF!</definedName>
    <definedName name="_163" localSheetId="7">[7]LIS183!#REF!</definedName>
    <definedName name="_163" localSheetId="26">[7]LIS183!#REF!</definedName>
    <definedName name="_163" localSheetId="1">[7]LIS183!#REF!</definedName>
    <definedName name="_163" localSheetId="12">[7]LIS183!#REF!</definedName>
    <definedName name="_163" localSheetId="13">[7]LIS183!#REF!</definedName>
    <definedName name="_163">[7]LIS183!#REF!</definedName>
    <definedName name="_164" localSheetId="3">[7]LIS183!#REF!</definedName>
    <definedName name="_164" localSheetId="16">[7]LIS183!#REF!</definedName>
    <definedName name="_164" localSheetId="17">[7]LIS183!#REF!</definedName>
    <definedName name="_164" localSheetId="19">[8]LIS183!#REF!</definedName>
    <definedName name="_164" localSheetId="20">[9]LIS183!#REF!</definedName>
    <definedName name="_164" localSheetId="21">[8]LIS183!#REF!</definedName>
    <definedName name="_164" localSheetId="22">[9]LIS183!#REF!</definedName>
    <definedName name="_164" localSheetId="23">[9]LIS183!#REF!</definedName>
    <definedName name="_164" localSheetId="7">[7]LIS183!#REF!</definedName>
    <definedName name="_164" localSheetId="26">[7]LIS183!#REF!</definedName>
    <definedName name="_164" localSheetId="1">[7]LIS183!#REF!</definedName>
    <definedName name="_164" localSheetId="12">[7]LIS183!#REF!</definedName>
    <definedName name="_164" localSheetId="13">[7]LIS183!#REF!</definedName>
    <definedName name="_164">[7]LIS183!#REF!</definedName>
    <definedName name="_165" localSheetId="3">[7]LIS183!#REF!</definedName>
    <definedName name="_165" localSheetId="16">[7]LIS183!#REF!</definedName>
    <definedName name="_165" localSheetId="17">[7]LIS183!#REF!</definedName>
    <definedName name="_165" localSheetId="19">[8]LIS183!#REF!</definedName>
    <definedName name="_165" localSheetId="20">[9]LIS183!#REF!</definedName>
    <definedName name="_165" localSheetId="21">[8]LIS183!#REF!</definedName>
    <definedName name="_165" localSheetId="22">[9]LIS183!#REF!</definedName>
    <definedName name="_165" localSheetId="23">[9]LIS183!#REF!</definedName>
    <definedName name="_165" localSheetId="7">[7]LIS183!#REF!</definedName>
    <definedName name="_165" localSheetId="26">[7]LIS183!#REF!</definedName>
    <definedName name="_165" localSheetId="1">[7]LIS183!#REF!</definedName>
    <definedName name="_165" localSheetId="12">[7]LIS183!#REF!</definedName>
    <definedName name="_165" localSheetId="13">[7]LIS183!#REF!</definedName>
    <definedName name="_165">[7]LIS183!#REF!</definedName>
    <definedName name="_166" localSheetId="3">[7]LIS183!#REF!</definedName>
    <definedName name="_166" localSheetId="16">[7]LIS183!#REF!</definedName>
    <definedName name="_166" localSheetId="17">[7]LIS183!#REF!</definedName>
    <definedName name="_166" localSheetId="19">[8]LIS183!#REF!</definedName>
    <definedName name="_166" localSheetId="20">[9]LIS183!#REF!</definedName>
    <definedName name="_166" localSheetId="21">[8]LIS183!#REF!</definedName>
    <definedName name="_166" localSheetId="22">[9]LIS183!#REF!</definedName>
    <definedName name="_166" localSheetId="23">[9]LIS183!#REF!</definedName>
    <definedName name="_166" localSheetId="7">[7]LIS183!#REF!</definedName>
    <definedName name="_166" localSheetId="26">[7]LIS183!#REF!</definedName>
    <definedName name="_166" localSheetId="1">[7]LIS183!#REF!</definedName>
    <definedName name="_166" localSheetId="12">[7]LIS183!#REF!</definedName>
    <definedName name="_166" localSheetId="13">[7]LIS183!#REF!</definedName>
    <definedName name="_166">[7]LIS183!#REF!</definedName>
    <definedName name="_167" localSheetId="3">[7]LIS183!#REF!</definedName>
    <definedName name="_167" localSheetId="16">[7]LIS183!#REF!</definedName>
    <definedName name="_167" localSheetId="17">[7]LIS183!#REF!</definedName>
    <definedName name="_167" localSheetId="19">[8]LIS183!#REF!</definedName>
    <definedName name="_167" localSheetId="20">[9]LIS183!#REF!</definedName>
    <definedName name="_167" localSheetId="21">[8]LIS183!#REF!</definedName>
    <definedName name="_167" localSheetId="22">[9]LIS183!#REF!</definedName>
    <definedName name="_167" localSheetId="23">[9]LIS183!#REF!</definedName>
    <definedName name="_167" localSheetId="7">[7]LIS183!#REF!</definedName>
    <definedName name="_167" localSheetId="26">[7]LIS183!#REF!</definedName>
    <definedName name="_167" localSheetId="1">[7]LIS183!#REF!</definedName>
    <definedName name="_167" localSheetId="12">[7]LIS183!#REF!</definedName>
    <definedName name="_167" localSheetId="13">[7]LIS183!#REF!</definedName>
    <definedName name="_167">[7]LIS183!#REF!</definedName>
    <definedName name="_168" localSheetId="3">[7]LIS183!#REF!</definedName>
    <definedName name="_168" localSheetId="16">[7]LIS183!#REF!</definedName>
    <definedName name="_168" localSheetId="17">[7]LIS183!#REF!</definedName>
    <definedName name="_168" localSheetId="19">[8]LIS183!#REF!</definedName>
    <definedName name="_168" localSheetId="20">[9]LIS183!#REF!</definedName>
    <definedName name="_168" localSheetId="21">[8]LIS183!#REF!</definedName>
    <definedName name="_168" localSheetId="22">[9]LIS183!#REF!</definedName>
    <definedName name="_168" localSheetId="23">[9]LIS183!#REF!</definedName>
    <definedName name="_168" localSheetId="7">[7]LIS183!#REF!</definedName>
    <definedName name="_168" localSheetId="26">[7]LIS183!#REF!</definedName>
    <definedName name="_168" localSheetId="1">[7]LIS183!#REF!</definedName>
    <definedName name="_168" localSheetId="12">[7]LIS183!#REF!</definedName>
    <definedName name="_168" localSheetId="13">[7]LIS183!#REF!</definedName>
    <definedName name="_168">[7]LIS183!#REF!</definedName>
    <definedName name="_169" localSheetId="3">[7]LIS183!#REF!</definedName>
    <definedName name="_169" localSheetId="16">[7]LIS183!#REF!</definedName>
    <definedName name="_169" localSheetId="17">[7]LIS183!#REF!</definedName>
    <definedName name="_169" localSheetId="19">[8]LIS183!#REF!</definedName>
    <definedName name="_169" localSheetId="20">[9]LIS183!#REF!</definedName>
    <definedName name="_169" localSheetId="21">[8]LIS183!#REF!</definedName>
    <definedName name="_169" localSheetId="22">[9]LIS183!#REF!</definedName>
    <definedName name="_169" localSheetId="23">[9]LIS183!#REF!</definedName>
    <definedName name="_169" localSheetId="7">[7]LIS183!#REF!</definedName>
    <definedName name="_169" localSheetId="26">[7]LIS183!#REF!</definedName>
    <definedName name="_169" localSheetId="1">[7]LIS183!#REF!</definedName>
    <definedName name="_169" localSheetId="12">[7]LIS183!#REF!</definedName>
    <definedName name="_169" localSheetId="13">[7]LIS183!#REF!</definedName>
    <definedName name="_169">[7]LIS183!#REF!</definedName>
    <definedName name="_17" localSheetId="3">[7]LIS183!#REF!</definedName>
    <definedName name="_17" localSheetId="16">[7]LIS183!#REF!</definedName>
    <definedName name="_17" localSheetId="17">[7]LIS183!#REF!</definedName>
    <definedName name="_17" localSheetId="19">[8]LIS183!#REF!</definedName>
    <definedName name="_17" localSheetId="20">[9]LIS183!#REF!</definedName>
    <definedName name="_17" localSheetId="21">[8]LIS183!#REF!</definedName>
    <definedName name="_17" localSheetId="22">[9]LIS183!#REF!</definedName>
    <definedName name="_17" localSheetId="23">[9]LIS183!#REF!</definedName>
    <definedName name="_17" localSheetId="7">[7]LIS183!#REF!</definedName>
    <definedName name="_17" localSheetId="26">[7]LIS183!#REF!</definedName>
    <definedName name="_17" localSheetId="1">[7]LIS183!#REF!</definedName>
    <definedName name="_17" localSheetId="12">[7]LIS183!#REF!</definedName>
    <definedName name="_17" localSheetId="13">[7]LIS183!#REF!</definedName>
    <definedName name="_17">[7]LIS183!#REF!</definedName>
    <definedName name="_170" localSheetId="3">[7]LIS183!#REF!</definedName>
    <definedName name="_170" localSheetId="16">[7]LIS183!#REF!</definedName>
    <definedName name="_170" localSheetId="17">[7]LIS183!#REF!</definedName>
    <definedName name="_170" localSheetId="19">[8]LIS183!#REF!</definedName>
    <definedName name="_170" localSheetId="20">[9]LIS183!#REF!</definedName>
    <definedName name="_170" localSheetId="21">[8]LIS183!#REF!</definedName>
    <definedName name="_170" localSheetId="22">[9]LIS183!#REF!</definedName>
    <definedName name="_170" localSheetId="23">[9]LIS183!#REF!</definedName>
    <definedName name="_170" localSheetId="7">[7]LIS183!#REF!</definedName>
    <definedName name="_170" localSheetId="26">[7]LIS183!#REF!</definedName>
    <definedName name="_170" localSheetId="1">[7]LIS183!#REF!</definedName>
    <definedName name="_170" localSheetId="12">[7]LIS183!#REF!</definedName>
    <definedName name="_170" localSheetId="13">[7]LIS183!#REF!</definedName>
    <definedName name="_170">[7]LIS183!#REF!</definedName>
    <definedName name="_171" localSheetId="3">[7]LIS183!#REF!</definedName>
    <definedName name="_171" localSheetId="16">[7]LIS183!#REF!</definedName>
    <definedName name="_171" localSheetId="17">[7]LIS183!#REF!</definedName>
    <definedName name="_171" localSheetId="19">[8]LIS183!#REF!</definedName>
    <definedName name="_171" localSheetId="20">[9]LIS183!#REF!</definedName>
    <definedName name="_171" localSheetId="21">[8]LIS183!#REF!</definedName>
    <definedName name="_171" localSheetId="22">[9]LIS183!#REF!</definedName>
    <definedName name="_171" localSheetId="23">[9]LIS183!#REF!</definedName>
    <definedName name="_171" localSheetId="7">[7]LIS183!#REF!</definedName>
    <definedName name="_171" localSheetId="26">[7]LIS183!#REF!</definedName>
    <definedName name="_171" localSheetId="1">[7]LIS183!#REF!</definedName>
    <definedName name="_171" localSheetId="12">[7]LIS183!#REF!</definedName>
    <definedName name="_171" localSheetId="13">[7]LIS183!#REF!</definedName>
    <definedName name="_171">[7]LIS183!#REF!</definedName>
    <definedName name="_172" localSheetId="3">[7]LIS183!#REF!</definedName>
    <definedName name="_172" localSheetId="16">[7]LIS183!#REF!</definedName>
    <definedName name="_172" localSheetId="17">[7]LIS183!#REF!</definedName>
    <definedName name="_172" localSheetId="19">[8]LIS183!#REF!</definedName>
    <definedName name="_172" localSheetId="20">[9]LIS183!#REF!</definedName>
    <definedName name="_172" localSheetId="21">[8]LIS183!#REF!</definedName>
    <definedName name="_172" localSheetId="22">[9]LIS183!#REF!</definedName>
    <definedName name="_172" localSheetId="23">[9]LIS183!#REF!</definedName>
    <definedName name="_172" localSheetId="7">[7]LIS183!#REF!</definedName>
    <definedName name="_172" localSheetId="26">[7]LIS183!#REF!</definedName>
    <definedName name="_172" localSheetId="1">[7]LIS183!#REF!</definedName>
    <definedName name="_172" localSheetId="12">[7]LIS183!#REF!</definedName>
    <definedName name="_172" localSheetId="13">[7]LIS183!#REF!</definedName>
    <definedName name="_172">[7]LIS183!#REF!</definedName>
    <definedName name="_173" localSheetId="3">[7]LIS183!#REF!</definedName>
    <definedName name="_173" localSheetId="16">[7]LIS183!#REF!</definedName>
    <definedName name="_173" localSheetId="17">[7]LIS183!#REF!</definedName>
    <definedName name="_173" localSheetId="19">[8]LIS183!#REF!</definedName>
    <definedName name="_173" localSheetId="20">[9]LIS183!#REF!</definedName>
    <definedName name="_173" localSheetId="21">[8]LIS183!#REF!</definedName>
    <definedName name="_173" localSheetId="22">[9]LIS183!#REF!</definedName>
    <definedName name="_173" localSheetId="23">[9]LIS183!#REF!</definedName>
    <definedName name="_173" localSheetId="7">[7]LIS183!#REF!</definedName>
    <definedName name="_173" localSheetId="26">[7]LIS183!#REF!</definedName>
    <definedName name="_173" localSheetId="1">[7]LIS183!#REF!</definedName>
    <definedName name="_173" localSheetId="12">[7]LIS183!#REF!</definedName>
    <definedName name="_173" localSheetId="13">[7]LIS183!#REF!</definedName>
    <definedName name="_173">[7]LIS183!#REF!</definedName>
    <definedName name="_174" localSheetId="3">[7]LIS183!#REF!</definedName>
    <definedName name="_174" localSheetId="16">[7]LIS183!#REF!</definedName>
    <definedName name="_174" localSheetId="17">[7]LIS183!#REF!</definedName>
    <definedName name="_174" localSheetId="19">[8]LIS183!#REF!</definedName>
    <definedName name="_174" localSheetId="20">[9]LIS183!#REF!</definedName>
    <definedName name="_174" localSheetId="21">[8]LIS183!#REF!</definedName>
    <definedName name="_174" localSheetId="22">[9]LIS183!#REF!</definedName>
    <definedName name="_174" localSheetId="23">[9]LIS183!#REF!</definedName>
    <definedName name="_174" localSheetId="7">[7]LIS183!#REF!</definedName>
    <definedName name="_174" localSheetId="26">[7]LIS183!#REF!</definedName>
    <definedName name="_174" localSheetId="1">[7]LIS183!#REF!</definedName>
    <definedName name="_174" localSheetId="12">[7]LIS183!#REF!</definedName>
    <definedName name="_174" localSheetId="13">[7]LIS183!#REF!</definedName>
    <definedName name="_174">[7]LIS183!#REF!</definedName>
    <definedName name="_175" localSheetId="3">[7]LIS183!#REF!</definedName>
    <definedName name="_175" localSheetId="16">[7]LIS183!#REF!</definedName>
    <definedName name="_175" localSheetId="17">[7]LIS183!#REF!</definedName>
    <definedName name="_175" localSheetId="19">[8]LIS183!#REF!</definedName>
    <definedName name="_175" localSheetId="20">[9]LIS183!#REF!</definedName>
    <definedName name="_175" localSheetId="21">[8]LIS183!#REF!</definedName>
    <definedName name="_175" localSheetId="22">[9]LIS183!#REF!</definedName>
    <definedName name="_175" localSheetId="23">[9]LIS183!#REF!</definedName>
    <definedName name="_175" localSheetId="7">[7]LIS183!#REF!</definedName>
    <definedName name="_175" localSheetId="26">[7]LIS183!#REF!</definedName>
    <definedName name="_175" localSheetId="1">[7]LIS183!#REF!</definedName>
    <definedName name="_175" localSheetId="12">[7]LIS183!#REF!</definedName>
    <definedName name="_175" localSheetId="13">[7]LIS183!#REF!</definedName>
    <definedName name="_175">[7]LIS183!#REF!</definedName>
    <definedName name="_176" localSheetId="3">[7]LIS183!#REF!</definedName>
    <definedName name="_176" localSheetId="16">[7]LIS183!#REF!</definedName>
    <definedName name="_176" localSheetId="17">[7]LIS183!#REF!</definedName>
    <definedName name="_176" localSheetId="19">[8]LIS183!#REF!</definedName>
    <definedName name="_176" localSheetId="20">[9]LIS183!#REF!</definedName>
    <definedName name="_176" localSheetId="21">[8]LIS183!#REF!</definedName>
    <definedName name="_176" localSheetId="22">[9]LIS183!#REF!</definedName>
    <definedName name="_176" localSheetId="23">[9]LIS183!#REF!</definedName>
    <definedName name="_176" localSheetId="7">[7]LIS183!#REF!</definedName>
    <definedName name="_176" localSheetId="26">[7]LIS183!#REF!</definedName>
    <definedName name="_176" localSheetId="1">[7]LIS183!#REF!</definedName>
    <definedName name="_176" localSheetId="12">[7]LIS183!#REF!</definedName>
    <definedName name="_176" localSheetId="13">[7]LIS183!#REF!</definedName>
    <definedName name="_176">[7]LIS183!#REF!</definedName>
    <definedName name="_177" localSheetId="3">[7]LIS183!#REF!</definedName>
    <definedName name="_177" localSheetId="16">[7]LIS183!#REF!</definedName>
    <definedName name="_177" localSheetId="17">[7]LIS183!#REF!</definedName>
    <definedName name="_177" localSheetId="19">[8]LIS183!#REF!</definedName>
    <definedName name="_177" localSheetId="20">[9]LIS183!#REF!</definedName>
    <definedName name="_177" localSheetId="21">[8]LIS183!#REF!</definedName>
    <definedName name="_177" localSheetId="22">[9]LIS183!#REF!</definedName>
    <definedName name="_177" localSheetId="23">[9]LIS183!#REF!</definedName>
    <definedName name="_177" localSheetId="7">[7]LIS183!#REF!</definedName>
    <definedName name="_177" localSheetId="26">[7]LIS183!#REF!</definedName>
    <definedName name="_177" localSheetId="1">[7]LIS183!#REF!</definedName>
    <definedName name="_177" localSheetId="12">[7]LIS183!#REF!</definedName>
    <definedName name="_177" localSheetId="13">[7]LIS183!#REF!</definedName>
    <definedName name="_177">[7]LIS183!#REF!</definedName>
    <definedName name="_178" localSheetId="3">[7]LIS183!#REF!</definedName>
    <definedName name="_178" localSheetId="16">[7]LIS183!#REF!</definedName>
    <definedName name="_178" localSheetId="17">[7]LIS183!#REF!</definedName>
    <definedName name="_178" localSheetId="19">[8]LIS183!#REF!</definedName>
    <definedName name="_178" localSheetId="20">[9]LIS183!#REF!</definedName>
    <definedName name="_178" localSheetId="21">[8]LIS183!#REF!</definedName>
    <definedName name="_178" localSheetId="22">[9]LIS183!#REF!</definedName>
    <definedName name="_178" localSheetId="23">[9]LIS183!#REF!</definedName>
    <definedName name="_178" localSheetId="7">[7]LIS183!#REF!</definedName>
    <definedName name="_178" localSheetId="26">[7]LIS183!#REF!</definedName>
    <definedName name="_178" localSheetId="1">[7]LIS183!#REF!</definedName>
    <definedName name="_178" localSheetId="12">[7]LIS183!#REF!</definedName>
    <definedName name="_178" localSheetId="13">[7]LIS183!#REF!</definedName>
    <definedName name="_178">[7]LIS183!#REF!</definedName>
    <definedName name="_179" localSheetId="3">[7]LIS183!#REF!</definedName>
    <definedName name="_179" localSheetId="16">[7]LIS183!#REF!</definedName>
    <definedName name="_179" localSheetId="17">[7]LIS183!#REF!</definedName>
    <definedName name="_179" localSheetId="19">[8]LIS183!#REF!</definedName>
    <definedName name="_179" localSheetId="20">[9]LIS183!#REF!</definedName>
    <definedName name="_179" localSheetId="21">[8]LIS183!#REF!</definedName>
    <definedName name="_179" localSheetId="22">[9]LIS183!#REF!</definedName>
    <definedName name="_179" localSheetId="23">[9]LIS183!#REF!</definedName>
    <definedName name="_179" localSheetId="7">[7]LIS183!#REF!</definedName>
    <definedName name="_179" localSheetId="26">[7]LIS183!#REF!</definedName>
    <definedName name="_179" localSheetId="1">[7]LIS183!#REF!</definedName>
    <definedName name="_179" localSheetId="12">[7]LIS183!#REF!</definedName>
    <definedName name="_179" localSheetId="13">[7]LIS183!#REF!</definedName>
    <definedName name="_179">[7]LIS183!#REF!</definedName>
    <definedName name="_18" localSheetId="3">[7]LIS183!#REF!</definedName>
    <definedName name="_18" localSheetId="16">[7]LIS183!#REF!</definedName>
    <definedName name="_18" localSheetId="17">[7]LIS183!#REF!</definedName>
    <definedName name="_18" localSheetId="19">[8]LIS183!#REF!</definedName>
    <definedName name="_18" localSheetId="20">[9]LIS183!#REF!</definedName>
    <definedName name="_18" localSheetId="21">[8]LIS183!#REF!</definedName>
    <definedName name="_18" localSheetId="22">[9]LIS183!#REF!</definedName>
    <definedName name="_18" localSheetId="23">[9]LIS183!#REF!</definedName>
    <definedName name="_18" localSheetId="7">[7]LIS183!#REF!</definedName>
    <definedName name="_18" localSheetId="26">[7]LIS183!#REF!</definedName>
    <definedName name="_18" localSheetId="1">[7]LIS183!#REF!</definedName>
    <definedName name="_18" localSheetId="12">[7]LIS183!#REF!</definedName>
    <definedName name="_18" localSheetId="13">[7]LIS183!#REF!</definedName>
    <definedName name="_18">[7]LIS183!#REF!</definedName>
    <definedName name="_180" localSheetId="3">[7]LIS183!#REF!</definedName>
    <definedName name="_180" localSheetId="16">[7]LIS183!#REF!</definedName>
    <definedName name="_180" localSheetId="17">[7]LIS183!#REF!</definedName>
    <definedName name="_180" localSheetId="19">[8]LIS183!#REF!</definedName>
    <definedName name="_180" localSheetId="20">[9]LIS183!#REF!</definedName>
    <definedName name="_180" localSheetId="21">[8]LIS183!#REF!</definedName>
    <definedName name="_180" localSheetId="22">[9]LIS183!#REF!</definedName>
    <definedName name="_180" localSheetId="23">[9]LIS183!#REF!</definedName>
    <definedName name="_180" localSheetId="7">[7]LIS183!#REF!</definedName>
    <definedName name="_180" localSheetId="26">[7]LIS183!#REF!</definedName>
    <definedName name="_180" localSheetId="1">[7]LIS183!#REF!</definedName>
    <definedName name="_180" localSheetId="12">[7]LIS183!#REF!</definedName>
    <definedName name="_180" localSheetId="13">[7]LIS183!#REF!</definedName>
    <definedName name="_180">[7]LIS183!#REF!</definedName>
    <definedName name="_181" localSheetId="3">[7]LIS183!#REF!</definedName>
    <definedName name="_181" localSheetId="16">[7]LIS183!#REF!</definedName>
    <definedName name="_181" localSheetId="17">[7]LIS183!#REF!</definedName>
    <definedName name="_181" localSheetId="19">[8]LIS183!#REF!</definedName>
    <definedName name="_181" localSheetId="20">[9]LIS183!#REF!</definedName>
    <definedName name="_181" localSheetId="21">[8]LIS183!#REF!</definedName>
    <definedName name="_181" localSheetId="22">[9]LIS183!#REF!</definedName>
    <definedName name="_181" localSheetId="23">[9]LIS183!#REF!</definedName>
    <definedName name="_181" localSheetId="7">[7]LIS183!#REF!</definedName>
    <definedName name="_181" localSheetId="26">[7]LIS183!#REF!</definedName>
    <definedName name="_181" localSheetId="1">[7]LIS183!#REF!</definedName>
    <definedName name="_181" localSheetId="12">[7]LIS183!#REF!</definedName>
    <definedName name="_181" localSheetId="13">[7]LIS183!#REF!</definedName>
    <definedName name="_181">[7]LIS183!#REF!</definedName>
    <definedName name="_182" localSheetId="3">[7]LIS183!#REF!</definedName>
    <definedName name="_182" localSheetId="16">[7]LIS183!#REF!</definedName>
    <definedName name="_182" localSheetId="17">[7]LIS183!#REF!</definedName>
    <definedName name="_182" localSheetId="19">[8]LIS183!#REF!</definedName>
    <definedName name="_182" localSheetId="20">[9]LIS183!#REF!</definedName>
    <definedName name="_182" localSheetId="21">[8]LIS183!#REF!</definedName>
    <definedName name="_182" localSheetId="22">[9]LIS183!#REF!</definedName>
    <definedName name="_182" localSheetId="23">[9]LIS183!#REF!</definedName>
    <definedName name="_182" localSheetId="7">[7]LIS183!#REF!</definedName>
    <definedName name="_182" localSheetId="26">[7]LIS183!#REF!</definedName>
    <definedName name="_182" localSheetId="1">[7]LIS183!#REF!</definedName>
    <definedName name="_182" localSheetId="12">[7]LIS183!#REF!</definedName>
    <definedName name="_182" localSheetId="13">[7]LIS183!#REF!</definedName>
    <definedName name="_182">[7]LIS183!#REF!</definedName>
    <definedName name="_183" localSheetId="3">[7]LIS183!#REF!</definedName>
    <definedName name="_183" localSheetId="16">[7]LIS183!#REF!</definedName>
    <definedName name="_183" localSheetId="17">[7]LIS183!#REF!</definedName>
    <definedName name="_183" localSheetId="19">[8]LIS183!#REF!</definedName>
    <definedName name="_183" localSheetId="20">[9]LIS183!#REF!</definedName>
    <definedName name="_183" localSheetId="21">[8]LIS183!#REF!</definedName>
    <definedName name="_183" localSheetId="22">[9]LIS183!#REF!</definedName>
    <definedName name="_183" localSheetId="23">[9]LIS183!#REF!</definedName>
    <definedName name="_183" localSheetId="7">[7]LIS183!#REF!</definedName>
    <definedName name="_183" localSheetId="26">[7]LIS183!#REF!</definedName>
    <definedName name="_183" localSheetId="1">[7]LIS183!#REF!</definedName>
    <definedName name="_183" localSheetId="12">[7]LIS183!#REF!</definedName>
    <definedName name="_183" localSheetId="13">[7]LIS183!#REF!</definedName>
    <definedName name="_183">[7]LIS183!#REF!</definedName>
    <definedName name="_184" localSheetId="3">[7]LIS183!#REF!</definedName>
    <definedName name="_184" localSheetId="16">[7]LIS183!#REF!</definedName>
    <definedName name="_184" localSheetId="17">[7]LIS183!#REF!</definedName>
    <definedName name="_184" localSheetId="19">[8]LIS183!#REF!</definedName>
    <definedName name="_184" localSheetId="20">[9]LIS183!#REF!</definedName>
    <definedName name="_184" localSheetId="21">[8]LIS183!#REF!</definedName>
    <definedName name="_184" localSheetId="22">[9]LIS183!#REF!</definedName>
    <definedName name="_184" localSheetId="23">[9]LIS183!#REF!</definedName>
    <definedName name="_184" localSheetId="7">[7]LIS183!#REF!</definedName>
    <definedName name="_184" localSheetId="26">[7]LIS183!#REF!</definedName>
    <definedName name="_184" localSheetId="1">[7]LIS183!#REF!</definedName>
    <definedName name="_184" localSheetId="12">[7]LIS183!#REF!</definedName>
    <definedName name="_184" localSheetId="13">[7]LIS183!#REF!</definedName>
    <definedName name="_184">[7]LIS183!#REF!</definedName>
    <definedName name="_185" localSheetId="3">[7]LIS183!#REF!</definedName>
    <definedName name="_185" localSheetId="16">[7]LIS183!#REF!</definedName>
    <definedName name="_185" localSheetId="17">[7]LIS183!#REF!</definedName>
    <definedName name="_185" localSheetId="19">[8]LIS183!#REF!</definedName>
    <definedName name="_185" localSheetId="20">[9]LIS183!#REF!</definedName>
    <definedName name="_185" localSheetId="21">[8]LIS183!#REF!</definedName>
    <definedName name="_185" localSheetId="22">[9]LIS183!#REF!</definedName>
    <definedName name="_185" localSheetId="23">[9]LIS183!#REF!</definedName>
    <definedName name="_185" localSheetId="7">[7]LIS183!#REF!</definedName>
    <definedName name="_185" localSheetId="26">[7]LIS183!#REF!</definedName>
    <definedName name="_185" localSheetId="1">[7]LIS183!#REF!</definedName>
    <definedName name="_185" localSheetId="12">[7]LIS183!#REF!</definedName>
    <definedName name="_185" localSheetId="13">[7]LIS183!#REF!</definedName>
    <definedName name="_185">[7]LIS183!#REF!</definedName>
    <definedName name="_186" localSheetId="3">[7]LIS183!#REF!</definedName>
    <definedName name="_186" localSheetId="16">[7]LIS183!#REF!</definedName>
    <definedName name="_186" localSheetId="17">[7]LIS183!#REF!</definedName>
    <definedName name="_186" localSheetId="19">[8]LIS183!#REF!</definedName>
    <definedName name="_186" localSheetId="20">[9]LIS183!#REF!</definedName>
    <definedName name="_186" localSheetId="21">[8]LIS183!#REF!</definedName>
    <definedName name="_186" localSheetId="22">[9]LIS183!#REF!</definedName>
    <definedName name="_186" localSheetId="23">[9]LIS183!#REF!</definedName>
    <definedName name="_186" localSheetId="7">[7]LIS183!#REF!</definedName>
    <definedName name="_186" localSheetId="26">[7]LIS183!#REF!</definedName>
    <definedName name="_186" localSheetId="1">[7]LIS183!#REF!</definedName>
    <definedName name="_186" localSheetId="12">[7]LIS183!#REF!</definedName>
    <definedName name="_186" localSheetId="13">[7]LIS183!#REF!</definedName>
    <definedName name="_186">[7]LIS183!#REF!</definedName>
    <definedName name="_187" localSheetId="3">[7]LIS183!#REF!</definedName>
    <definedName name="_187" localSheetId="16">[7]LIS183!#REF!</definedName>
    <definedName name="_187" localSheetId="17">[7]LIS183!#REF!</definedName>
    <definedName name="_187" localSheetId="19">[8]LIS183!#REF!</definedName>
    <definedName name="_187" localSheetId="20">[9]LIS183!#REF!</definedName>
    <definedName name="_187" localSheetId="21">[8]LIS183!#REF!</definedName>
    <definedName name="_187" localSheetId="22">[9]LIS183!#REF!</definedName>
    <definedName name="_187" localSheetId="23">[9]LIS183!#REF!</definedName>
    <definedName name="_187" localSheetId="7">[7]LIS183!#REF!</definedName>
    <definedName name="_187" localSheetId="26">[7]LIS183!#REF!</definedName>
    <definedName name="_187" localSheetId="1">[7]LIS183!#REF!</definedName>
    <definedName name="_187" localSheetId="12">[7]LIS183!#REF!</definedName>
    <definedName name="_187" localSheetId="13">[7]LIS183!#REF!</definedName>
    <definedName name="_187">[7]LIS183!#REF!</definedName>
    <definedName name="_188" localSheetId="3">[7]LIS183!#REF!</definedName>
    <definedName name="_188" localSheetId="16">[7]LIS183!#REF!</definedName>
    <definedName name="_188" localSheetId="17">[7]LIS183!#REF!</definedName>
    <definedName name="_188" localSheetId="19">[8]LIS183!#REF!</definedName>
    <definedName name="_188" localSheetId="20">[9]LIS183!#REF!</definedName>
    <definedName name="_188" localSheetId="21">[8]LIS183!#REF!</definedName>
    <definedName name="_188" localSheetId="22">[9]LIS183!#REF!</definedName>
    <definedName name="_188" localSheetId="23">[9]LIS183!#REF!</definedName>
    <definedName name="_188" localSheetId="7">[7]LIS183!#REF!</definedName>
    <definedName name="_188" localSheetId="26">[7]LIS183!#REF!</definedName>
    <definedName name="_188" localSheetId="1">[7]LIS183!#REF!</definedName>
    <definedName name="_188" localSheetId="12">[7]LIS183!#REF!</definedName>
    <definedName name="_188" localSheetId="13">[7]LIS183!#REF!</definedName>
    <definedName name="_188">[7]LIS183!#REF!</definedName>
    <definedName name="_189" localSheetId="3">[7]LIS183!#REF!</definedName>
    <definedName name="_189" localSheetId="16">[7]LIS183!#REF!</definedName>
    <definedName name="_189" localSheetId="17">[7]LIS183!#REF!</definedName>
    <definedName name="_189" localSheetId="19">[8]LIS183!#REF!</definedName>
    <definedName name="_189" localSheetId="20">[9]LIS183!#REF!</definedName>
    <definedName name="_189" localSheetId="21">[8]LIS183!#REF!</definedName>
    <definedName name="_189" localSheetId="22">[9]LIS183!#REF!</definedName>
    <definedName name="_189" localSheetId="23">[9]LIS183!#REF!</definedName>
    <definedName name="_189" localSheetId="7">[7]LIS183!#REF!</definedName>
    <definedName name="_189" localSheetId="26">[7]LIS183!#REF!</definedName>
    <definedName name="_189" localSheetId="1">[7]LIS183!#REF!</definedName>
    <definedName name="_189" localSheetId="12">[7]LIS183!#REF!</definedName>
    <definedName name="_189" localSheetId="13">[7]LIS183!#REF!</definedName>
    <definedName name="_189">[7]LIS183!#REF!</definedName>
    <definedName name="_19" localSheetId="3">[7]LIS183!#REF!</definedName>
    <definedName name="_19" localSheetId="16">[7]LIS183!#REF!</definedName>
    <definedName name="_19" localSheetId="17">[7]LIS183!#REF!</definedName>
    <definedName name="_19" localSheetId="19">[8]LIS183!#REF!</definedName>
    <definedName name="_19" localSheetId="20">[9]LIS183!#REF!</definedName>
    <definedName name="_19" localSheetId="21">[8]LIS183!#REF!</definedName>
    <definedName name="_19" localSheetId="22">[9]LIS183!#REF!</definedName>
    <definedName name="_19" localSheetId="23">[9]LIS183!#REF!</definedName>
    <definedName name="_19" localSheetId="7">[7]LIS183!#REF!</definedName>
    <definedName name="_19" localSheetId="26">[7]LIS183!#REF!</definedName>
    <definedName name="_19" localSheetId="1">[7]LIS183!#REF!</definedName>
    <definedName name="_19" localSheetId="12">[7]LIS183!#REF!</definedName>
    <definedName name="_19" localSheetId="13">[7]LIS183!#REF!</definedName>
    <definedName name="_19">[7]LIS183!#REF!</definedName>
    <definedName name="_190" localSheetId="3">[7]LIS183!#REF!</definedName>
    <definedName name="_190" localSheetId="16">[7]LIS183!#REF!</definedName>
    <definedName name="_190" localSheetId="17">[7]LIS183!#REF!</definedName>
    <definedName name="_190" localSheetId="19">[8]LIS183!#REF!</definedName>
    <definedName name="_190" localSheetId="20">[9]LIS183!#REF!</definedName>
    <definedName name="_190" localSheetId="21">[8]LIS183!#REF!</definedName>
    <definedName name="_190" localSheetId="22">[9]LIS183!#REF!</definedName>
    <definedName name="_190" localSheetId="23">[9]LIS183!#REF!</definedName>
    <definedName name="_190" localSheetId="7">[7]LIS183!#REF!</definedName>
    <definedName name="_190" localSheetId="26">[7]LIS183!#REF!</definedName>
    <definedName name="_190" localSheetId="1">[7]LIS183!#REF!</definedName>
    <definedName name="_190" localSheetId="12">[7]LIS183!#REF!</definedName>
    <definedName name="_190" localSheetId="13">[7]LIS183!#REF!</definedName>
    <definedName name="_190">[7]LIS183!#REF!</definedName>
    <definedName name="_191" localSheetId="3">[7]LIS183!#REF!</definedName>
    <definedName name="_191" localSheetId="16">[7]LIS183!#REF!</definedName>
    <definedName name="_191" localSheetId="17">[7]LIS183!#REF!</definedName>
    <definedName name="_191" localSheetId="19">[8]LIS183!#REF!</definedName>
    <definedName name="_191" localSheetId="20">[9]LIS183!#REF!</definedName>
    <definedName name="_191" localSheetId="21">[8]LIS183!#REF!</definedName>
    <definedName name="_191" localSheetId="22">[9]LIS183!#REF!</definedName>
    <definedName name="_191" localSheetId="23">[9]LIS183!#REF!</definedName>
    <definedName name="_191" localSheetId="7">[7]LIS183!#REF!</definedName>
    <definedName name="_191" localSheetId="26">[7]LIS183!#REF!</definedName>
    <definedName name="_191" localSheetId="1">[7]LIS183!#REF!</definedName>
    <definedName name="_191" localSheetId="12">[7]LIS183!#REF!</definedName>
    <definedName name="_191" localSheetId="13">[7]LIS183!#REF!</definedName>
    <definedName name="_191">[7]LIS183!#REF!</definedName>
    <definedName name="_192" localSheetId="3">[7]LIS183!#REF!</definedName>
    <definedName name="_192" localSheetId="16">[7]LIS183!#REF!</definedName>
    <definedName name="_192" localSheetId="17">[7]LIS183!#REF!</definedName>
    <definedName name="_192" localSheetId="19">[8]LIS183!#REF!</definedName>
    <definedName name="_192" localSheetId="20">[9]LIS183!#REF!</definedName>
    <definedName name="_192" localSheetId="21">[8]LIS183!#REF!</definedName>
    <definedName name="_192" localSheetId="22">[9]LIS183!#REF!</definedName>
    <definedName name="_192" localSheetId="23">[9]LIS183!#REF!</definedName>
    <definedName name="_192" localSheetId="7">[7]LIS183!#REF!</definedName>
    <definedName name="_192" localSheetId="26">[7]LIS183!#REF!</definedName>
    <definedName name="_192" localSheetId="1">[7]LIS183!#REF!</definedName>
    <definedName name="_192" localSheetId="12">[7]LIS183!#REF!</definedName>
    <definedName name="_192" localSheetId="13">[7]LIS183!#REF!</definedName>
    <definedName name="_192">[7]LIS183!#REF!</definedName>
    <definedName name="_193" localSheetId="3">[7]LIS183!#REF!</definedName>
    <definedName name="_193" localSheetId="16">[7]LIS183!#REF!</definedName>
    <definedName name="_193" localSheetId="17">[7]LIS183!#REF!</definedName>
    <definedName name="_193" localSheetId="19">[8]LIS183!#REF!</definedName>
    <definedName name="_193" localSheetId="20">[9]LIS183!#REF!</definedName>
    <definedName name="_193" localSheetId="21">[8]LIS183!#REF!</definedName>
    <definedName name="_193" localSheetId="22">[9]LIS183!#REF!</definedName>
    <definedName name="_193" localSheetId="23">[9]LIS183!#REF!</definedName>
    <definedName name="_193" localSheetId="7">[7]LIS183!#REF!</definedName>
    <definedName name="_193" localSheetId="26">[7]LIS183!#REF!</definedName>
    <definedName name="_193" localSheetId="1">[7]LIS183!#REF!</definedName>
    <definedName name="_193" localSheetId="12">[7]LIS183!#REF!</definedName>
    <definedName name="_193" localSheetId="13">[7]LIS183!#REF!</definedName>
    <definedName name="_193">[7]LIS183!#REF!</definedName>
    <definedName name="_194" localSheetId="3">[7]LIS183!#REF!</definedName>
    <definedName name="_194" localSheetId="16">[7]LIS183!#REF!</definedName>
    <definedName name="_194" localSheetId="17">[7]LIS183!#REF!</definedName>
    <definedName name="_194" localSheetId="19">[8]LIS183!#REF!</definedName>
    <definedName name="_194" localSheetId="20">[9]LIS183!#REF!</definedName>
    <definedName name="_194" localSheetId="21">[8]LIS183!#REF!</definedName>
    <definedName name="_194" localSheetId="22">[9]LIS183!#REF!</definedName>
    <definedName name="_194" localSheetId="23">[9]LIS183!#REF!</definedName>
    <definedName name="_194" localSheetId="7">[7]LIS183!#REF!</definedName>
    <definedName name="_194" localSheetId="26">[7]LIS183!#REF!</definedName>
    <definedName name="_194" localSheetId="1">[7]LIS183!#REF!</definedName>
    <definedName name="_194" localSheetId="12">[7]LIS183!#REF!</definedName>
    <definedName name="_194" localSheetId="13">[7]LIS183!#REF!</definedName>
    <definedName name="_194">[7]LIS183!#REF!</definedName>
    <definedName name="_195" localSheetId="3">[7]LIS183!#REF!</definedName>
    <definedName name="_195" localSheetId="16">[7]LIS183!#REF!</definedName>
    <definedName name="_195" localSheetId="17">[7]LIS183!#REF!</definedName>
    <definedName name="_195" localSheetId="19">[8]LIS183!#REF!</definedName>
    <definedName name="_195" localSheetId="20">[9]LIS183!#REF!</definedName>
    <definedName name="_195" localSheetId="21">[8]LIS183!#REF!</definedName>
    <definedName name="_195" localSheetId="22">[9]LIS183!#REF!</definedName>
    <definedName name="_195" localSheetId="23">[9]LIS183!#REF!</definedName>
    <definedName name="_195" localSheetId="7">[7]LIS183!#REF!</definedName>
    <definedName name="_195" localSheetId="26">[7]LIS183!#REF!</definedName>
    <definedName name="_195" localSheetId="1">[7]LIS183!#REF!</definedName>
    <definedName name="_195" localSheetId="12">[7]LIS183!#REF!</definedName>
    <definedName name="_195" localSheetId="13">[7]LIS183!#REF!</definedName>
    <definedName name="_195">[7]LIS183!#REF!</definedName>
    <definedName name="_196" localSheetId="3">[7]LIS183!#REF!</definedName>
    <definedName name="_196" localSheetId="16">[7]LIS183!#REF!</definedName>
    <definedName name="_196" localSheetId="17">[7]LIS183!#REF!</definedName>
    <definedName name="_196" localSheetId="19">[8]LIS183!#REF!</definedName>
    <definedName name="_196" localSheetId="20">[9]LIS183!#REF!</definedName>
    <definedName name="_196" localSheetId="21">[8]LIS183!#REF!</definedName>
    <definedName name="_196" localSheetId="22">[9]LIS183!#REF!</definedName>
    <definedName name="_196" localSheetId="23">[9]LIS183!#REF!</definedName>
    <definedName name="_196" localSheetId="7">[7]LIS183!#REF!</definedName>
    <definedName name="_196" localSheetId="26">[7]LIS183!#REF!</definedName>
    <definedName name="_196" localSheetId="1">[7]LIS183!#REF!</definedName>
    <definedName name="_196" localSheetId="12">[7]LIS183!#REF!</definedName>
    <definedName name="_196" localSheetId="13">[7]LIS183!#REF!</definedName>
    <definedName name="_196">[7]LIS183!#REF!</definedName>
    <definedName name="_197" localSheetId="3">[7]LIS183!#REF!</definedName>
    <definedName name="_197" localSheetId="16">[7]LIS183!#REF!</definedName>
    <definedName name="_197" localSheetId="17">[7]LIS183!#REF!</definedName>
    <definedName name="_197" localSheetId="19">[8]LIS183!#REF!</definedName>
    <definedName name="_197" localSheetId="20">[9]LIS183!#REF!</definedName>
    <definedName name="_197" localSheetId="21">[8]LIS183!#REF!</definedName>
    <definedName name="_197" localSheetId="22">[9]LIS183!#REF!</definedName>
    <definedName name="_197" localSheetId="23">[9]LIS183!#REF!</definedName>
    <definedName name="_197" localSheetId="7">[7]LIS183!#REF!</definedName>
    <definedName name="_197" localSheetId="26">[7]LIS183!#REF!</definedName>
    <definedName name="_197" localSheetId="1">[7]LIS183!#REF!</definedName>
    <definedName name="_197" localSheetId="12">[7]LIS183!#REF!</definedName>
    <definedName name="_197" localSheetId="13">[7]LIS183!#REF!</definedName>
    <definedName name="_197">[7]LIS183!#REF!</definedName>
    <definedName name="_198" localSheetId="3">[7]LIS183!#REF!</definedName>
    <definedName name="_198" localSheetId="16">[7]LIS183!#REF!</definedName>
    <definedName name="_198" localSheetId="17">[7]LIS183!#REF!</definedName>
    <definedName name="_198" localSheetId="19">[8]LIS183!#REF!</definedName>
    <definedName name="_198" localSheetId="20">[9]LIS183!#REF!</definedName>
    <definedName name="_198" localSheetId="21">[8]LIS183!#REF!</definedName>
    <definedName name="_198" localSheetId="22">[9]LIS183!#REF!</definedName>
    <definedName name="_198" localSheetId="23">[9]LIS183!#REF!</definedName>
    <definedName name="_198" localSheetId="7">[7]LIS183!#REF!</definedName>
    <definedName name="_198" localSheetId="26">[7]LIS183!#REF!</definedName>
    <definedName name="_198" localSheetId="1">[7]LIS183!#REF!</definedName>
    <definedName name="_198" localSheetId="12">[7]LIS183!#REF!</definedName>
    <definedName name="_198" localSheetId="13">[7]LIS183!#REF!</definedName>
    <definedName name="_198">[7]LIS183!#REF!</definedName>
    <definedName name="_199" localSheetId="3">[7]LIS183!#REF!</definedName>
    <definedName name="_199" localSheetId="16">[7]LIS183!#REF!</definedName>
    <definedName name="_199" localSheetId="17">[7]LIS183!#REF!</definedName>
    <definedName name="_199" localSheetId="19">[8]LIS183!#REF!</definedName>
    <definedName name="_199" localSheetId="20">[9]LIS183!#REF!</definedName>
    <definedName name="_199" localSheetId="21">[8]LIS183!#REF!</definedName>
    <definedName name="_199" localSheetId="22">[9]LIS183!#REF!</definedName>
    <definedName name="_199" localSheetId="23">[9]LIS183!#REF!</definedName>
    <definedName name="_199" localSheetId="7">[7]LIS183!#REF!</definedName>
    <definedName name="_199" localSheetId="26">[7]LIS183!#REF!</definedName>
    <definedName name="_199" localSheetId="1">[7]LIS183!#REF!</definedName>
    <definedName name="_199" localSheetId="12">[7]LIS183!#REF!</definedName>
    <definedName name="_199" localSheetId="13">[7]LIS183!#REF!</definedName>
    <definedName name="_199">[7]LIS183!#REF!</definedName>
    <definedName name="_2" localSheetId="3">[7]LIS183!#REF!</definedName>
    <definedName name="_2" localSheetId="16">[7]LIS183!#REF!</definedName>
    <definedName name="_2" localSheetId="17">[7]LIS183!#REF!</definedName>
    <definedName name="_2" localSheetId="19">[8]LIS183!#REF!</definedName>
    <definedName name="_2" localSheetId="20">[9]LIS183!#REF!</definedName>
    <definedName name="_2" localSheetId="21">[8]LIS183!#REF!</definedName>
    <definedName name="_2" localSheetId="22">[9]LIS183!#REF!</definedName>
    <definedName name="_2" localSheetId="23">[9]LIS183!#REF!</definedName>
    <definedName name="_2" localSheetId="7">[7]LIS183!#REF!</definedName>
    <definedName name="_2" localSheetId="26">[7]LIS183!#REF!</definedName>
    <definedName name="_2" localSheetId="1">[7]LIS183!#REF!</definedName>
    <definedName name="_2" localSheetId="12">[7]LIS183!#REF!</definedName>
    <definedName name="_2" localSheetId="13">[7]LIS183!#REF!</definedName>
    <definedName name="_2">[7]LIS183!#REF!</definedName>
    <definedName name="_20" localSheetId="3">[7]LIS183!#REF!</definedName>
    <definedName name="_20" localSheetId="16">[7]LIS183!#REF!</definedName>
    <definedName name="_20" localSheetId="17">[7]LIS183!#REF!</definedName>
    <definedName name="_20" localSheetId="19">[8]LIS183!#REF!</definedName>
    <definedName name="_20" localSheetId="20">[9]LIS183!#REF!</definedName>
    <definedName name="_20" localSheetId="21">[8]LIS183!#REF!</definedName>
    <definedName name="_20" localSheetId="22">[9]LIS183!#REF!</definedName>
    <definedName name="_20" localSheetId="23">[9]LIS183!#REF!</definedName>
    <definedName name="_20" localSheetId="7">[7]LIS183!#REF!</definedName>
    <definedName name="_20" localSheetId="26">[7]LIS183!#REF!</definedName>
    <definedName name="_20" localSheetId="1">[7]LIS183!#REF!</definedName>
    <definedName name="_20" localSheetId="12">[7]LIS183!#REF!</definedName>
    <definedName name="_20" localSheetId="13">[7]LIS183!#REF!</definedName>
    <definedName name="_20">[7]LIS183!#REF!</definedName>
    <definedName name="_21" localSheetId="3">[7]LIS183!#REF!</definedName>
    <definedName name="_21" localSheetId="16">[7]LIS183!#REF!</definedName>
    <definedName name="_21" localSheetId="17">[7]LIS183!#REF!</definedName>
    <definedName name="_21" localSheetId="19">[8]LIS183!#REF!</definedName>
    <definedName name="_21" localSheetId="20">[9]LIS183!#REF!</definedName>
    <definedName name="_21" localSheetId="21">[8]LIS183!#REF!</definedName>
    <definedName name="_21" localSheetId="22">[9]LIS183!#REF!</definedName>
    <definedName name="_21" localSheetId="23">[9]LIS183!#REF!</definedName>
    <definedName name="_21" localSheetId="7">[7]LIS183!#REF!</definedName>
    <definedName name="_21" localSheetId="26">[7]LIS183!#REF!</definedName>
    <definedName name="_21" localSheetId="1">[7]LIS183!#REF!</definedName>
    <definedName name="_21" localSheetId="12">[7]LIS183!#REF!</definedName>
    <definedName name="_21" localSheetId="13">[7]LIS183!#REF!</definedName>
    <definedName name="_21">[7]LIS183!#REF!</definedName>
    <definedName name="_22" localSheetId="3">[7]LIS183!#REF!</definedName>
    <definedName name="_22" localSheetId="16">[7]LIS183!#REF!</definedName>
    <definedName name="_22" localSheetId="17">[7]LIS183!#REF!</definedName>
    <definedName name="_22" localSheetId="19">[8]LIS183!#REF!</definedName>
    <definedName name="_22" localSheetId="20">[9]LIS183!#REF!</definedName>
    <definedName name="_22" localSheetId="21">[8]LIS183!#REF!</definedName>
    <definedName name="_22" localSheetId="22">[9]LIS183!#REF!</definedName>
    <definedName name="_22" localSheetId="23">[9]LIS183!#REF!</definedName>
    <definedName name="_22" localSheetId="7">[7]LIS183!#REF!</definedName>
    <definedName name="_22" localSheetId="26">[7]LIS183!#REF!</definedName>
    <definedName name="_22" localSheetId="1">[7]LIS183!#REF!</definedName>
    <definedName name="_22" localSheetId="12">[7]LIS183!#REF!</definedName>
    <definedName name="_22" localSheetId="13">[7]LIS183!#REF!</definedName>
    <definedName name="_22">[7]LIS183!#REF!</definedName>
    <definedName name="_23" localSheetId="3">[7]LIS183!#REF!</definedName>
    <definedName name="_23" localSheetId="16">[7]LIS183!#REF!</definedName>
    <definedName name="_23" localSheetId="17">[7]LIS183!#REF!</definedName>
    <definedName name="_23" localSheetId="19">[8]LIS183!#REF!</definedName>
    <definedName name="_23" localSheetId="20">[9]LIS183!#REF!</definedName>
    <definedName name="_23" localSheetId="21">[8]LIS183!#REF!</definedName>
    <definedName name="_23" localSheetId="22">[9]LIS183!#REF!</definedName>
    <definedName name="_23" localSheetId="23">[9]LIS183!#REF!</definedName>
    <definedName name="_23" localSheetId="7">[7]LIS183!#REF!</definedName>
    <definedName name="_23" localSheetId="26">[7]LIS183!#REF!</definedName>
    <definedName name="_23" localSheetId="1">[7]LIS183!#REF!</definedName>
    <definedName name="_23" localSheetId="12">[7]LIS183!#REF!</definedName>
    <definedName name="_23" localSheetId="13">[7]LIS183!#REF!</definedName>
    <definedName name="_23">[7]LIS183!#REF!</definedName>
    <definedName name="_24" localSheetId="3">[7]LIS183!#REF!</definedName>
    <definedName name="_24" localSheetId="16">[7]LIS183!#REF!</definedName>
    <definedName name="_24" localSheetId="17">[7]LIS183!#REF!</definedName>
    <definedName name="_24" localSheetId="19">[8]LIS183!#REF!</definedName>
    <definedName name="_24" localSheetId="20">[9]LIS183!#REF!</definedName>
    <definedName name="_24" localSheetId="21">[8]LIS183!#REF!</definedName>
    <definedName name="_24" localSheetId="22">[9]LIS183!#REF!</definedName>
    <definedName name="_24" localSheetId="23">[9]LIS183!#REF!</definedName>
    <definedName name="_24" localSheetId="7">[7]LIS183!#REF!</definedName>
    <definedName name="_24" localSheetId="26">[7]LIS183!#REF!</definedName>
    <definedName name="_24" localSheetId="1">[7]LIS183!#REF!</definedName>
    <definedName name="_24" localSheetId="12">[7]LIS183!#REF!</definedName>
    <definedName name="_24" localSheetId="13">[7]LIS183!#REF!</definedName>
    <definedName name="_24">[7]LIS183!#REF!</definedName>
    <definedName name="_25" localSheetId="3">[7]LIS183!#REF!</definedName>
    <definedName name="_25" localSheetId="16">[7]LIS183!#REF!</definedName>
    <definedName name="_25" localSheetId="17">[7]LIS183!#REF!</definedName>
    <definedName name="_25" localSheetId="19">[8]LIS183!#REF!</definedName>
    <definedName name="_25" localSheetId="20">[9]LIS183!#REF!</definedName>
    <definedName name="_25" localSheetId="21">[8]LIS183!#REF!</definedName>
    <definedName name="_25" localSheetId="22">[9]LIS183!#REF!</definedName>
    <definedName name="_25" localSheetId="23">[9]LIS183!#REF!</definedName>
    <definedName name="_25" localSheetId="7">[7]LIS183!#REF!</definedName>
    <definedName name="_25" localSheetId="26">[7]LIS183!#REF!</definedName>
    <definedName name="_25" localSheetId="1">[7]LIS183!#REF!</definedName>
    <definedName name="_25" localSheetId="12">[7]LIS183!#REF!</definedName>
    <definedName name="_25" localSheetId="13">[7]LIS183!#REF!</definedName>
    <definedName name="_25">[7]LIS183!#REF!</definedName>
    <definedName name="_26" localSheetId="3">[7]LIS183!#REF!</definedName>
    <definedName name="_26" localSheetId="16">[7]LIS183!#REF!</definedName>
    <definedName name="_26" localSheetId="17">[7]LIS183!#REF!</definedName>
    <definedName name="_26" localSheetId="19">[8]LIS183!#REF!</definedName>
    <definedName name="_26" localSheetId="20">[9]LIS183!#REF!</definedName>
    <definedName name="_26" localSheetId="21">[8]LIS183!#REF!</definedName>
    <definedName name="_26" localSheetId="22">[9]LIS183!#REF!</definedName>
    <definedName name="_26" localSheetId="23">[9]LIS183!#REF!</definedName>
    <definedName name="_26" localSheetId="7">[7]LIS183!#REF!</definedName>
    <definedName name="_26" localSheetId="26">[7]LIS183!#REF!</definedName>
    <definedName name="_26" localSheetId="1">[7]LIS183!#REF!</definedName>
    <definedName name="_26" localSheetId="12">[7]LIS183!#REF!</definedName>
    <definedName name="_26" localSheetId="13">[7]LIS183!#REF!</definedName>
    <definedName name="_26">[7]LIS183!#REF!</definedName>
    <definedName name="_27" localSheetId="3">[7]LIS183!#REF!</definedName>
    <definedName name="_27" localSheetId="16">[7]LIS183!#REF!</definedName>
    <definedName name="_27" localSheetId="17">[7]LIS183!#REF!</definedName>
    <definedName name="_27" localSheetId="19">[8]LIS183!#REF!</definedName>
    <definedName name="_27" localSheetId="20">[9]LIS183!#REF!</definedName>
    <definedName name="_27" localSheetId="21">[8]LIS183!#REF!</definedName>
    <definedName name="_27" localSheetId="22">[9]LIS183!#REF!</definedName>
    <definedName name="_27" localSheetId="23">[9]LIS183!#REF!</definedName>
    <definedName name="_27" localSheetId="7">[7]LIS183!#REF!</definedName>
    <definedName name="_27" localSheetId="26">[7]LIS183!#REF!</definedName>
    <definedName name="_27" localSheetId="1">[7]LIS183!#REF!</definedName>
    <definedName name="_27" localSheetId="12">[7]LIS183!#REF!</definedName>
    <definedName name="_27" localSheetId="13">[7]LIS183!#REF!</definedName>
    <definedName name="_27">[7]LIS183!#REF!</definedName>
    <definedName name="_28" localSheetId="3">[7]LIS183!#REF!</definedName>
    <definedName name="_28" localSheetId="16">[7]LIS183!#REF!</definedName>
    <definedName name="_28" localSheetId="17">[7]LIS183!#REF!</definedName>
    <definedName name="_28" localSheetId="19">[8]LIS183!#REF!</definedName>
    <definedName name="_28" localSheetId="20">[9]LIS183!#REF!</definedName>
    <definedName name="_28" localSheetId="21">[8]LIS183!#REF!</definedName>
    <definedName name="_28" localSheetId="22">[9]LIS183!#REF!</definedName>
    <definedName name="_28" localSheetId="23">[9]LIS183!#REF!</definedName>
    <definedName name="_28" localSheetId="7">[7]LIS183!#REF!</definedName>
    <definedName name="_28" localSheetId="26">[7]LIS183!#REF!</definedName>
    <definedName name="_28" localSheetId="1">[7]LIS183!#REF!</definedName>
    <definedName name="_28" localSheetId="12">[7]LIS183!#REF!</definedName>
    <definedName name="_28" localSheetId="13">[7]LIS183!#REF!</definedName>
    <definedName name="_28">[7]LIS183!#REF!</definedName>
    <definedName name="_29" localSheetId="3">[7]LIS183!#REF!</definedName>
    <definedName name="_29" localSheetId="16">[7]LIS183!#REF!</definedName>
    <definedName name="_29" localSheetId="17">[7]LIS183!#REF!</definedName>
    <definedName name="_29" localSheetId="19">[8]LIS183!#REF!</definedName>
    <definedName name="_29" localSheetId="20">[9]LIS183!#REF!</definedName>
    <definedName name="_29" localSheetId="21">[8]LIS183!#REF!</definedName>
    <definedName name="_29" localSheetId="22">[9]LIS183!#REF!</definedName>
    <definedName name="_29" localSheetId="23">[9]LIS183!#REF!</definedName>
    <definedName name="_29" localSheetId="7">[7]LIS183!#REF!</definedName>
    <definedName name="_29" localSheetId="26">[7]LIS183!#REF!</definedName>
    <definedName name="_29" localSheetId="1">[7]LIS183!#REF!</definedName>
    <definedName name="_29" localSheetId="12">[7]LIS183!#REF!</definedName>
    <definedName name="_29" localSheetId="13">[7]LIS183!#REF!</definedName>
    <definedName name="_29">[7]LIS183!#REF!</definedName>
    <definedName name="_3" localSheetId="3">[7]LIS183!#REF!</definedName>
    <definedName name="_3" localSheetId="16">[7]LIS183!#REF!</definedName>
    <definedName name="_3" localSheetId="17">[7]LIS183!#REF!</definedName>
    <definedName name="_3" localSheetId="19">[8]LIS183!#REF!</definedName>
    <definedName name="_3" localSheetId="20">[9]LIS183!#REF!</definedName>
    <definedName name="_3" localSheetId="21">[8]LIS183!#REF!</definedName>
    <definedName name="_3" localSheetId="22">[9]LIS183!#REF!</definedName>
    <definedName name="_3" localSheetId="23">[9]LIS183!#REF!</definedName>
    <definedName name="_3" localSheetId="7">[7]LIS183!#REF!</definedName>
    <definedName name="_3" localSheetId="26">[7]LIS183!#REF!</definedName>
    <definedName name="_3" localSheetId="1">[7]LIS183!#REF!</definedName>
    <definedName name="_3" localSheetId="12">[7]LIS183!#REF!</definedName>
    <definedName name="_3" localSheetId="13">[7]LIS183!#REF!</definedName>
    <definedName name="_3">[7]LIS183!#REF!</definedName>
    <definedName name="_30" localSheetId="3">[7]LIS183!#REF!</definedName>
    <definedName name="_30" localSheetId="16">[7]LIS183!#REF!</definedName>
    <definedName name="_30" localSheetId="17">[7]LIS183!#REF!</definedName>
    <definedName name="_30" localSheetId="19">[8]LIS183!#REF!</definedName>
    <definedName name="_30" localSheetId="20">[9]LIS183!#REF!</definedName>
    <definedName name="_30" localSheetId="21">[8]LIS183!#REF!</definedName>
    <definedName name="_30" localSheetId="22">[9]LIS183!#REF!</definedName>
    <definedName name="_30" localSheetId="23">[9]LIS183!#REF!</definedName>
    <definedName name="_30" localSheetId="7">[7]LIS183!#REF!</definedName>
    <definedName name="_30" localSheetId="26">[7]LIS183!#REF!</definedName>
    <definedName name="_30" localSheetId="1">[7]LIS183!#REF!</definedName>
    <definedName name="_30" localSheetId="12">[7]LIS183!#REF!</definedName>
    <definedName name="_30" localSheetId="13">[7]LIS183!#REF!</definedName>
    <definedName name="_30">[7]LIS183!#REF!</definedName>
    <definedName name="_31" localSheetId="3">[7]LIS183!#REF!</definedName>
    <definedName name="_31" localSheetId="16">[7]LIS183!#REF!</definedName>
    <definedName name="_31" localSheetId="17">[7]LIS183!#REF!</definedName>
    <definedName name="_31" localSheetId="19">[8]LIS183!#REF!</definedName>
    <definedName name="_31" localSheetId="20">[9]LIS183!#REF!</definedName>
    <definedName name="_31" localSheetId="21">[8]LIS183!#REF!</definedName>
    <definedName name="_31" localSheetId="22">[9]LIS183!#REF!</definedName>
    <definedName name="_31" localSheetId="23">[9]LIS183!#REF!</definedName>
    <definedName name="_31" localSheetId="7">[7]LIS183!#REF!</definedName>
    <definedName name="_31" localSheetId="26">[7]LIS183!#REF!</definedName>
    <definedName name="_31" localSheetId="1">[7]LIS183!#REF!</definedName>
    <definedName name="_31" localSheetId="12">[7]LIS183!#REF!</definedName>
    <definedName name="_31" localSheetId="13">[7]LIS183!#REF!</definedName>
    <definedName name="_31">[7]LIS183!#REF!</definedName>
    <definedName name="_32" localSheetId="3">[7]LIS183!#REF!</definedName>
    <definedName name="_32" localSheetId="16">[7]LIS183!#REF!</definedName>
    <definedName name="_32" localSheetId="17">[7]LIS183!#REF!</definedName>
    <definedName name="_32" localSheetId="19">[8]LIS183!#REF!</definedName>
    <definedName name="_32" localSheetId="20">[9]LIS183!#REF!</definedName>
    <definedName name="_32" localSheetId="21">[8]LIS183!#REF!</definedName>
    <definedName name="_32" localSheetId="22">[9]LIS183!#REF!</definedName>
    <definedName name="_32" localSheetId="23">[9]LIS183!#REF!</definedName>
    <definedName name="_32" localSheetId="7">[7]LIS183!#REF!</definedName>
    <definedName name="_32" localSheetId="26">[7]LIS183!#REF!</definedName>
    <definedName name="_32" localSheetId="1">[7]LIS183!#REF!</definedName>
    <definedName name="_32" localSheetId="12">[7]LIS183!#REF!</definedName>
    <definedName name="_32" localSheetId="13">[7]LIS183!#REF!</definedName>
    <definedName name="_32">[7]LIS183!#REF!</definedName>
    <definedName name="_33" localSheetId="3">[7]LIS183!#REF!</definedName>
    <definedName name="_33" localSheetId="16">[7]LIS183!#REF!</definedName>
    <definedName name="_33" localSheetId="17">[7]LIS183!#REF!</definedName>
    <definedName name="_33" localSheetId="19">[8]LIS183!#REF!</definedName>
    <definedName name="_33" localSheetId="20">[9]LIS183!#REF!</definedName>
    <definedName name="_33" localSheetId="21">[8]LIS183!#REF!</definedName>
    <definedName name="_33" localSheetId="22">[9]LIS183!#REF!</definedName>
    <definedName name="_33" localSheetId="23">[9]LIS183!#REF!</definedName>
    <definedName name="_33" localSheetId="7">[7]LIS183!#REF!</definedName>
    <definedName name="_33" localSheetId="26">[7]LIS183!#REF!</definedName>
    <definedName name="_33" localSheetId="1">[7]LIS183!#REF!</definedName>
    <definedName name="_33" localSheetId="12">[7]LIS183!#REF!</definedName>
    <definedName name="_33" localSheetId="13">[7]LIS183!#REF!</definedName>
    <definedName name="_33">[7]LIS183!#REF!</definedName>
    <definedName name="_34" localSheetId="3">[7]LIS183!#REF!</definedName>
    <definedName name="_34" localSheetId="16">[7]LIS183!#REF!</definedName>
    <definedName name="_34" localSheetId="17">[7]LIS183!#REF!</definedName>
    <definedName name="_34" localSheetId="19">[8]LIS183!#REF!</definedName>
    <definedName name="_34" localSheetId="20">[9]LIS183!#REF!</definedName>
    <definedName name="_34" localSheetId="21">[8]LIS183!#REF!</definedName>
    <definedName name="_34" localSheetId="22">[9]LIS183!#REF!</definedName>
    <definedName name="_34" localSheetId="23">[9]LIS183!#REF!</definedName>
    <definedName name="_34" localSheetId="7">[7]LIS183!#REF!</definedName>
    <definedName name="_34" localSheetId="26">[7]LIS183!#REF!</definedName>
    <definedName name="_34" localSheetId="1">[7]LIS183!#REF!</definedName>
    <definedName name="_34" localSheetId="12">[7]LIS183!#REF!</definedName>
    <definedName name="_34" localSheetId="13">[7]LIS183!#REF!</definedName>
    <definedName name="_34">[7]LIS183!#REF!</definedName>
    <definedName name="_35" localSheetId="3">[7]LIS183!#REF!</definedName>
    <definedName name="_35" localSheetId="16">[7]LIS183!#REF!</definedName>
    <definedName name="_35" localSheetId="17">[7]LIS183!#REF!</definedName>
    <definedName name="_35" localSheetId="19">[8]LIS183!#REF!</definedName>
    <definedName name="_35" localSheetId="20">[9]LIS183!#REF!</definedName>
    <definedName name="_35" localSheetId="21">[8]LIS183!#REF!</definedName>
    <definedName name="_35" localSheetId="22">[9]LIS183!#REF!</definedName>
    <definedName name="_35" localSheetId="23">[9]LIS183!#REF!</definedName>
    <definedName name="_35" localSheetId="7">[7]LIS183!#REF!</definedName>
    <definedName name="_35" localSheetId="26">[7]LIS183!#REF!</definedName>
    <definedName name="_35" localSheetId="1">[7]LIS183!#REF!</definedName>
    <definedName name="_35" localSheetId="12">[7]LIS183!#REF!</definedName>
    <definedName name="_35" localSheetId="13">[7]LIS183!#REF!</definedName>
    <definedName name="_35">[7]LIS183!#REF!</definedName>
    <definedName name="_36" localSheetId="3">[7]LIS183!#REF!</definedName>
    <definedName name="_36" localSheetId="16">[7]LIS183!#REF!</definedName>
    <definedName name="_36" localSheetId="17">[7]LIS183!#REF!</definedName>
    <definedName name="_36" localSheetId="19">[8]LIS183!#REF!</definedName>
    <definedName name="_36" localSheetId="20">[9]LIS183!#REF!</definedName>
    <definedName name="_36" localSheetId="21">[8]LIS183!#REF!</definedName>
    <definedName name="_36" localSheetId="22">[9]LIS183!#REF!</definedName>
    <definedName name="_36" localSheetId="23">[9]LIS183!#REF!</definedName>
    <definedName name="_36" localSheetId="7">[7]LIS183!#REF!</definedName>
    <definedName name="_36" localSheetId="26">[7]LIS183!#REF!</definedName>
    <definedName name="_36" localSheetId="1">[7]LIS183!#REF!</definedName>
    <definedName name="_36" localSheetId="12">[7]LIS183!#REF!</definedName>
    <definedName name="_36" localSheetId="13">[7]LIS183!#REF!</definedName>
    <definedName name="_36">[7]LIS183!#REF!</definedName>
    <definedName name="_37" localSheetId="3">[7]LIS183!#REF!</definedName>
    <definedName name="_37" localSheetId="16">[7]LIS183!#REF!</definedName>
    <definedName name="_37" localSheetId="17">[7]LIS183!#REF!</definedName>
    <definedName name="_37" localSheetId="19">[8]LIS183!#REF!</definedName>
    <definedName name="_37" localSheetId="20">[9]LIS183!#REF!</definedName>
    <definedName name="_37" localSheetId="21">[8]LIS183!#REF!</definedName>
    <definedName name="_37" localSheetId="22">[9]LIS183!#REF!</definedName>
    <definedName name="_37" localSheetId="23">[9]LIS183!#REF!</definedName>
    <definedName name="_37" localSheetId="7">[7]LIS183!#REF!</definedName>
    <definedName name="_37" localSheetId="26">[7]LIS183!#REF!</definedName>
    <definedName name="_37" localSheetId="1">[7]LIS183!#REF!</definedName>
    <definedName name="_37" localSheetId="12">[7]LIS183!#REF!</definedName>
    <definedName name="_37" localSheetId="13">[7]LIS183!#REF!</definedName>
    <definedName name="_37">[7]LIS183!#REF!</definedName>
    <definedName name="_38" localSheetId="3">[7]LIS183!#REF!</definedName>
    <definedName name="_38" localSheetId="16">[7]LIS183!#REF!</definedName>
    <definedName name="_38" localSheetId="17">[7]LIS183!#REF!</definedName>
    <definedName name="_38" localSheetId="19">[8]LIS183!#REF!</definedName>
    <definedName name="_38" localSheetId="20">[9]LIS183!#REF!</definedName>
    <definedName name="_38" localSheetId="21">[8]LIS183!#REF!</definedName>
    <definedName name="_38" localSheetId="22">[9]LIS183!#REF!</definedName>
    <definedName name="_38" localSheetId="23">[9]LIS183!#REF!</definedName>
    <definedName name="_38" localSheetId="7">[7]LIS183!#REF!</definedName>
    <definedName name="_38" localSheetId="26">[7]LIS183!#REF!</definedName>
    <definedName name="_38" localSheetId="1">[7]LIS183!#REF!</definedName>
    <definedName name="_38" localSheetId="12">[7]LIS183!#REF!</definedName>
    <definedName name="_38" localSheetId="13">[7]LIS183!#REF!</definedName>
    <definedName name="_38">[7]LIS183!#REF!</definedName>
    <definedName name="_39" localSheetId="3">[7]LIS183!#REF!</definedName>
    <definedName name="_39" localSheetId="16">[7]LIS183!#REF!</definedName>
    <definedName name="_39" localSheetId="17">[7]LIS183!#REF!</definedName>
    <definedName name="_39" localSheetId="19">[8]LIS183!#REF!</definedName>
    <definedName name="_39" localSheetId="20">[9]LIS183!#REF!</definedName>
    <definedName name="_39" localSheetId="21">[8]LIS183!#REF!</definedName>
    <definedName name="_39" localSheetId="22">[9]LIS183!#REF!</definedName>
    <definedName name="_39" localSheetId="23">[9]LIS183!#REF!</definedName>
    <definedName name="_39" localSheetId="7">[7]LIS183!#REF!</definedName>
    <definedName name="_39" localSheetId="26">[7]LIS183!#REF!</definedName>
    <definedName name="_39" localSheetId="1">[7]LIS183!#REF!</definedName>
    <definedName name="_39" localSheetId="12">[7]LIS183!#REF!</definedName>
    <definedName name="_39" localSheetId="13">[7]LIS183!#REF!</definedName>
    <definedName name="_39">[7]LIS183!#REF!</definedName>
    <definedName name="_4" localSheetId="3">[7]LIS183!#REF!</definedName>
    <definedName name="_4" localSheetId="16">[7]LIS183!#REF!</definedName>
    <definedName name="_4" localSheetId="17">[7]LIS183!#REF!</definedName>
    <definedName name="_4" localSheetId="19">[8]LIS183!#REF!</definedName>
    <definedName name="_4" localSheetId="20">[9]LIS183!#REF!</definedName>
    <definedName name="_4" localSheetId="21">[8]LIS183!#REF!</definedName>
    <definedName name="_4" localSheetId="22">[9]LIS183!#REF!</definedName>
    <definedName name="_4" localSheetId="23">[9]LIS183!#REF!</definedName>
    <definedName name="_4" localSheetId="7">[7]LIS183!#REF!</definedName>
    <definedName name="_4" localSheetId="26">[7]LIS183!#REF!</definedName>
    <definedName name="_4" localSheetId="1">[7]LIS183!#REF!</definedName>
    <definedName name="_4" localSheetId="12">[7]LIS183!#REF!</definedName>
    <definedName name="_4" localSheetId="13">[7]LIS183!#REF!</definedName>
    <definedName name="_4">[7]LIS183!#REF!</definedName>
    <definedName name="_40" localSheetId="3">[7]LIS183!#REF!</definedName>
    <definedName name="_40" localSheetId="16">[7]LIS183!#REF!</definedName>
    <definedName name="_40" localSheetId="17">[7]LIS183!#REF!</definedName>
    <definedName name="_40" localSheetId="19">[8]LIS183!#REF!</definedName>
    <definedName name="_40" localSheetId="20">[9]LIS183!#REF!</definedName>
    <definedName name="_40" localSheetId="21">[8]LIS183!#REF!</definedName>
    <definedName name="_40" localSheetId="22">[9]LIS183!#REF!</definedName>
    <definedName name="_40" localSheetId="23">[9]LIS183!#REF!</definedName>
    <definedName name="_40" localSheetId="7">[7]LIS183!#REF!</definedName>
    <definedName name="_40" localSheetId="26">[7]LIS183!#REF!</definedName>
    <definedName name="_40" localSheetId="1">[7]LIS183!#REF!</definedName>
    <definedName name="_40" localSheetId="12">[7]LIS183!#REF!</definedName>
    <definedName name="_40" localSheetId="13">[7]LIS183!#REF!</definedName>
    <definedName name="_40">[7]LIS183!#REF!</definedName>
    <definedName name="_41" localSheetId="3">[7]LIS183!#REF!</definedName>
    <definedName name="_41" localSheetId="16">[7]LIS183!#REF!</definedName>
    <definedName name="_41" localSheetId="17">[7]LIS183!#REF!</definedName>
    <definedName name="_41" localSheetId="19">[8]LIS183!#REF!</definedName>
    <definedName name="_41" localSheetId="20">[9]LIS183!#REF!</definedName>
    <definedName name="_41" localSheetId="21">[8]LIS183!#REF!</definedName>
    <definedName name="_41" localSheetId="22">[9]LIS183!#REF!</definedName>
    <definedName name="_41" localSheetId="23">[9]LIS183!#REF!</definedName>
    <definedName name="_41" localSheetId="7">[7]LIS183!#REF!</definedName>
    <definedName name="_41" localSheetId="26">[7]LIS183!#REF!</definedName>
    <definedName name="_41" localSheetId="1">[7]LIS183!#REF!</definedName>
    <definedName name="_41" localSheetId="12">[7]LIS183!#REF!</definedName>
    <definedName name="_41" localSheetId="13">[7]LIS183!#REF!</definedName>
    <definedName name="_41">[7]LIS183!#REF!</definedName>
    <definedName name="_42" localSheetId="3">[7]LIS183!#REF!</definedName>
    <definedName name="_42" localSheetId="16">[7]LIS183!#REF!</definedName>
    <definedName name="_42" localSheetId="17">[7]LIS183!#REF!</definedName>
    <definedName name="_42" localSheetId="19">[8]LIS183!#REF!</definedName>
    <definedName name="_42" localSheetId="20">[9]LIS183!#REF!</definedName>
    <definedName name="_42" localSheetId="21">[8]LIS183!#REF!</definedName>
    <definedName name="_42" localSheetId="22">[9]LIS183!#REF!</definedName>
    <definedName name="_42" localSheetId="23">[9]LIS183!#REF!</definedName>
    <definedName name="_42" localSheetId="7">[7]LIS183!#REF!</definedName>
    <definedName name="_42" localSheetId="26">[7]LIS183!#REF!</definedName>
    <definedName name="_42" localSheetId="1">[7]LIS183!#REF!</definedName>
    <definedName name="_42" localSheetId="12">[7]LIS183!#REF!</definedName>
    <definedName name="_42" localSheetId="13">[7]LIS183!#REF!</definedName>
    <definedName name="_42">[7]LIS183!#REF!</definedName>
    <definedName name="_43" localSheetId="3">[7]LIS183!#REF!</definedName>
    <definedName name="_43" localSheetId="16">[7]LIS183!#REF!</definedName>
    <definedName name="_43" localSheetId="17">[7]LIS183!#REF!</definedName>
    <definedName name="_43" localSheetId="19">[8]LIS183!#REF!</definedName>
    <definedName name="_43" localSheetId="20">[9]LIS183!#REF!</definedName>
    <definedName name="_43" localSheetId="21">[8]LIS183!#REF!</definedName>
    <definedName name="_43" localSheetId="22">[9]LIS183!#REF!</definedName>
    <definedName name="_43" localSheetId="23">[9]LIS183!#REF!</definedName>
    <definedName name="_43" localSheetId="7">[7]LIS183!#REF!</definedName>
    <definedName name="_43" localSheetId="26">[7]LIS183!#REF!</definedName>
    <definedName name="_43" localSheetId="1">[7]LIS183!#REF!</definedName>
    <definedName name="_43" localSheetId="12">[7]LIS183!#REF!</definedName>
    <definedName name="_43" localSheetId="13">[7]LIS183!#REF!</definedName>
    <definedName name="_43">[7]LIS183!#REF!</definedName>
    <definedName name="_44" localSheetId="3">[7]LIS183!#REF!</definedName>
    <definedName name="_44" localSheetId="16">[7]LIS183!#REF!</definedName>
    <definedName name="_44" localSheetId="17">[7]LIS183!#REF!</definedName>
    <definedName name="_44" localSheetId="19">[8]LIS183!#REF!</definedName>
    <definedName name="_44" localSheetId="20">[9]LIS183!#REF!</definedName>
    <definedName name="_44" localSheetId="21">[8]LIS183!#REF!</definedName>
    <definedName name="_44" localSheetId="22">[9]LIS183!#REF!</definedName>
    <definedName name="_44" localSheetId="23">[9]LIS183!#REF!</definedName>
    <definedName name="_44" localSheetId="7">[7]LIS183!#REF!</definedName>
    <definedName name="_44" localSheetId="26">[7]LIS183!#REF!</definedName>
    <definedName name="_44" localSheetId="1">[7]LIS183!#REF!</definedName>
    <definedName name="_44" localSheetId="12">[7]LIS183!#REF!</definedName>
    <definedName name="_44" localSheetId="13">[7]LIS183!#REF!</definedName>
    <definedName name="_44">[7]LIS183!#REF!</definedName>
    <definedName name="_45" localSheetId="3">[7]LIS183!#REF!</definedName>
    <definedName name="_45" localSheetId="16">[7]LIS183!#REF!</definedName>
    <definedName name="_45" localSheetId="17">[7]LIS183!#REF!</definedName>
    <definedName name="_45" localSheetId="19">[8]LIS183!#REF!</definedName>
    <definedName name="_45" localSheetId="20">[9]LIS183!#REF!</definedName>
    <definedName name="_45" localSheetId="21">[8]LIS183!#REF!</definedName>
    <definedName name="_45" localSheetId="22">[9]LIS183!#REF!</definedName>
    <definedName name="_45" localSheetId="23">[9]LIS183!#REF!</definedName>
    <definedName name="_45" localSheetId="7">[7]LIS183!#REF!</definedName>
    <definedName name="_45" localSheetId="26">[7]LIS183!#REF!</definedName>
    <definedName name="_45" localSheetId="1">[7]LIS183!#REF!</definedName>
    <definedName name="_45" localSheetId="12">[7]LIS183!#REF!</definedName>
    <definedName name="_45" localSheetId="13">[7]LIS183!#REF!</definedName>
    <definedName name="_45">[7]LIS183!#REF!</definedName>
    <definedName name="_46" localSheetId="3">[7]LIS183!#REF!</definedName>
    <definedName name="_46" localSheetId="16">[7]LIS183!#REF!</definedName>
    <definedName name="_46" localSheetId="17">[7]LIS183!#REF!</definedName>
    <definedName name="_46" localSheetId="19">[8]LIS183!#REF!</definedName>
    <definedName name="_46" localSheetId="20">[9]LIS183!#REF!</definedName>
    <definedName name="_46" localSheetId="21">[8]LIS183!#REF!</definedName>
    <definedName name="_46" localSheetId="22">[9]LIS183!#REF!</definedName>
    <definedName name="_46" localSheetId="23">[9]LIS183!#REF!</definedName>
    <definedName name="_46" localSheetId="7">[7]LIS183!#REF!</definedName>
    <definedName name="_46" localSheetId="26">[7]LIS183!#REF!</definedName>
    <definedName name="_46" localSheetId="1">[7]LIS183!#REF!</definedName>
    <definedName name="_46" localSheetId="12">[7]LIS183!#REF!</definedName>
    <definedName name="_46" localSheetId="13">[7]LIS183!#REF!</definedName>
    <definedName name="_46">[7]LIS183!#REF!</definedName>
    <definedName name="_47" localSheetId="3">[7]LIS183!#REF!</definedName>
    <definedName name="_47" localSheetId="16">[7]LIS183!#REF!</definedName>
    <definedName name="_47" localSheetId="17">[7]LIS183!#REF!</definedName>
    <definedName name="_47" localSheetId="19">[8]LIS183!#REF!</definedName>
    <definedName name="_47" localSheetId="20">[9]LIS183!#REF!</definedName>
    <definedName name="_47" localSheetId="21">[8]LIS183!#REF!</definedName>
    <definedName name="_47" localSheetId="22">[9]LIS183!#REF!</definedName>
    <definedName name="_47" localSheetId="23">[9]LIS183!#REF!</definedName>
    <definedName name="_47" localSheetId="7">[7]LIS183!#REF!</definedName>
    <definedName name="_47" localSheetId="26">[7]LIS183!#REF!</definedName>
    <definedName name="_47" localSheetId="1">[7]LIS183!#REF!</definedName>
    <definedName name="_47" localSheetId="12">[7]LIS183!#REF!</definedName>
    <definedName name="_47" localSheetId="13">[7]LIS183!#REF!</definedName>
    <definedName name="_47">[7]LIS183!#REF!</definedName>
    <definedName name="_48" localSheetId="3">[7]LIS183!#REF!</definedName>
    <definedName name="_48" localSheetId="16">[7]LIS183!#REF!</definedName>
    <definedName name="_48" localSheetId="17">[7]LIS183!#REF!</definedName>
    <definedName name="_48" localSheetId="19">[8]LIS183!#REF!</definedName>
    <definedName name="_48" localSheetId="20">[9]LIS183!#REF!</definedName>
    <definedName name="_48" localSheetId="21">[8]LIS183!#REF!</definedName>
    <definedName name="_48" localSheetId="22">[9]LIS183!#REF!</definedName>
    <definedName name="_48" localSheetId="23">[9]LIS183!#REF!</definedName>
    <definedName name="_48" localSheetId="7">[7]LIS183!#REF!</definedName>
    <definedName name="_48" localSheetId="26">[7]LIS183!#REF!</definedName>
    <definedName name="_48" localSheetId="1">[7]LIS183!#REF!</definedName>
    <definedName name="_48" localSheetId="12">[7]LIS183!#REF!</definedName>
    <definedName name="_48" localSheetId="13">[7]LIS183!#REF!</definedName>
    <definedName name="_48">[7]LIS183!#REF!</definedName>
    <definedName name="_49" localSheetId="3">[7]LIS183!#REF!</definedName>
    <definedName name="_49" localSheetId="16">[7]LIS183!#REF!</definedName>
    <definedName name="_49" localSheetId="17">[7]LIS183!#REF!</definedName>
    <definedName name="_49" localSheetId="19">[8]LIS183!#REF!</definedName>
    <definedName name="_49" localSheetId="20">[9]LIS183!#REF!</definedName>
    <definedName name="_49" localSheetId="21">[8]LIS183!#REF!</definedName>
    <definedName name="_49" localSheetId="22">[9]LIS183!#REF!</definedName>
    <definedName name="_49" localSheetId="23">[9]LIS183!#REF!</definedName>
    <definedName name="_49" localSheetId="7">[7]LIS183!#REF!</definedName>
    <definedName name="_49" localSheetId="26">[7]LIS183!#REF!</definedName>
    <definedName name="_49" localSheetId="1">[7]LIS183!#REF!</definedName>
    <definedName name="_49" localSheetId="12">[7]LIS183!#REF!</definedName>
    <definedName name="_49" localSheetId="13">[7]LIS183!#REF!</definedName>
    <definedName name="_49">[7]LIS183!#REF!</definedName>
    <definedName name="_5" localSheetId="3">[7]LIS183!#REF!</definedName>
    <definedName name="_5" localSheetId="16">[7]LIS183!#REF!</definedName>
    <definedName name="_5" localSheetId="17">[7]LIS183!#REF!</definedName>
    <definedName name="_5" localSheetId="19">[8]LIS183!#REF!</definedName>
    <definedName name="_5" localSheetId="20">[9]LIS183!#REF!</definedName>
    <definedName name="_5" localSheetId="21">[8]LIS183!#REF!</definedName>
    <definedName name="_5" localSheetId="22">[9]LIS183!#REF!</definedName>
    <definedName name="_5" localSheetId="23">[9]LIS183!#REF!</definedName>
    <definedName name="_5" localSheetId="7">[7]LIS183!#REF!</definedName>
    <definedName name="_5" localSheetId="26">[7]LIS183!#REF!</definedName>
    <definedName name="_5" localSheetId="1">[7]LIS183!#REF!</definedName>
    <definedName name="_5" localSheetId="12">[7]LIS183!#REF!</definedName>
    <definedName name="_5" localSheetId="13">[7]LIS183!#REF!</definedName>
    <definedName name="_5">[7]LIS183!#REF!</definedName>
    <definedName name="_50" localSheetId="3">[7]LIS183!#REF!</definedName>
    <definedName name="_50" localSheetId="16">[7]LIS183!#REF!</definedName>
    <definedName name="_50" localSheetId="17">[7]LIS183!#REF!</definedName>
    <definedName name="_50" localSheetId="19">[8]LIS183!#REF!</definedName>
    <definedName name="_50" localSheetId="20">[9]LIS183!#REF!</definedName>
    <definedName name="_50" localSheetId="21">[8]LIS183!#REF!</definedName>
    <definedName name="_50" localSheetId="22">[9]LIS183!#REF!</definedName>
    <definedName name="_50" localSheetId="23">[9]LIS183!#REF!</definedName>
    <definedName name="_50" localSheetId="7">[7]LIS183!#REF!</definedName>
    <definedName name="_50" localSheetId="26">[7]LIS183!#REF!</definedName>
    <definedName name="_50" localSheetId="1">[7]LIS183!#REF!</definedName>
    <definedName name="_50" localSheetId="12">[7]LIS183!#REF!</definedName>
    <definedName name="_50" localSheetId="13">[7]LIS183!#REF!</definedName>
    <definedName name="_50">[7]LIS183!#REF!</definedName>
    <definedName name="_51" localSheetId="3">[7]LIS183!#REF!</definedName>
    <definedName name="_51" localSheetId="16">[7]LIS183!#REF!</definedName>
    <definedName name="_51" localSheetId="17">[7]LIS183!#REF!</definedName>
    <definedName name="_51" localSheetId="19">[8]LIS183!#REF!</definedName>
    <definedName name="_51" localSheetId="20">[9]LIS183!#REF!</definedName>
    <definedName name="_51" localSheetId="21">[8]LIS183!#REF!</definedName>
    <definedName name="_51" localSheetId="22">[9]LIS183!#REF!</definedName>
    <definedName name="_51" localSheetId="23">[9]LIS183!#REF!</definedName>
    <definedName name="_51" localSheetId="7">[7]LIS183!#REF!</definedName>
    <definedName name="_51" localSheetId="26">[7]LIS183!#REF!</definedName>
    <definedName name="_51" localSheetId="1">[7]LIS183!#REF!</definedName>
    <definedName name="_51" localSheetId="12">[7]LIS183!#REF!</definedName>
    <definedName name="_51" localSheetId="13">[7]LIS183!#REF!</definedName>
    <definedName name="_51">[7]LIS183!#REF!</definedName>
    <definedName name="_52" localSheetId="3">[7]LIS183!#REF!</definedName>
    <definedName name="_52" localSheetId="16">[7]LIS183!#REF!</definedName>
    <definedName name="_52" localSheetId="17">[7]LIS183!#REF!</definedName>
    <definedName name="_52" localSheetId="19">[8]LIS183!#REF!</definedName>
    <definedName name="_52" localSheetId="20">[9]LIS183!#REF!</definedName>
    <definedName name="_52" localSheetId="21">[8]LIS183!#REF!</definedName>
    <definedName name="_52" localSheetId="22">[9]LIS183!#REF!</definedName>
    <definedName name="_52" localSheetId="23">[9]LIS183!#REF!</definedName>
    <definedName name="_52" localSheetId="7">[7]LIS183!#REF!</definedName>
    <definedName name="_52" localSheetId="26">[7]LIS183!#REF!</definedName>
    <definedName name="_52" localSheetId="1">[7]LIS183!#REF!</definedName>
    <definedName name="_52" localSheetId="12">[7]LIS183!#REF!</definedName>
    <definedName name="_52" localSheetId="13">[7]LIS183!#REF!</definedName>
    <definedName name="_52">[7]LIS183!#REF!</definedName>
    <definedName name="_53" localSheetId="3">[7]LIS183!#REF!</definedName>
    <definedName name="_53" localSheetId="16">[7]LIS183!#REF!</definedName>
    <definedName name="_53" localSheetId="17">[7]LIS183!#REF!</definedName>
    <definedName name="_53" localSheetId="19">[8]LIS183!#REF!</definedName>
    <definedName name="_53" localSheetId="20">[9]LIS183!#REF!</definedName>
    <definedName name="_53" localSheetId="21">[8]LIS183!#REF!</definedName>
    <definedName name="_53" localSheetId="22">[9]LIS183!#REF!</definedName>
    <definedName name="_53" localSheetId="23">[9]LIS183!#REF!</definedName>
    <definedName name="_53" localSheetId="7">[7]LIS183!#REF!</definedName>
    <definedName name="_53" localSheetId="26">[7]LIS183!#REF!</definedName>
    <definedName name="_53" localSheetId="1">[7]LIS183!#REF!</definedName>
    <definedName name="_53" localSheetId="12">[7]LIS183!#REF!</definedName>
    <definedName name="_53" localSheetId="13">[7]LIS183!#REF!</definedName>
    <definedName name="_53">[7]LIS183!#REF!</definedName>
    <definedName name="_54" localSheetId="3">[7]LIS183!#REF!</definedName>
    <definedName name="_54" localSheetId="16">[7]LIS183!#REF!</definedName>
    <definedName name="_54" localSheetId="17">[7]LIS183!#REF!</definedName>
    <definedName name="_54" localSheetId="19">[8]LIS183!#REF!</definedName>
    <definedName name="_54" localSheetId="20">[9]LIS183!#REF!</definedName>
    <definedName name="_54" localSheetId="21">[8]LIS183!#REF!</definedName>
    <definedName name="_54" localSheetId="22">[9]LIS183!#REF!</definedName>
    <definedName name="_54" localSheetId="23">[9]LIS183!#REF!</definedName>
    <definedName name="_54" localSheetId="7">[7]LIS183!#REF!</definedName>
    <definedName name="_54" localSheetId="26">[7]LIS183!#REF!</definedName>
    <definedName name="_54" localSheetId="1">[7]LIS183!#REF!</definedName>
    <definedName name="_54" localSheetId="12">[7]LIS183!#REF!</definedName>
    <definedName name="_54" localSheetId="13">[7]LIS183!#REF!</definedName>
    <definedName name="_54">[7]LIS183!#REF!</definedName>
    <definedName name="_55" localSheetId="3">[7]LIS183!#REF!</definedName>
    <definedName name="_55" localSheetId="16">[7]LIS183!#REF!</definedName>
    <definedName name="_55" localSheetId="17">[7]LIS183!#REF!</definedName>
    <definedName name="_55" localSheetId="19">[8]LIS183!#REF!</definedName>
    <definedName name="_55" localSheetId="20">[9]LIS183!#REF!</definedName>
    <definedName name="_55" localSheetId="21">[8]LIS183!#REF!</definedName>
    <definedName name="_55" localSheetId="22">[9]LIS183!#REF!</definedName>
    <definedName name="_55" localSheetId="23">[9]LIS183!#REF!</definedName>
    <definedName name="_55" localSheetId="7">[7]LIS183!#REF!</definedName>
    <definedName name="_55" localSheetId="26">[7]LIS183!#REF!</definedName>
    <definedName name="_55" localSheetId="1">[7]LIS183!#REF!</definedName>
    <definedName name="_55" localSheetId="12">[7]LIS183!#REF!</definedName>
    <definedName name="_55" localSheetId="13">[7]LIS183!#REF!</definedName>
    <definedName name="_55">[7]LIS183!#REF!</definedName>
    <definedName name="_56" localSheetId="3">[7]LIS183!#REF!</definedName>
    <definedName name="_56" localSheetId="16">[7]LIS183!#REF!</definedName>
    <definedName name="_56" localSheetId="17">[7]LIS183!#REF!</definedName>
    <definedName name="_56" localSheetId="19">[8]LIS183!#REF!</definedName>
    <definedName name="_56" localSheetId="20">[9]LIS183!#REF!</definedName>
    <definedName name="_56" localSheetId="21">[8]LIS183!#REF!</definedName>
    <definedName name="_56" localSheetId="22">[9]LIS183!#REF!</definedName>
    <definedName name="_56" localSheetId="23">[9]LIS183!#REF!</definedName>
    <definedName name="_56" localSheetId="7">[7]LIS183!#REF!</definedName>
    <definedName name="_56" localSheetId="26">[7]LIS183!#REF!</definedName>
    <definedName name="_56" localSheetId="1">[7]LIS183!#REF!</definedName>
    <definedName name="_56" localSheetId="12">[7]LIS183!#REF!</definedName>
    <definedName name="_56" localSheetId="13">[7]LIS183!#REF!</definedName>
    <definedName name="_56">[7]LIS183!#REF!</definedName>
    <definedName name="_57" localSheetId="3">[7]LIS183!#REF!</definedName>
    <definedName name="_57" localSheetId="16">[7]LIS183!#REF!</definedName>
    <definedName name="_57" localSheetId="17">[7]LIS183!#REF!</definedName>
    <definedName name="_57" localSheetId="19">[8]LIS183!#REF!</definedName>
    <definedName name="_57" localSheetId="20">[9]LIS183!#REF!</definedName>
    <definedName name="_57" localSheetId="21">[8]LIS183!#REF!</definedName>
    <definedName name="_57" localSheetId="22">[9]LIS183!#REF!</definedName>
    <definedName name="_57" localSheetId="23">[9]LIS183!#REF!</definedName>
    <definedName name="_57" localSheetId="7">[7]LIS183!#REF!</definedName>
    <definedName name="_57" localSheetId="26">[7]LIS183!#REF!</definedName>
    <definedName name="_57" localSheetId="1">[7]LIS183!#REF!</definedName>
    <definedName name="_57" localSheetId="12">[7]LIS183!#REF!</definedName>
    <definedName name="_57" localSheetId="13">[7]LIS183!#REF!</definedName>
    <definedName name="_57">[7]LIS183!#REF!</definedName>
    <definedName name="_58" localSheetId="3">[7]LIS183!#REF!</definedName>
    <definedName name="_58" localSheetId="16">[7]LIS183!#REF!</definedName>
    <definedName name="_58" localSheetId="17">[7]LIS183!#REF!</definedName>
    <definedName name="_58" localSheetId="19">[8]LIS183!#REF!</definedName>
    <definedName name="_58" localSheetId="20">[9]LIS183!#REF!</definedName>
    <definedName name="_58" localSheetId="21">[8]LIS183!#REF!</definedName>
    <definedName name="_58" localSheetId="22">[9]LIS183!#REF!</definedName>
    <definedName name="_58" localSheetId="23">[9]LIS183!#REF!</definedName>
    <definedName name="_58" localSheetId="7">[7]LIS183!#REF!</definedName>
    <definedName name="_58" localSheetId="26">[7]LIS183!#REF!</definedName>
    <definedName name="_58" localSheetId="1">[7]LIS183!#REF!</definedName>
    <definedName name="_58" localSheetId="12">[7]LIS183!#REF!</definedName>
    <definedName name="_58" localSheetId="13">[7]LIS183!#REF!</definedName>
    <definedName name="_58">[7]LIS183!#REF!</definedName>
    <definedName name="_59" localSheetId="3">[7]LIS183!#REF!</definedName>
    <definedName name="_59" localSheetId="16">[7]LIS183!#REF!</definedName>
    <definedName name="_59" localSheetId="17">[7]LIS183!#REF!</definedName>
    <definedName name="_59" localSheetId="19">[8]LIS183!#REF!</definedName>
    <definedName name="_59" localSheetId="20">[9]LIS183!#REF!</definedName>
    <definedName name="_59" localSheetId="21">[8]LIS183!#REF!</definedName>
    <definedName name="_59" localSheetId="22">[9]LIS183!#REF!</definedName>
    <definedName name="_59" localSheetId="23">[9]LIS183!#REF!</definedName>
    <definedName name="_59" localSheetId="7">[7]LIS183!#REF!</definedName>
    <definedName name="_59" localSheetId="26">[7]LIS183!#REF!</definedName>
    <definedName name="_59" localSheetId="1">[7]LIS183!#REF!</definedName>
    <definedName name="_59" localSheetId="12">[7]LIS183!#REF!</definedName>
    <definedName name="_59" localSheetId="13">[7]LIS183!#REF!</definedName>
    <definedName name="_59">[7]LIS183!#REF!</definedName>
    <definedName name="_6" localSheetId="3">[7]LIS183!#REF!</definedName>
    <definedName name="_6" localSheetId="16">[7]LIS183!#REF!</definedName>
    <definedName name="_6" localSheetId="17">[7]LIS183!#REF!</definedName>
    <definedName name="_6" localSheetId="19">[8]LIS183!#REF!</definedName>
    <definedName name="_6" localSheetId="20">[9]LIS183!#REF!</definedName>
    <definedName name="_6" localSheetId="21">[8]LIS183!#REF!</definedName>
    <definedName name="_6" localSheetId="22">[9]LIS183!#REF!</definedName>
    <definedName name="_6" localSheetId="23">[9]LIS183!#REF!</definedName>
    <definedName name="_6" localSheetId="7">[7]LIS183!#REF!</definedName>
    <definedName name="_6" localSheetId="26">[7]LIS183!#REF!</definedName>
    <definedName name="_6" localSheetId="1">[7]LIS183!#REF!</definedName>
    <definedName name="_6" localSheetId="12">[7]LIS183!#REF!</definedName>
    <definedName name="_6" localSheetId="13">[7]LIS183!#REF!</definedName>
    <definedName name="_6">[7]LIS183!#REF!</definedName>
    <definedName name="_60" localSheetId="3">[7]LIS183!#REF!</definedName>
    <definedName name="_60" localSheetId="16">[7]LIS183!#REF!</definedName>
    <definedName name="_60" localSheetId="17">[7]LIS183!#REF!</definedName>
    <definedName name="_60" localSheetId="19">[8]LIS183!#REF!</definedName>
    <definedName name="_60" localSheetId="20">[9]LIS183!#REF!</definedName>
    <definedName name="_60" localSheetId="21">[8]LIS183!#REF!</definedName>
    <definedName name="_60" localSheetId="22">[9]LIS183!#REF!</definedName>
    <definedName name="_60" localSheetId="23">[9]LIS183!#REF!</definedName>
    <definedName name="_60" localSheetId="7">[7]LIS183!#REF!</definedName>
    <definedName name="_60" localSheetId="26">[7]LIS183!#REF!</definedName>
    <definedName name="_60" localSheetId="1">[7]LIS183!#REF!</definedName>
    <definedName name="_60" localSheetId="12">[7]LIS183!#REF!</definedName>
    <definedName name="_60" localSheetId="13">[7]LIS183!#REF!</definedName>
    <definedName name="_60">[7]LIS183!#REF!</definedName>
    <definedName name="_61" localSheetId="3">[7]LIS183!#REF!</definedName>
    <definedName name="_61" localSheetId="16">[7]LIS183!#REF!</definedName>
    <definedName name="_61" localSheetId="17">[7]LIS183!#REF!</definedName>
    <definedName name="_61" localSheetId="19">[8]LIS183!#REF!</definedName>
    <definedName name="_61" localSheetId="20">[9]LIS183!#REF!</definedName>
    <definedName name="_61" localSheetId="21">[8]LIS183!#REF!</definedName>
    <definedName name="_61" localSheetId="22">[9]LIS183!#REF!</definedName>
    <definedName name="_61" localSheetId="23">[9]LIS183!#REF!</definedName>
    <definedName name="_61" localSheetId="7">[7]LIS183!#REF!</definedName>
    <definedName name="_61" localSheetId="26">[7]LIS183!#REF!</definedName>
    <definedName name="_61" localSheetId="1">[7]LIS183!#REF!</definedName>
    <definedName name="_61" localSheetId="12">[7]LIS183!#REF!</definedName>
    <definedName name="_61" localSheetId="13">[7]LIS183!#REF!</definedName>
    <definedName name="_61">[7]LIS183!#REF!</definedName>
    <definedName name="_62" localSheetId="3">[7]LIS183!#REF!</definedName>
    <definedName name="_62" localSheetId="16">[7]LIS183!#REF!</definedName>
    <definedName name="_62" localSheetId="17">[7]LIS183!#REF!</definedName>
    <definedName name="_62" localSheetId="19">[8]LIS183!#REF!</definedName>
    <definedName name="_62" localSheetId="20">[9]LIS183!#REF!</definedName>
    <definedName name="_62" localSheetId="21">[8]LIS183!#REF!</definedName>
    <definedName name="_62" localSheetId="22">[9]LIS183!#REF!</definedName>
    <definedName name="_62" localSheetId="23">[9]LIS183!#REF!</definedName>
    <definedName name="_62" localSheetId="7">[7]LIS183!#REF!</definedName>
    <definedName name="_62" localSheetId="26">[7]LIS183!#REF!</definedName>
    <definedName name="_62" localSheetId="1">[7]LIS183!#REF!</definedName>
    <definedName name="_62" localSheetId="12">[7]LIS183!#REF!</definedName>
    <definedName name="_62" localSheetId="13">[7]LIS183!#REF!</definedName>
    <definedName name="_62">[7]LIS183!#REF!</definedName>
    <definedName name="_63" localSheetId="3">[7]LIS183!#REF!</definedName>
    <definedName name="_63" localSheetId="16">[7]LIS183!#REF!</definedName>
    <definedName name="_63" localSheetId="17">[7]LIS183!#REF!</definedName>
    <definedName name="_63" localSheetId="19">[8]LIS183!#REF!</definedName>
    <definedName name="_63" localSheetId="20">[9]LIS183!#REF!</definedName>
    <definedName name="_63" localSheetId="21">[8]LIS183!#REF!</definedName>
    <definedName name="_63" localSheetId="22">[9]LIS183!#REF!</definedName>
    <definedName name="_63" localSheetId="23">[9]LIS183!#REF!</definedName>
    <definedName name="_63" localSheetId="7">[7]LIS183!#REF!</definedName>
    <definedName name="_63" localSheetId="26">[7]LIS183!#REF!</definedName>
    <definedName name="_63" localSheetId="1">[7]LIS183!#REF!</definedName>
    <definedName name="_63" localSheetId="12">[7]LIS183!#REF!</definedName>
    <definedName name="_63" localSheetId="13">[7]LIS183!#REF!</definedName>
    <definedName name="_63">[7]LIS183!#REF!</definedName>
    <definedName name="_64" localSheetId="3">[7]LIS183!#REF!</definedName>
    <definedName name="_64" localSheetId="16">[7]LIS183!#REF!</definedName>
    <definedName name="_64" localSheetId="17">[7]LIS183!#REF!</definedName>
    <definedName name="_64" localSheetId="19">[8]LIS183!#REF!</definedName>
    <definedName name="_64" localSheetId="20">[9]LIS183!#REF!</definedName>
    <definedName name="_64" localSheetId="21">[8]LIS183!#REF!</definedName>
    <definedName name="_64" localSheetId="22">[9]LIS183!#REF!</definedName>
    <definedName name="_64" localSheetId="23">[9]LIS183!#REF!</definedName>
    <definedName name="_64" localSheetId="7">[7]LIS183!#REF!</definedName>
    <definedName name="_64" localSheetId="26">[7]LIS183!#REF!</definedName>
    <definedName name="_64" localSheetId="1">[7]LIS183!#REF!</definedName>
    <definedName name="_64" localSheetId="12">[7]LIS183!#REF!</definedName>
    <definedName name="_64" localSheetId="13">[7]LIS183!#REF!</definedName>
    <definedName name="_64">[7]LIS183!#REF!</definedName>
    <definedName name="_65" localSheetId="3">[7]LIS183!#REF!</definedName>
    <definedName name="_65" localSheetId="16">[7]LIS183!#REF!</definedName>
    <definedName name="_65" localSheetId="17">[7]LIS183!#REF!</definedName>
    <definedName name="_65" localSheetId="19">[8]LIS183!#REF!</definedName>
    <definedName name="_65" localSheetId="20">[9]LIS183!#REF!</definedName>
    <definedName name="_65" localSheetId="21">[8]LIS183!#REF!</definedName>
    <definedName name="_65" localSheetId="22">[9]LIS183!#REF!</definedName>
    <definedName name="_65" localSheetId="23">[9]LIS183!#REF!</definedName>
    <definedName name="_65" localSheetId="7">[7]LIS183!#REF!</definedName>
    <definedName name="_65" localSheetId="26">[7]LIS183!#REF!</definedName>
    <definedName name="_65" localSheetId="1">[7]LIS183!#REF!</definedName>
    <definedName name="_65" localSheetId="12">[7]LIS183!#REF!</definedName>
    <definedName name="_65" localSheetId="13">[7]LIS183!#REF!</definedName>
    <definedName name="_65">[7]LIS183!#REF!</definedName>
    <definedName name="_66" localSheetId="3">[7]LIS183!#REF!</definedName>
    <definedName name="_66" localSheetId="16">[7]LIS183!#REF!</definedName>
    <definedName name="_66" localSheetId="17">[7]LIS183!#REF!</definedName>
    <definedName name="_66" localSheetId="19">[8]LIS183!#REF!</definedName>
    <definedName name="_66" localSheetId="20">[9]LIS183!#REF!</definedName>
    <definedName name="_66" localSheetId="21">[8]LIS183!#REF!</definedName>
    <definedName name="_66" localSheetId="22">[9]LIS183!#REF!</definedName>
    <definedName name="_66" localSheetId="23">[9]LIS183!#REF!</definedName>
    <definedName name="_66" localSheetId="7">[7]LIS183!#REF!</definedName>
    <definedName name="_66" localSheetId="26">[7]LIS183!#REF!</definedName>
    <definedName name="_66" localSheetId="1">[7]LIS183!#REF!</definedName>
    <definedName name="_66" localSheetId="12">[7]LIS183!#REF!</definedName>
    <definedName name="_66" localSheetId="13">[7]LIS183!#REF!</definedName>
    <definedName name="_66">[7]LIS183!#REF!</definedName>
    <definedName name="_67" localSheetId="3">[7]LIS183!#REF!</definedName>
    <definedName name="_67" localSheetId="16">[7]LIS183!#REF!</definedName>
    <definedName name="_67" localSheetId="17">[7]LIS183!#REF!</definedName>
    <definedName name="_67" localSheetId="19">[8]LIS183!#REF!</definedName>
    <definedName name="_67" localSheetId="20">[9]LIS183!#REF!</definedName>
    <definedName name="_67" localSheetId="21">[8]LIS183!#REF!</definedName>
    <definedName name="_67" localSheetId="22">[9]LIS183!#REF!</definedName>
    <definedName name="_67" localSheetId="23">[9]LIS183!#REF!</definedName>
    <definedName name="_67" localSheetId="7">[7]LIS183!#REF!</definedName>
    <definedName name="_67" localSheetId="26">[7]LIS183!#REF!</definedName>
    <definedName name="_67" localSheetId="1">[7]LIS183!#REF!</definedName>
    <definedName name="_67" localSheetId="12">[7]LIS183!#REF!</definedName>
    <definedName name="_67" localSheetId="13">[7]LIS183!#REF!</definedName>
    <definedName name="_67">[7]LIS183!#REF!</definedName>
    <definedName name="_68" localSheetId="3">[7]LIS183!#REF!</definedName>
    <definedName name="_68" localSheetId="16">[7]LIS183!#REF!</definedName>
    <definedName name="_68" localSheetId="17">[7]LIS183!#REF!</definedName>
    <definedName name="_68" localSheetId="19">[8]LIS183!#REF!</definedName>
    <definedName name="_68" localSheetId="20">[9]LIS183!#REF!</definedName>
    <definedName name="_68" localSheetId="21">[8]LIS183!#REF!</definedName>
    <definedName name="_68" localSheetId="22">[9]LIS183!#REF!</definedName>
    <definedName name="_68" localSheetId="23">[9]LIS183!#REF!</definedName>
    <definedName name="_68" localSheetId="7">[7]LIS183!#REF!</definedName>
    <definedName name="_68" localSheetId="26">[7]LIS183!#REF!</definedName>
    <definedName name="_68" localSheetId="1">[7]LIS183!#REF!</definedName>
    <definedName name="_68" localSheetId="12">[7]LIS183!#REF!</definedName>
    <definedName name="_68" localSheetId="13">[7]LIS183!#REF!</definedName>
    <definedName name="_68">[7]LIS183!#REF!</definedName>
    <definedName name="_69" localSheetId="3">[7]LIS183!#REF!</definedName>
    <definedName name="_69" localSheetId="16">[7]LIS183!#REF!</definedName>
    <definedName name="_69" localSheetId="17">[7]LIS183!#REF!</definedName>
    <definedName name="_69" localSheetId="19">[8]LIS183!#REF!</definedName>
    <definedName name="_69" localSheetId="20">[9]LIS183!#REF!</definedName>
    <definedName name="_69" localSheetId="21">[8]LIS183!#REF!</definedName>
    <definedName name="_69" localSheetId="22">[9]LIS183!#REF!</definedName>
    <definedName name="_69" localSheetId="23">[9]LIS183!#REF!</definedName>
    <definedName name="_69" localSheetId="7">[7]LIS183!#REF!</definedName>
    <definedName name="_69" localSheetId="26">[7]LIS183!#REF!</definedName>
    <definedName name="_69" localSheetId="1">[7]LIS183!#REF!</definedName>
    <definedName name="_69" localSheetId="12">[7]LIS183!#REF!</definedName>
    <definedName name="_69" localSheetId="13">[7]LIS183!#REF!</definedName>
    <definedName name="_69">[7]LIS183!#REF!</definedName>
    <definedName name="_7" localSheetId="3">[7]LIS183!#REF!</definedName>
    <definedName name="_7" localSheetId="16">[7]LIS183!#REF!</definedName>
    <definedName name="_7" localSheetId="17">[7]LIS183!#REF!</definedName>
    <definedName name="_7" localSheetId="19">[8]LIS183!#REF!</definedName>
    <definedName name="_7" localSheetId="20">[9]LIS183!#REF!</definedName>
    <definedName name="_7" localSheetId="21">[8]LIS183!#REF!</definedName>
    <definedName name="_7" localSheetId="22">[9]LIS183!#REF!</definedName>
    <definedName name="_7" localSheetId="23">[9]LIS183!#REF!</definedName>
    <definedName name="_7" localSheetId="7">[7]LIS183!#REF!</definedName>
    <definedName name="_7" localSheetId="26">[7]LIS183!#REF!</definedName>
    <definedName name="_7" localSheetId="1">[7]LIS183!#REF!</definedName>
    <definedName name="_7" localSheetId="12">[7]LIS183!#REF!</definedName>
    <definedName name="_7" localSheetId="13">[7]LIS183!#REF!</definedName>
    <definedName name="_7">[7]LIS183!#REF!</definedName>
    <definedName name="_70" localSheetId="3">[7]LIS183!#REF!</definedName>
    <definedName name="_70" localSheetId="16">[7]LIS183!#REF!</definedName>
    <definedName name="_70" localSheetId="17">[7]LIS183!#REF!</definedName>
    <definedName name="_70" localSheetId="19">[8]LIS183!#REF!</definedName>
    <definedName name="_70" localSheetId="20">[9]LIS183!#REF!</definedName>
    <definedName name="_70" localSheetId="21">[8]LIS183!#REF!</definedName>
    <definedName name="_70" localSheetId="22">[9]LIS183!#REF!</definedName>
    <definedName name="_70" localSheetId="23">[9]LIS183!#REF!</definedName>
    <definedName name="_70" localSheetId="7">[7]LIS183!#REF!</definedName>
    <definedName name="_70" localSheetId="26">[7]LIS183!#REF!</definedName>
    <definedName name="_70" localSheetId="1">[7]LIS183!#REF!</definedName>
    <definedName name="_70" localSheetId="12">[7]LIS183!#REF!</definedName>
    <definedName name="_70" localSheetId="13">[7]LIS183!#REF!</definedName>
    <definedName name="_70">[7]LIS183!#REF!</definedName>
    <definedName name="_71" localSheetId="3">[7]LIS183!#REF!</definedName>
    <definedName name="_71" localSheetId="16">[7]LIS183!#REF!</definedName>
    <definedName name="_71" localSheetId="17">[7]LIS183!#REF!</definedName>
    <definedName name="_71" localSheetId="19">[8]LIS183!#REF!</definedName>
    <definedName name="_71" localSheetId="20">[9]LIS183!#REF!</definedName>
    <definedName name="_71" localSheetId="21">[8]LIS183!#REF!</definedName>
    <definedName name="_71" localSheetId="22">[9]LIS183!#REF!</definedName>
    <definedName name="_71" localSheetId="23">[9]LIS183!#REF!</definedName>
    <definedName name="_71" localSheetId="7">[7]LIS183!#REF!</definedName>
    <definedName name="_71" localSheetId="26">[7]LIS183!#REF!</definedName>
    <definedName name="_71" localSheetId="1">[7]LIS183!#REF!</definedName>
    <definedName name="_71" localSheetId="12">[7]LIS183!#REF!</definedName>
    <definedName name="_71" localSheetId="13">[7]LIS183!#REF!</definedName>
    <definedName name="_71">[7]LIS183!#REF!</definedName>
    <definedName name="_72" localSheetId="3">[7]LIS183!#REF!</definedName>
    <definedName name="_72" localSheetId="16">[7]LIS183!#REF!</definedName>
    <definedName name="_72" localSheetId="17">[7]LIS183!#REF!</definedName>
    <definedName name="_72" localSheetId="19">[8]LIS183!#REF!</definedName>
    <definedName name="_72" localSheetId="20">[9]LIS183!#REF!</definedName>
    <definedName name="_72" localSheetId="21">[8]LIS183!#REF!</definedName>
    <definedName name="_72" localSheetId="22">[9]LIS183!#REF!</definedName>
    <definedName name="_72" localSheetId="23">[9]LIS183!#REF!</definedName>
    <definedName name="_72" localSheetId="7">[7]LIS183!#REF!</definedName>
    <definedName name="_72" localSheetId="26">[7]LIS183!#REF!</definedName>
    <definedName name="_72" localSheetId="1">[7]LIS183!#REF!</definedName>
    <definedName name="_72" localSheetId="12">[7]LIS183!#REF!</definedName>
    <definedName name="_72" localSheetId="13">[7]LIS183!#REF!</definedName>
    <definedName name="_72">[7]LIS183!#REF!</definedName>
    <definedName name="_73" localSheetId="3">[7]LIS183!#REF!</definedName>
    <definedName name="_73" localSheetId="16">[7]LIS183!#REF!</definedName>
    <definedName name="_73" localSheetId="17">[7]LIS183!#REF!</definedName>
    <definedName name="_73" localSheetId="19">[8]LIS183!#REF!</definedName>
    <definedName name="_73" localSheetId="20">[9]LIS183!#REF!</definedName>
    <definedName name="_73" localSheetId="21">[8]LIS183!#REF!</definedName>
    <definedName name="_73" localSheetId="22">[9]LIS183!#REF!</definedName>
    <definedName name="_73" localSheetId="23">[9]LIS183!#REF!</definedName>
    <definedName name="_73" localSheetId="7">[7]LIS183!#REF!</definedName>
    <definedName name="_73" localSheetId="26">[7]LIS183!#REF!</definedName>
    <definedName name="_73" localSheetId="1">[7]LIS183!#REF!</definedName>
    <definedName name="_73" localSheetId="12">[7]LIS183!#REF!</definedName>
    <definedName name="_73" localSheetId="13">[7]LIS183!#REF!</definedName>
    <definedName name="_73">[7]LIS183!#REF!</definedName>
    <definedName name="_74" localSheetId="3">[7]LIS183!#REF!</definedName>
    <definedName name="_74" localSheetId="16">[7]LIS183!#REF!</definedName>
    <definedName name="_74" localSheetId="17">[7]LIS183!#REF!</definedName>
    <definedName name="_74" localSheetId="19">[8]LIS183!#REF!</definedName>
    <definedName name="_74" localSheetId="20">[9]LIS183!#REF!</definedName>
    <definedName name="_74" localSheetId="21">[8]LIS183!#REF!</definedName>
    <definedName name="_74" localSheetId="22">[9]LIS183!#REF!</definedName>
    <definedName name="_74" localSheetId="23">[9]LIS183!#REF!</definedName>
    <definedName name="_74" localSheetId="7">[7]LIS183!#REF!</definedName>
    <definedName name="_74" localSheetId="26">[7]LIS183!#REF!</definedName>
    <definedName name="_74" localSheetId="1">[7]LIS183!#REF!</definedName>
    <definedName name="_74" localSheetId="12">[7]LIS183!#REF!</definedName>
    <definedName name="_74" localSheetId="13">[7]LIS183!#REF!</definedName>
    <definedName name="_74">[7]LIS183!#REF!</definedName>
    <definedName name="_75" localSheetId="3">[7]LIS183!#REF!</definedName>
    <definedName name="_75" localSheetId="16">[7]LIS183!#REF!</definedName>
    <definedName name="_75" localSheetId="17">[7]LIS183!#REF!</definedName>
    <definedName name="_75" localSheetId="19">[8]LIS183!#REF!</definedName>
    <definedName name="_75" localSheetId="20">[9]LIS183!#REF!</definedName>
    <definedName name="_75" localSheetId="21">[8]LIS183!#REF!</definedName>
    <definedName name="_75" localSheetId="22">[9]LIS183!#REF!</definedName>
    <definedName name="_75" localSheetId="23">[9]LIS183!#REF!</definedName>
    <definedName name="_75" localSheetId="7">[7]LIS183!#REF!</definedName>
    <definedName name="_75" localSheetId="26">[7]LIS183!#REF!</definedName>
    <definedName name="_75" localSheetId="1">[7]LIS183!#REF!</definedName>
    <definedName name="_75" localSheetId="12">[7]LIS183!#REF!</definedName>
    <definedName name="_75" localSheetId="13">[7]LIS183!#REF!</definedName>
    <definedName name="_75">[7]LIS183!#REF!</definedName>
    <definedName name="_76" localSheetId="3">[7]LIS183!#REF!</definedName>
    <definedName name="_76" localSheetId="16">[7]LIS183!#REF!</definedName>
    <definedName name="_76" localSheetId="17">[7]LIS183!#REF!</definedName>
    <definedName name="_76" localSheetId="19">[8]LIS183!#REF!</definedName>
    <definedName name="_76" localSheetId="20">[9]LIS183!#REF!</definedName>
    <definedName name="_76" localSheetId="21">[8]LIS183!#REF!</definedName>
    <definedName name="_76" localSheetId="22">[9]LIS183!#REF!</definedName>
    <definedName name="_76" localSheetId="23">[9]LIS183!#REF!</definedName>
    <definedName name="_76" localSheetId="7">[7]LIS183!#REF!</definedName>
    <definedName name="_76" localSheetId="26">[7]LIS183!#REF!</definedName>
    <definedName name="_76" localSheetId="1">[7]LIS183!#REF!</definedName>
    <definedName name="_76" localSheetId="12">[7]LIS183!#REF!</definedName>
    <definedName name="_76" localSheetId="13">[7]LIS183!#REF!</definedName>
    <definedName name="_76">[7]LIS183!#REF!</definedName>
    <definedName name="_77" localSheetId="3">[7]LIS183!#REF!</definedName>
    <definedName name="_77" localSheetId="16">[7]LIS183!#REF!</definedName>
    <definedName name="_77" localSheetId="17">[7]LIS183!#REF!</definedName>
    <definedName name="_77" localSheetId="19">[8]LIS183!#REF!</definedName>
    <definedName name="_77" localSheetId="20">[9]LIS183!#REF!</definedName>
    <definedName name="_77" localSheetId="21">[8]LIS183!#REF!</definedName>
    <definedName name="_77" localSheetId="22">[9]LIS183!#REF!</definedName>
    <definedName name="_77" localSheetId="23">[9]LIS183!#REF!</definedName>
    <definedName name="_77" localSheetId="7">[7]LIS183!#REF!</definedName>
    <definedName name="_77" localSheetId="26">[7]LIS183!#REF!</definedName>
    <definedName name="_77" localSheetId="1">[7]LIS183!#REF!</definedName>
    <definedName name="_77" localSheetId="12">[7]LIS183!#REF!</definedName>
    <definedName name="_77" localSheetId="13">[7]LIS183!#REF!</definedName>
    <definedName name="_77">[7]LIS183!#REF!</definedName>
    <definedName name="_78" localSheetId="3">[7]LIS183!#REF!</definedName>
    <definedName name="_78" localSheetId="16">[7]LIS183!#REF!</definedName>
    <definedName name="_78" localSheetId="17">[7]LIS183!#REF!</definedName>
    <definedName name="_78" localSheetId="19">[8]LIS183!#REF!</definedName>
    <definedName name="_78" localSheetId="20">[9]LIS183!#REF!</definedName>
    <definedName name="_78" localSheetId="21">[8]LIS183!#REF!</definedName>
    <definedName name="_78" localSheetId="22">[9]LIS183!#REF!</definedName>
    <definedName name="_78" localSheetId="23">[9]LIS183!#REF!</definedName>
    <definedName name="_78" localSheetId="7">[7]LIS183!#REF!</definedName>
    <definedName name="_78" localSheetId="26">[7]LIS183!#REF!</definedName>
    <definedName name="_78" localSheetId="1">[7]LIS183!#REF!</definedName>
    <definedName name="_78" localSheetId="12">[7]LIS183!#REF!</definedName>
    <definedName name="_78" localSheetId="13">[7]LIS183!#REF!</definedName>
    <definedName name="_78">[7]LIS183!#REF!</definedName>
    <definedName name="_79" localSheetId="3">[7]LIS183!#REF!</definedName>
    <definedName name="_79" localSheetId="16">[7]LIS183!#REF!</definedName>
    <definedName name="_79" localSheetId="17">[7]LIS183!#REF!</definedName>
    <definedName name="_79" localSheetId="19">[8]LIS183!#REF!</definedName>
    <definedName name="_79" localSheetId="20">[9]LIS183!#REF!</definedName>
    <definedName name="_79" localSheetId="21">[8]LIS183!#REF!</definedName>
    <definedName name="_79" localSheetId="22">[9]LIS183!#REF!</definedName>
    <definedName name="_79" localSheetId="23">[9]LIS183!#REF!</definedName>
    <definedName name="_79" localSheetId="7">[7]LIS183!#REF!</definedName>
    <definedName name="_79" localSheetId="26">[7]LIS183!#REF!</definedName>
    <definedName name="_79" localSheetId="1">[7]LIS183!#REF!</definedName>
    <definedName name="_79" localSheetId="12">[7]LIS183!#REF!</definedName>
    <definedName name="_79" localSheetId="13">[7]LIS183!#REF!</definedName>
    <definedName name="_79">[7]LIS183!#REF!</definedName>
    <definedName name="_8" localSheetId="3">[7]LIS183!#REF!</definedName>
    <definedName name="_8" localSheetId="16">[7]LIS183!#REF!</definedName>
    <definedName name="_8" localSheetId="17">[7]LIS183!#REF!</definedName>
    <definedName name="_8" localSheetId="19">[8]LIS183!#REF!</definedName>
    <definedName name="_8" localSheetId="20">[9]LIS183!#REF!</definedName>
    <definedName name="_8" localSheetId="21">[8]LIS183!#REF!</definedName>
    <definedName name="_8" localSheetId="22">[9]LIS183!#REF!</definedName>
    <definedName name="_8" localSheetId="23">[9]LIS183!#REF!</definedName>
    <definedName name="_8" localSheetId="7">[7]LIS183!#REF!</definedName>
    <definedName name="_8" localSheetId="26">[7]LIS183!#REF!</definedName>
    <definedName name="_8" localSheetId="1">[7]LIS183!#REF!</definedName>
    <definedName name="_8" localSheetId="12">[7]LIS183!#REF!</definedName>
    <definedName name="_8" localSheetId="13">[7]LIS183!#REF!</definedName>
    <definedName name="_8">[7]LIS183!#REF!</definedName>
    <definedName name="_80" localSheetId="3">[7]LIS183!#REF!</definedName>
    <definedName name="_80" localSheetId="16">[7]LIS183!#REF!</definedName>
    <definedName name="_80" localSheetId="17">[7]LIS183!#REF!</definedName>
    <definedName name="_80" localSheetId="19">[8]LIS183!#REF!</definedName>
    <definedName name="_80" localSheetId="20">[9]LIS183!#REF!</definedName>
    <definedName name="_80" localSheetId="21">[8]LIS183!#REF!</definedName>
    <definedName name="_80" localSheetId="22">[9]LIS183!#REF!</definedName>
    <definedName name="_80" localSheetId="23">[9]LIS183!#REF!</definedName>
    <definedName name="_80" localSheetId="7">[7]LIS183!#REF!</definedName>
    <definedName name="_80" localSheetId="26">[7]LIS183!#REF!</definedName>
    <definedName name="_80" localSheetId="1">[7]LIS183!#REF!</definedName>
    <definedName name="_80" localSheetId="12">[7]LIS183!#REF!</definedName>
    <definedName name="_80" localSheetId="13">[7]LIS183!#REF!</definedName>
    <definedName name="_80">[7]LIS183!#REF!</definedName>
    <definedName name="_81" localSheetId="3">[7]LIS183!#REF!</definedName>
    <definedName name="_81" localSheetId="16">[7]LIS183!#REF!</definedName>
    <definedName name="_81" localSheetId="17">[7]LIS183!#REF!</definedName>
    <definedName name="_81" localSheetId="19">[8]LIS183!#REF!</definedName>
    <definedName name="_81" localSheetId="20">[9]LIS183!#REF!</definedName>
    <definedName name="_81" localSheetId="21">[8]LIS183!#REF!</definedName>
    <definedName name="_81" localSheetId="22">[9]LIS183!#REF!</definedName>
    <definedName name="_81" localSheetId="23">[9]LIS183!#REF!</definedName>
    <definedName name="_81" localSheetId="7">[7]LIS183!#REF!</definedName>
    <definedName name="_81" localSheetId="26">[7]LIS183!#REF!</definedName>
    <definedName name="_81" localSheetId="1">[7]LIS183!#REF!</definedName>
    <definedName name="_81" localSheetId="12">[7]LIS183!#REF!</definedName>
    <definedName name="_81" localSheetId="13">[7]LIS183!#REF!</definedName>
    <definedName name="_81">[7]LIS183!#REF!</definedName>
    <definedName name="_82" localSheetId="3">[7]LIS183!#REF!</definedName>
    <definedName name="_82" localSheetId="16">[7]LIS183!#REF!</definedName>
    <definedName name="_82" localSheetId="17">[7]LIS183!#REF!</definedName>
    <definedName name="_82" localSheetId="19">[8]LIS183!#REF!</definedName>
    <definedName name="_82" localSheetId="20">[9]LIS183!#REF!</definedName>
    <definedName name="_82" localSheetId="21">[8]LIS183!#REF!</definedName>
    <definedName name="_82" localSheetId="22">[9]LIS183!#REF!</definedName>
    <definedName name="_82" localSheetId="23">[9]LIS183!#REF!</definedName>
    <definedName name="_82" localSheetId="7">[7]LIS183!#REF!</definedName>
    <definedName name="_82" localSheetId="26">[7]LIS183!#REF!</definedName>
    <definedName name="_82" localSheetId="1">[7]LIS183!#REF!</definedName>
    <definedName name="_82" localSheetId="12">[7]LIS183!#REF!</definedName>
    <definedName name="_82" localSheetId="13">[7]LIS183!#REF!</definedName>
    <definedName name="_82">[7]LIS183!#REF!</definedName>
    <definedName name="_83" localSheetId="3">[7]LIS183!#REF!</definedName>
    <definedName name="_83" localSheetId="16">[7]LIS183!#REF!</definedName>
    <definedName name="_83" localSheetId="17">[7]LIS183!#REF!</definedName>
    <definedName name="_83" localSheetId="19">[8]LIS183!#REF!</definedName>
    <definedName name="_83" localSheetId="20">[9]LIS183!#REF!</definedName>
    <definedName name="_83" localSheetId="21">[8]LIS183!#REF!</definedName>
    <definedName name="_83" localSheetId="22">[9]LIS183!#REF!</definedName>
    <definedName name="_83" localSheetId="23">[9]LIS183!#REF!</definedName>
    <definedName name="_83" localSheetId="7">[7]LIS183!#REF!</definedName>
    <definedName name="_83" localSheetId="26">[7]LIS183!#REF!</definedName>
    <definedName name="_83" localSheetId="1">[7]LIS183!#REF!</definedName>
    <definedName name="_83" localSheetId="12">[7]LIS183!#REF!</definedName>
    <definedName name="_83" localSheetId="13">[7]LIS183!#REF!</definedName>
    <definedName name="_83">[7]LIS183!#REF!</definedName>
    <definedName name="_84" localSheetId="3">[7]LIS183!#REF!</definedName>
    <definedName name="_84" localSheetId="16">[7]LIS183!#REF!</definedName>
    <definedName name="_84" localSheetId="17">[7]LIS183!#REF!</definedName>
    <definedName name="_84" localSheetId="19">[8]LIS183!#REF!</definedName>
    <definedName name="_84" localSheetId="20">[9]LIS183!#REF!</definedName>
    <definedName name="_84" localSheetId="21">[8]LIS183!#REF!</definedName>
    <definedName name="_84" localSheetId="22">[9]LIS183!#REF!</definedName>
    <definedName name="_84" localSheetId="23">[9]LIS183!#REF!</definedName>
    <definedName name="_84" localSheetId="7">[7]LIS183!#REF!</definedName>
    <definedName name="_84" localSheetId="26">[7]LIS183!#REF!</definedName>
    <definedName name="_84" localSheetId="1">[7]LIS183!#REF!</definedName>
    <definedName name="_84" localSheetId="12">[7]LIS183!#REF!</definedName>
    <definedName name="_84" localSheetId="13">[7]LIS183!#REF!</definedName>
    <definedName name="_84">[7]LIS183!#REF!</definedName>
    <definedName name="_85" localSheetId="3">[7]LIS183!#REF!</definedName>
    <definedName name="_85" localSheetId="16">[7]LIS183!#REF!</definedName>
    <definedName name="_85" localSheetId="17">[7]LIS183!#REF!</definedName>
    <definedName name="_85" localSheetId="19">[8]LIS183!#REF!</definedName>
    <definedName name="_85" localSheetId="20">[9]LIS183!#REF!</definedName>
    <definedName name="_85" localSheetId="21">[8]LIS183!#REF!</definedName>
    <definedName name="_85" localSheetId="22">[9]LIS183!#REF!</definedName>
    <definedName name="_85" localSheetId="23">[9]LIS183!#REF!</definedName>
    <definedName name="_85" localSheetId="7">[7]LIS183!#REF!</definedName>
    <definedName name="_85" localSheetId="26">[7]LIS183!#REF!</definedName>
    <definedName name="_85" localSheetId="1">[7]LIS183!#REF!</definedName>
    <definedName name="_85" localSheetId="12">[7]LIS183!#REF!</definedName>
    <definedName name="_85" localSheetId="13">[7]LIS183!#REF!</definedName>
    <definedName name="_85">[7]LIS183!#REF!</definedName>
    <definedName name="_86" localSheetId="3">[7]LIS183!#REF!</definedName>
    <definedName name="_86" localSheetId="16">[7]LIS183!#REF!</definedName>
    <definedName name="_86" localSheetId="17">[7]LIS183!#REF!</definedName>
    <definedName name="_86" localSheetId="19">[8]LIS183!#REF!</definedName>
    <definedName name="_86" localSheetId="20">[9]LIS183!#REF!</definedName>
    <definedName name="_86" localSheetId="21">[8]LIS183!#REF!</definedName>
    <definedName name="_86" localSheetId="22">[9]LIS183!#REF!</definedName>
    <definedName name="_86" localSheetId="23">[9]LIS183!#REF!</definedName>
    <definedName name="_86" localSheetId="7">[7]LIS183!#REF!</definedName>
    <definedName name="_86" localSheetId="26">[7]LIS183!#REF!</definedName>
    <definedName name="_86" localSheetId="1">[7]LIS183!#REF!</definedName>
    <definedName name="_86" localSheetId="12">[7]LIS183!#REF!</definedName>
    <definedName name="_86" localSheetId="13">[7]LIS183!#REF!</definedName>
    <definedName name="_86">[7]LIS183!#REF!</definedName>
    <definedName name="_87" localSheetId="3">[7]LIS183!#REF!</definedName>
    <definedName name="_87" localSheetId="16">[7]LIS183!#REF!</definedName>
    <definedName name="_87" localSheetId="17">[7]LIS183!#REF!</definedName>
    <definedName name="_87" localSheetId="19">[8]LIS183!#REF!</definedName>
    <definedName name="_87" localSheetId="20">[9]LIS183!#REF!</definedName>
    <definedName name="_87" localSheetId="21">[8]LIS183!#REF!</definedName>
    <definedName name="_87" localSheetId="22">[9]LIS183!#REF!</definedName>
    <definedName name="_87" localSheetId="23">[9]LIS183!#REF!</definedName>
    <definedName name="_87" localSheetId="7">[7]LIS183!#REF!</definedName>
    <definedName name="_87" localSheetId="26">[7]LIS183!#REF!</definedName>
    <definedName name="_87" localSheetId="1">[7]LIS183!#REF!</definedName>
    <definedName name="_87" localSheetId="12">[7]LIS183!#REF!</definedName>
    <definedName name="_87" localSheetId="13">[7]LIS183!#REF!</definedName>
    <definedName name="_87">[7]LIS183!#REF!</definedName>
    <definedName name="_88" localSheetId="3">[7]LIS183!#REF!</definedName>
    <definedName name="_88" localSheetId="16">[7]LIS183!#REF!</definedName>
    <definedName name="_88" localSheetId="17">[7]LIS183!#REF!</definedName>
    <definedName name="_88" localSheetId="19">[8]LIS183!#REF!</definedName>
    <definedName name="_88" localSheetId="20">[9]LIS183!#REF!</definedName>
    <definedName name="_88" localSheetId="21">[8]LIS183!#REF!</definedName>
    <definedName name="_88" localSheetId="22">[9]LIS183!#REF!</definedName>
    <definedName name="_88" localSheetId="23">[9]LIS183!#REF!</definedName>
    <definedName name="_88" localSheetId="7">[7]LIS183!#REF!</definedName>
    <definedName name="_88" localSheetId="26">[7]LIS183!#REF!</definedName>
    <definedName name="_88" localSheetId="1">[7]LIS183!#REF!</definedName>
    <definedName name="_88" localSheetId="12">[7]LIS183!#REF!</definedName>
    <definedName name="_88" localSheetId="13">[7]LIS183!#REF!</definedName>
    <definedName name="_88">[7]LIS183!#REF!</definedName>
    <definedName name="_89" localSheetId="3">[7]LIS183!#REF!</definedName>
    <definedName name="_89" localSheetId="16">[7]LIS183!#REF!</definedName>
    <definedName name="_89" localSheetId="17">[7]LIS183!#REF!</definedName>
    <definedName name="_89" localSheetId="19">[8]LIS183!#REF!</definedName>
    <definedName name="_89" localSheetId="20">[9]LIS183!#REF!</definedName>
    <definedName name="_89" localSheetId="21">[8]LIS183!#REF!</definedName>
    <definedName name="_89" localSheetId="22">[9]LIS183!#REF!</definedName>
    <definedName name="_89" localSheetId="23">[9]LIS183!#REF!</definedName>
    <definedName name="_89" localSheetId="7">[7]LIS183!#REF!</definedName>
    <definedName name="_89" localSheetId="26">[7]LIS183!#REF!</definedName>
    <definedName name="_89" localSheetId="1">[7]LIS183!#REF!</definedName>
    <definedName name="_89" localSheetId="12">[7]LIS183!#REF!</definedName>
    <definedName name="_89" localSheetId="13">[7]LIS183!#REF!</definedName>
    <definedName name="_89">[7]LIS183!#REF!</definedName>
    <definedName name="_9" localSheetId="3">[7]LIS183!#REF!</definedName>
    <definedName name="_9" localSheetId="16">[7]LIS183!#REF!</definedName>
    <definedName name="_9" localSheetId="17">[7]LIS183!#REF!</definedName>
    <definedName name="_9" localSheetId="19">[8]LIS183!#REF!</definedName>
    <definedName name="_9" localSheetId="20">[9]LIS183!#REF!</definedName>
    <definedName name="_9" localSheetId="21">[8]LIS183!#REF!</definedName>
    <definedName name="_9" localSheetId="22">[9]LIS183!#REF!</definedName>
    <definedName name="_9" localSheetId="23">[9]LIS183!#REF!</definedName>
    <definedName name="_9" localSheetId="7">[7]LIS183!#REF!</definedName>
    <definedName name="_9" localSheetId="26">[7]LIS183!#REF!</definedName>
    <definedName name="_9" localSheetId="1">[7]LIS183!#REF!</definedName>
    <definedName name="_9" localSheetId="12">[7]LIS183!#REF!</definedName>
    <definedName name="_9" localSheetId="13">[7]LIS183!#REF!</definedName>
    <definedName name="_9">[7]LIS183!#REF!</definedName>
    <definedName name="_90" localSheetId="3">[7]LIS183!#REF!</definedName>
    <definedName name="_90" localSheetId="16">[7]LIS183!#REF!</definedName>
    <definedName name="_90" localSheetId="17">[7]LIS183!#REF!</definedName>
    <definedName name="_90" localSheetId="19">[8]LIS183!#REF!</definedName>
    <definedName name="_90" localSheetId="20">[9]LIS183!#REF!</definedName>
    <definedName name="_90" localSheetId="21">[8]LIS183!#REF!</definedName>
    <definedName name="_90" localSheetId="22">[9]LIS183!#REF!</definedName>
    <definedName name="_90" localSheetId="23">[9]LIS183!#REF!</definedName>
    <definedName name="_90" localSheetId="7">[7]LIS183!#REF!</definedName>
    <definedName name="_90" localSheetId="26">[7]LIS183!#REF!</definedName>
    <definedName name="_90" localSheetId="1">[7]LIS183!#REF!</definedName>
    <definedName name="_90" localSheetId="12">[7]LIS183!#REF!</definedName>
    <definedName name="_90" localSheetId="13">[7]LIS183!#REF!</definedName>
    <definedName name="_90">[7]LIS183!#REF!</definedName>
    <definedName name="_91" localSheetId="3">[7]LIS183!#REF!</definedName>
    <definedName name="_91" localSheetId="16">[7]LIS183!#REF!</definedName>
    <definedName name="_91" localSheetId="17">[7]LIS183!#REF!</definedName>
    <definedName name="_91" localSheetId="19">[8]LIS183!#REF!</definedName>
    <definedName name="_91" localSheetId="20">[9]LIS183!#REF!</definedName>
    <definedName name="_91" localSheetId="21">[8]LIS183!#REF!</definedName>
    <definedName name="_91" localSheetId="22">[9]LIS183!#REF!</definedName>
    <definedName name="_91" localSheetId="23">[9]LIS183!#REF!</definedName>
    <definedName name="_91" localSheetId="7">[7]LIS183!#REF!</definedName>
    <definedName name="_91" localSheetId="26">[7]LIS183!#REF!</definedName>
    <definedName name="_91" localSheetId="1">[7]LIS183!#REF!</definedName>
    <definedName name="_91" localSheetId="12">[7]LIS183!#REF!</definedName>
    <definedName name="_91" localSheetId="13">[7]LIS183!#REF!</definedName>
    <definedName name="_91">[7]LIS183!#REF!</definedName>
    <definedName name="_92" localSheetId="3">[7]LIS183!#REF!</definedName>
    <definedName name="_92" localSheetId="16">[7]LIS183!#REF!</definedName>
    <definedName name="_92" localSheetId="17">[7]LIS183!#REF!</definedName>
    <definedName name="_92" localSheetId="19">[8]LIS183!#REF!</definedName>
    <definedName name="_92" localSheetId="20">[9]LIS183!#REF!</definedName>
    <definedName name="_92" localSheetId="21">[8]LIS183!#REF!</definedName>
    <definedName name="_92" localSheetId="22">[9]LIS183!#REF!</definedName>
    <definedName name="_92" localSheetId="23">[9]LIS183!#REF!</definedName>
    <definedName name="_92" localSheetId="7">[7]LIS183!#REF!</definedName>
    <definedName name="_92" localSheetId="26">[7]LIS183!#REF!</definedName>
    <definedName name="_92" localSheetId="1">[7]LIS183!#REF!</definedName>
    <definedName name="_92" localSheetId="12">[7]LIS183!#REF!</definedName>
    <definedName name="_92" localSheetId="13">[7]LIS183!#REF!</definedName>
    <definedName name="_92">[7]LIS183!#REF!</definedName>
    <definedName name="_93" localSheetId="3">[7]LIS183!#REF!</definedName>
    <definedName name="_93" localSheetId="16">[7]LIS183!#REF!</definedName>
    <definedName name="_93" localSheetId="17">[7]LIS183!#REF!</definedName>
    <definedName name="_93" localSheetId="19">[8]LIS183!#REF!</definedName>
    <definedName name="_93" localSheetId="20">[9]LIS183!#REF!</definedName>
    <definedName name="_93" localSheetId="21">[8]LIS183!#REF!</definedName>
    <definedName name="_93" localSheetId="22">[9]LIS183!#REF!</definedName>
    <definedName name="_93" localSheetId="23">[9]LIS183!#REF!</definedName>
    <definedName name="_93" localSheetId="7">[7]LIS183!#REF!</definedName>
    <definedName name="_93" localSheetId="26">[7]LIS183!#REF!</definedName>
    <definedName name="_93" localSheetId="1">[7]LIS183!#REF!</definedName>
    <definedName name="_93" localSheetId="12">[7]LIS183!#REF!</definedName>
    <definedName name="_93" localSheetId="13">[7]LIS183!#REF!</definedName>
    <definedName name="_93">[7]LIS183!#REF!</definedName>
    <definedName name="_94" localSheetId="3">[7]LIS183!#REF!</definedName>
    <definedName name="_94" localSheetId="16">[7]LIS183!#REF!</definedName>
    <definedName name="_94" localSheetId="17">[7]LIS183!#REF!</definedName>
    <definedName name="_94" localSheetId="19">[8]LIS183!#REF!</definedName>
    <definedName name="_94" localSheetId="20">[9]LIS183!#REF!</definedName>
    <definedName name="_94" localSheetId="21">[8]LIS183!#REF!</definedName>
    <definedName name="_94" localSheetId="22">[9]LIS183!#REF!</definedName>
    <definedName name="_94" localSheetId="23">[9]LIS183!#REF!</definedName>
    <definedName name="_94" localSheetId="7">[7]LIS183!#REF!</definedName>
    <definedName name="_94" localSheetId="26">[7]LIS183!#REF!</definedName>
    <definedName name="_94" localSheetId="1">[7]LIS183!#REF!</definedName>
    <definedName name="_94" localSheetId="12">[7]LIS183!#REF!</definedName>
    <definedName name="_94" localSheetId="13">[7]LIS183!#REF!</definedName>
    <definedName name="_94">[7]LIS183!#REF!</definedName>
    <definedName name="_95" localSheetId="3">[7]LIS183!#REF!</definedName>
    <definedName name="_95" localSheetId="16">[7]LIS183!#REF!</definedName>
    <definedName name="_95" localSheetId="17">[7]LIS183!#REF!</definedName>
    <definedName name="_95" localSheetId="19">[8]LIS183!#REF!</definedName>
    <definedName name="_95" localSheetId="20">[9]LIS183!#REF!</definedName>
    <definedName name="_95" localSheetId="21">[8]LIS183!#REF!</definedName>
    <definedName name="_95" localSheetId="22">[9]LIS183!#REF!</definedName>
    <definedName name="_95" localSheetId="23">[9]LIS183!#REF!</definedName>
    <definedName name="_95" localSheetId="7">[7]LIS183!#REF!</definedName>
    <definedName name="_95" localSheetId="26">[7]LIS183!#REF!</definedName>
    <definedName name="_95" localSheetId="1">[7]LIS183!#REF!</definedName>
    <definedName name="_95" localSheetId="12">[7]LIS183!#REF!</definedName>
    <definedName name="_95" localSheetId="13">[7]LIS183!#REF!</definedName>
    <definedName name="_95">[7]LIS183!#REF!</definedName>
    <definedName name="_96" localSheetId="3">[7]LIS183!#REF!</definedName>
    <definedName name="_96" localSheetId="16">[7]LIS183!#REF!</definedName>
    <definedName name="_96" localSheetId="17">[7]LIS183!#REF!</definedName>
    <definedName name="_96" localSheetId="19">[8]LIS183!#REF!</definedName>
    <definedName name="_96" localSheetId="20">[9]LIS183!#REF!</definedName>
    <definedName name="_96" localSheetId="21">[8]LIS183!#REF!</definedName>
    <definedName name="_96" localSheetId="22">[9]LIS183!#REF!</definedName>
    <definedName name="_96" localSheetId="23">[9]LIS183!#REF!</definedName>
    <definedName name="_96" localSheetId="7">[7]LIS183!#REF!</definedName>
    <definedName name="_96" localSheetId="26">[7]LIS183!#REF!</definedName>
    <definedName name="_96" localSheetId="1">[7]LIS183!#REF!</definedName>
    <definedName name="_96" localSheetId="12">[7]LIS183!#REF!</definedName>
    <definedName name="_96" localSheetId="13">[7]LIS183!#REF!</definedName>
    <definedName name="_96">[7]LIS183!#REF!</definedName>
    <definedName name="_97" localSheetId="3">[7]LIS183!#REF!</definedName>
    <definedName name="_97" localSheetId="16">[7]LIS183!#REF!</definedName>
    <definedName name="_97" localSheetId="17">[7]LIS183!#REF!</definedName>
    <definedName name="_97" localSheetId="19">[8]LIS183!#REF!</definedName>
    <definedName name="_97" localSheetId="20">[9]LIS183!#REF!</definedName>
    <definedName name="_97" localSheetId="21">[8]LIS183!#REF!</definedName>
    <definedName name="_97" localSheetId="22">[9]LIS183!#REF!</definedName>
    <definedName name="_97" localSheetId="23">[9]LIS183!#REF!</definedName>
    <definedName name="_97" localSheetId="7">[7]LIS183!#REF!</definedName>
    <definedName name="_97" localSheetId="26">[7]LIS183!#REF!</definedName>
    <definedName name="_97" localSheetId="1">[7]LIS183!#REF!</definedName>
    <definedName name="_97" localSheetId="12">[7]LIS183!#REF!</definedName>
    <definedName name="_97" localSheetId="13">[7]LIS183!#REF!</definedName>
    <definedName name="_97">[7]LIS183!#REF!</definedName>
    <definedName name="_98" localSheetId="3">[7]LIS183!#REF!</definedName>
    <definedName name="_98" localSheetId="16">[7]LIS183!#REF!</definedName>
    <definedName name="_98" localSheetId="17">[7]LIS183!#REF!</definedName>
    <definedName name="_98" localSheetId="19">[8]LIS183!#REF!</definedName>
    <definedName name="_98" localSheetId="20">[9]LIS183!#REF!</definedName>
    <definedName name="_98" localSheetId="21">[8]LIS183!#REF!</definedName>
    <definedName name="_98" localSheetId="22">[9]LIS183!#REF!</definedName>
    <definedName name="_98" localSheetId="23">[9]LIS183!#REF!</definedName>
    <definedName name="_98" localSheetId="7">[7]LIS183!#REF!</definedName>
    <definedName name="_98" localSheetId="26">[7]LIS183!#REF!</definedName>
    <definedName name="_98" localSheetId="1">[7]LIS183!#REF!</definedName>
    <definedName name="_98" localSheetId="12">[7]LIS183!#REF!</definedName>
    <definedName name="_98" localSheetId="13">[7]LIS183!#REF!</definedName>
    <definedName name="_98">[7]LIS183!#REF!</definedName>
    <definedName name="_99" localSheetId="3">[7]LIS183!#REF!</definedName>
    <definedName name="_99" localSheetId="16">[7]LIS183!#REF!</definedName>
    <definedName name="_99" localSheetId="17">[7]LIS183!#REF!</definedName>
    <definedName name="_99" localSheetId="19">[8]LIS183!#REF!</definedName>
    <definedName name="_99" localSheetId="20">[9]LIS183!#REF!</definedName>
    <definedName name="_99" localSheetId="21">[8]LIS183!#REF!</definedName>
    <definedName name="_99" localSheetId="22">[9]LIS183!#REF!</definedName>
    <definedName name="_99" localSheetId="23">[9]LIS183!#REF!</definedName>
    <definedName name="_99" localSheetId="7">[7]LIS183!#REF!</definedName>
    <definedName name="_99" localSheetId="26">[7]LIS183!#REF!</definedName>
    <definedName name="_99" localSheetId="1">[7]LIS183!#REF!</definedName>
    <definedName name="_99" localSheetId="12">[7]LIS183!#REF!</definedName>
    <definedName name="_99" localSheetId="13">[7]LIS183!#REF!</definedName>
    <definedName name="_99">[7]LIS183!#REF!</definedName>
    <definedName name="_CAU103" localSheetId="18">[4]Hoja1!$A$1:$C$10607</definedName>
    <definedName name="_CAU103" localSheetId="19">[10]Hoja1!$A$1:$C$10607</definedName>
    <definedName name="_CAU103" localSheetId="20">[10]Hoja1!$A$1:$C$10607</definedName>
    <definedName name="_CAU103" localSheetId="21">[10]Hoja1!$A$1:$C$10607</definedName>
    <definedName name="_CAU103" localSheetId="22">[10]Hoja1!$A$1:$C$10607</definedName>
    <definedName name="_CAU103" localSheetId="23">[10]Hoja1!$A$1:$C$10607</definedName>
    <definedName name="_CAU103" localSheetId="10">[11]Hoja1!$A$1:$C$10607</definedName>
    <definedName name="_CAU103">[4]Hoja1!$A$1:$C$10607</definedName>
    <definedName name="_xlnm._FilterDatabase" localSheetId="3" hidden="1">'0.CONSOLIDADO REGION '!$A$1:$T$44</definedName>
    <definedName name="_xlnm._FilterDatabase" localSheetId="6" hidden="1">'1. Población_Afiliada_Regimen'!$A$4:$FD$138</definedName>
    <definedName name="_xlnm._FilterDatabase" localSheetId="15" hidden="1">'10. Tendencia_por mes_RS'!$FW$2:$FZ$138</definedName>
    <definedName name="_xlnm._FilterDatabase" localSheetId="16" hidden="1">'11. Tendencia_por mes_ RC'!$EM$2:$EP$141</definedName>
    <definedName name="_xlnm._FilterDatabase" localSheetId="17" hidden="1">'12. Tendencia_por mes_REX'!$DO$2:$DR$141</definedName>
    <definedName name="_xlnm._FilterDatabase" localSheetId="18" hidden="1">'13. Afiliados_Nivel_Sexo_Zona'!#REF!</definedName>
    <definedName name="_xlnm._FilterDatabase" localSheetId="19" hidden="1">'14. Afiliados_Grupo_edad_RS'!$C$1:$N$139</definedName>
    <definedName name="_xlnm._FilterDatabase" localSheetId="20" hidden="1">'14A. RS_Curso_Vida'!$C$1:$N$139</definedName>
    <definedName name="_xlnm._FilterDatabase" localSheetId="21" hidden="1">'15. Afiliados_Grupo_edad_RC'!$C$1:$N$139</definedName>
    <definedName name="_xlnm._FilterDatabase" localSheetId="22" hidden="1">'15A. RC_Curso_Vida'!$C$1:$N$139</definedName>
    <definedName name="_xlnm._FilterDatabase" localSheetId="23" hidden="1">'16. REx_Curso_Vida'!$C$1:$N$139</definedName>
    <definedName name="_xlnm._FilterDatabase" localSheetId="7" hidden="1">'2. Afiliados_Esquema Asociativo'!$C$3:$O$70</definedName>
    <definedName name="_xlnm._FilterDatabase" localSheetId="26" hidden="1">'3C. Afiliados_ Suspendidos_RC'!$AH$4:$AP$4</definedName>
    <definedName name="_xlnm._FilterDatabase" localSheetId="9" hidden="1">'4. Gráficos_%Tendencia_Subreg'!#REF!</definedName>
    <definedName name="_xlnm._FilterDatabase" localSheetId="1" hidden="1">'6.Gráfico_Afiliados_EPS_Rég (2)'!$A$11:$F$11</definedName>
    <definedName name="_xlnm._FilterDatabase" localSheetId="11" hidden="1">'6.Gráfico_Afiliados_EPS_Régimen'!$A$30:$D$30</definedName>
    <definedName name="_xlnm._FilterDatabase" localSheetId="12" hidden="1">'7. Gráficos_Tendencia_EPS'!#REF!</definedName>
    <definedName name="_xlnm._FilterDatabase" localSheetId="13" hidden="1">'8. Afiliados_ EPS_Mpio_RS'!$AE$6:$AE$6</definedName>
    <definedName name="_xlnm._FilterDatabase" localSheetId="14" hidden="1">'9. Afiliados_EPS_Mpio_RC '!#REF!</definedName>
    <definedName name="_xlnm._FilterDatabase" localSheetId="29" hidden="1">'A. Codigos_Municipio'!$B$1:$J$126</definedName>
    <definedName name="A" localSheetId="3">[7]LIS183!#REF!</definedName>
    <definedName name="A" localSheetId="16">[7]LIS183!#REF!</definedName>
    <definedName name="A" localSheetId="17">[7]LIS183!#REF!</definedName>
    <definedName name="A" localSheetId="20">[7]LIS183!#REF!</definedName>
    <definedName name="A" localSheetId="21">[7]LIS183!#REF!</definedName>
    <definedName name="A" localSheetId="22">[7]LIS183!#REF!</definedName>
    <definedName name="A" localSheetId="23">[7]LIS183!#REF!</definedName>
    <definedName name="A" localSheetId="7">[7]LIS183!#REF!</definedName>
    <definedName name="A" localSheetId="26">[7]LIS183!#REF!</definedName>
    <definedName name="A" localSheetId="9">[7]LIS183!#REF!</definedName>
    <definedName name="A" localSheetId="10">[7]LIS183!#REF!</definedName>
    <definedName name="A" localSheetId="1">[7]LIS183!#REF!</definedName>
    <definedName name="A" localSheetId="12">[7]LIS183!#REF!</definedName>
    <definedName name="A" localSheetId="13">[7]LIS183!#REF!</definedName>
    <definedName name="A">[7]LIS183!#REF!</definedName>
    <definedName name="A_impresión_IM" localSheetId="3">#REF!</definedName>
    <definedName name="A_impresión_IM" localSheetId="16">#REF!</definedName>
    <definedName name="A_impresión_IM" localSheetId="17">#REF!</definedName>
    <definedName name="A_impresión_IM" localSheetId="20">#REF!</definedName>
    <definedName name="A_impresión_IM" localSheetId="21">#REF!</definedName>
    <definedName name="A_impresión_IM" localSheetId="22">#REF!</definedName>
    <definedName name="A_impresión_IM" localSheetId="23">#REF!</definedName>
    <definedName name="A_impresión_IM" localSheetId="7">#REF!</definedName>
    <definedName name="A_impresión_IM" localSheetId="26">#REF!</definedName>
    <definedName name="A_impresión_IM" localSheetId="9">#REF!</definedName>
    <definedName name="A_impresión_IM" localSheetId="10">#REF!</definedName>
    <definedName name="A_impresión_IM" localSheetId="1">#REF!</definedName>
    <definedName name="A_impresión_IM" localSheetId="12">#REF!</definedName>
    <definedName name="A_impresión_IM" localSheetId="13">#REF!</definedName>
    <definedName name="A_impresión_IM">#REF!</definedName>
    <definedName name="APIA">[12]Hoja1!$A$8:$B$8</definedName>
    <definedName name="_xlnm.Print_Area" localSheetId="3">'0.CONSOLIDADO REGION '!$A$1:$P$18</definedName>
    <definedName name="_xlnm.Print_Area" localSheetId="6">'1. Población_Afiliada_Regimen'!$A$1:$O$142</definedName>
    <definedName name="_xlnm.Print_Area" localSheetId="27">'12. Tendencia_Valores_Años'!$A$1:$P$53</definedName>
    <definedName name="_xlnm.Print_Area" localSheetId="7">'2. Afiliados_Esquema Asociativo'!$A$1:$O$73</definedName>
    <definedName name="_xlnm.Print_Area" localSheetId="8">'3. Gráficos_Cobertura_Dpto'!$A$1:$L$43</definedName>
    <definedName name="asdewq" localSheetId="3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1">#REF!</definedName>
    <definedName name="asdewq" localSheetId="22">#REF!</definedName>
    <definedName name="asdewq" localSheetId="23">#REF!</definedName>
    <definedName name="asdewq" localSheetId="7">#REF!</definedName>
    <definedName name="asdewq" localSheetId="26">#REF!</definedName>
    <definedName name="asdewq" localSheetId="9">#REF!</definedName>
    <definedName name="asdewq" localSheetId="10">#REF!</definedName>
    <definedName name="asdewq" localSheetId="1">#REF!</definedName>
    <definedName name="asdewq" localSheetId="12">#REF!</definedName>
    <definedName name="asdewq" localSheetId="13">#REF!</definedName>
    <definedName name="asdewq">#REF!</definedName>
    <definedName name="_xlnm.Database" localSheetId="3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7">#REF!</definedName>
    <definedName name="_xlnm.Database" localSheetId="26">#REF!</definedName>
    <definedName name="_xlnm.Database" localSheetId="9">#REF!</definedName>
    <definedName name="_xlnm.Database" localSheetId="10">#REF!</definedName>
    <definedName name="_xlnm.Database" localSheetId="1">#REF!</definedName>
    <definedName name="_xlnm.Database" localSheetId="12">#REF!</definedName>
    <definedName name="_xlnm.Database" localSheetId="13">#REF!</definedName>
    <definedName name="_xlnm.Database">#REF!</definedName>
    <definedName name="bASEDEDATOS1" localSheetId="3">#REF!</definedName>
    <definedName name="bASEDEDATOS1" localSheetId="16">#REF!</definedName>
    <definedName name="bASEDEDATOS1" localSheetId="17">#REF!</definedName>
    <definedName name="bASEDEDATOS1" localSheetId="20">#REF!</definedName>
    <definedName name="bASEDEDATOS1" localSheetId="21">#REF!</definedName>
    <definedName name="bASEDEDATOS1" localSheetId="22">#REF!</definedName>
    <definedName name="bASEDEDATOS1" localSheetId="23">#REF!</definedName>
    <definedName name="bASEDEDATOS1" localSheetId="7">#REF!</definedName>
    <definedName name="bASEDEDATOS1" localSheetId="26">#REF!</definedName>
    <definedName name="bASEDEDATOS1" localSheetId="9">#REF!</definedName>
    <definedName name="bASEDEDATOS1" localSheetId="10">#REF!</definedName>
    <definedName name="bASEDEDATOS1" localSheetId="1">#REF!</definedName>
    <definedName name="bASEDEDATOS1" localSheetId="12">#REF!</definedName>
    <definedName name="bASEDEDATOS1" localSheetId="13">#REF!</definedName>
    <definedName name="bASEDEDATOS1">#REF!</definedName>
    <definedName name="BELEN_DE_UMBRIA">[12]Hoja1!$A$12:$B$12</definedName>
    <definedName name="BUCARAMANGA">[12]Hoja1!$A$22:$B$22</definedName>
    <definedName name="BVFD" localSheetId="3">#REF!</definedName>
    <definedName name="BVFD" localSheetId="16">#REF!</definedName>
    <definedName name="BVFD" localSheetId="17">#REF!</definedName>
    <definedName name="BVFD" localSheetId="20">#REF!</definedName>
    <definedName name="BVFD" localSheetId="21">#REF!</definedName>
    <definedName name="BVFD" localSheetId="22">#REF!</definedName>
    <definedName name="BVFD" localSheetId="23">#REF!</definedName>
    <definedName name="BVFD" localSheetId="7">#REF!</definedName>
    <definedName name="BVFD" localSheetId="26">#REF!</definedName>
    <definedName name="BVFD" localSheetId="9">#REF!</definedName>
    <definedName name="BVFD" localSheetId="10">#REF!</definedName>
    <definedName name="BVFD" localSheetId="1">#REF!</definedName>
    <definedName name="BVFD" localSheetId="12">#REF!</definedName>
    <definedName name="BVFD" localSheetId="13">#REF!</definedName>
    <definedName name="BVFD">#REF!</definedName>
    <definedName name="bvg" localSheetId="3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1">#REF!</definedName>
    <definedName name="bvg" localSheetId="22">#REF!</definedName>
    <definedName name="bvg" localSheetId="23">#REF!</definedName>
    <definedName name="bvg" localSheetId="7">#REF!</definedName>
    <definedName name="bvg" localSheetId="26">#REF!</definedName>
    <definedName name="bvg" localSheetId="9">#REF!</definedName>
    <definedName name="bvg" localSheetId="10">#REF!</definedName>
    <definedName name="bvg" localSheetId="1">#REF!</definedName>
    <definedName name="bvg" localSheetId="12">#REF!</definedName>
    <definedName name="bvg" localSheetId="13">#REF!</definedName>
    <definedName name="bvg">#REF!</definedName>
    <definedName name="CARMEN_DE_APICALA">[12]Hoja1!$A$3:$B$3</definedName>
    <definedName name="CAU" localSheetId="3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1">#REF!</definedName>
    <definedName name="CAU" localSheetId="22">#REF!</definedName>
    <definedName name="CAU" localSheetId="23">#REF!</definedName>
    <definedName name="CAU" localSheetId="7">#REF!</definedName>
    <definedName name="CAU" localSheetId="26">#REF!</definedName>
    <definedName name="CAU" localSheetId="9">#REF!</definedName>
    <definedName name="CAU" localSheetId="10">#REF!</definedName>
    <definedName name="CAU" localSheetId="1">#REF!</definedName>
    <definedName name="CAU" localSheetId="12">#REF!</definedName>
    <definedName name="CAU" localSheetId="13">#REF!</definedName>
    <definedName name="CAU">#REF!</definedName>
    <definedName name="CENSO1964" localSheetId="3">#REF!</definedName>
    <definedName name="CENSO1964" localSheetId="16">#REF!</definedName>
    <definedName name="CENSO1964" localSheetId="17">#REF!</definedName>
    <definedName name="CENSO1964" localSheetId="20">#REF!</definedName>
    <definedName name="CENSO1964" localSheetId="21">#REF!</definedName>
    <definedName name="CENSO1964" localSheetId="22">#REF!</definedName>
    <definedName name="CENSO1964" localSheetId="23">#REF!</definedName>
    <definedName name="CENSO1964" localSheetId="7">#REF!</definedName>
    <definedName name="CENSO1964" localSheetId="26">#REF!</definedName>
    <definedName name="CENSO1964" localSheetId="9">#REF!</definedName>
    <definedName name="CENSO1964" localSheetId="10">#REF!</definedName>
    <definedName name="CENSO1964" localSheetId="1">#REF!</definedName>
    <definedName name="CENSO1964" localSheetId="12">#REF!</definedName>
    <definedName name="CENSO1964" localSheetId="13">#REF!</definedName>
    <definedName name="CENSO1964">#REF!</definedName>
    <definedName name="CENSO1973" localSheetId="3">#REF!</definedName>
    <definedName name="CENSO1973" localSheetId="16">#REF!</definedName>
    <definedName name="CENSO1973" localSheetId="17">#REF!</definedName>
    <definedName name="CENSO1973" localSheetId="20">#REF!</definedName>
    <definedName name="CENSO1973" localSheetId="21">#REF!</definedName>
    <definedName name="CENSO1973" localSheetId="22">#REF!</definedName>
    <definedName name="CENSO1973" localSheetId="23">#REF!</definedName>
    <definedName name="CENSO1973" localSheetId="7">#REF!</definedName>
    <definedName name="CENSO1973" localSheetId="26">#REF!</definedName>
    <definedName name="CENSO1973" localSheetId="9">#REF!</definedName>
    <definedName name="CENSO1973" localSheetId="10">#REF!</definedName>
    <definedName name="CENSO1973" localSheetId="1">#REF!</definedName>
    <definedName name="CENSO1973" localSheetId="12">#REF!</definedName>
    <definedName name="CENSO1973" localSheetId="13">#REF!</definedName>
    <definedName name="CENSO1973">#REF!</definedName>
    <definedName name="CENSO1985" localSheetId="3">#REF!</definedName>
    <definedName name="CENSO1985" localSheetId="16">#REF!</definedName>
    <definedName name="CENSO1985" localSheetId="17">#REF!</definedName>
    <definedName name="CENSO1985" localSheetId="20">#REF!</definedName>
    <definedName name="CENSO1985" localSheetId="21">#REF!</definedName>
    <definedName name="CENSO1985" localSheetId="22">#REF!</definedName>
    <definedName name="CENSO1985" localSheetId="23">#REF!</definedName>
    <definedName name="CENSO1985" localSheetId="7">#REF!</definedName>
    <definedName name="CENSO1985" localSheetId="26">#REF!</definedName>
    <definedName name="CENSO1985" localSheetId="9">#REF!</definedName>
    <definedName name="CENSO1985" localSheetId="1">#REF!</definedName>
    <definedName name="CENSO1985" localSheetId="12">#REF!</definedName>
    <definedName name="CENSO1985" localSheetId="13">#REF!</definedName>
    <definedName name="CENSO1985">#REF!</definedName>
    <definedName name="cffbhf" localSheetId="3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1">#REF!</definedName>
    <definedName name="cffbhf" localSheetId="22">#REF!</definedName>
    <definedName name="cffbhf" localSheetId="23">#REF!</definedName>
    <definedName name="cffbhf" localSheetId="7">#REF!</definedName>
    <definedName name="cffbhf" localSheetId="26">#REF!</definedName>
    <definedName name="cffbhf" localSheetId="9">#REF!</definedName>
    <definedName name="cffbhf" localSheetId="1">#REF!</definedName>
    <definedName name="cffbhf" localSheetId="12">#REF!</definedName>
    <definedName name="cffbhf" localSheetId="13">#REF!</definedName>
    <definedName name="cffbhf">#REF!</definedName>
    <definedName name="COBER" localSheetId="3">[7]LIS183!#REF!</definedName>
    <definedName name="COBER" localSheetId="16">[7]LIS183!#REF!</definedName>
    <definedName name="COBER" localSheetId="17">[7]LIS183!#REF!</definedName>
    <definedName name="COBER" localSheetId="20">[7]LIS183!#REF!</definedName>
    <definedName name="COBER" localSheetId="21">[7]LIS183!#REF!</definedName>
    <definedName name="COBER" localSheetId="22">[7]LIS183!#REF!</definedName>
    <definedName name="COBER" localSheetId="23">[7]LIS183!#REF!</definedName>
    <definedName name="COBER" localSheetId="7">[7]LIS183!#REF!</definedName>
    <definedName name="COBER" localSheetId="26">[7]LIS183!#REF!</definedName>
    <definedName name="COBER" localSheetId="9">[7]LIS183!#REF!</definedName>
    <definedName name="COBER" localSheetId="10">[7]LIS183!#REF!</definedName>
    <definedName name="COBER" localSheetId="1">[7]LIS183!#REF!</definedName>
    <definedName name="COBER" localSheetId="12">[7]LIS183!#REF!</definedName>
    <definedName name="COBER" localSheetId="13">[7]LIS183!#REF!</definedName>
    <definedName name="COBER">[7]LIS183!#REF!</definedName>
    <definedName name="CODIGO_DIVIPOLA" localSheetId="3">#REF!</definedName>
    <definedName name="CODIGO_DIVIPOLA" localSheetId="6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2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1">#REF!</definedName>
    <definedName name="CODIGO_DIVIPOLA" localSheetId="22">#REF!</definedName>
    <definedName name="CODIGO_DIVIPOLA" localSheetId="23">#REF!</definedName>
    <definedName name="CODIGO_DIVIPOLA" localSheetId="7">#REF!</definedName>
    <definedName name="CODIGO_DIVIPOLA" localSheetId="8">#REF!</definedName>
    <definedName name="CODIGO_DIVIPOLA" localSheetId="26">#REF!</definedName>
    <definedName name="CODIGO_DIVIPOLA" localSheetId="9">#REF!</definedName>
    <definedName name="CODIGO_DIVIPOLA" localSheetId="10">#REF!</definedName>
    <definedName name="CODIGO_DIVIPOLA" localSheetId="1">#REF!</definedName>
    <definedName name="CODIGO_DIVIPOLA" localSheetId="12">#REF!</definedName>
    <definedName name="CODIGO_DIVIPOLA" localSheetId="13">#REF!</definedName>
    <definedName name="CODIGO_DIVIPOLA">#REF!</definedName>
    <definedName name="CUNDAY">[12]Hoja1!$A$4:$B$4</definedName>
    <definedName name="D" localSheetId="3">[7]LIS183!#REF!</definedName>
    <definedName name="D" localSheetId="16">[7]LIS183!#REF!</definedName>
    <definedName name="D" localSheetId="17">[7]LIS183!#REF!</definedName>
    <definedName name="D" localSheetId="20">[7]LIS183!#REF!</definedName>
    <definedName name="D" localSheetId="21">[7]LIS183!#REF!</definedName>
    <definedName name="D" localSheetId="22">[7]LIS183!#REF!</definedName>
    <definedName name="D" localSheetId="23">[7]LIS183!#REF!</definedName>
    <definedName name="D" localSheetId="7">[7]LIS183!#REF!</definedName>
    <definedName name="D" localSheetId="26">[7]LIS183!#REF!</definedName>
    <definedName name="D" localSheetId="9">[7]LIS183!#REF!</definedName>
    <definedName name="D" localSheetId="10">[7]LIS183!#REF!</definedName>
    <definedName name="D" localSheetId="1">[7]LIS183!#REF!</definedName>
    <definedName name="D" localSheetId="12">[7]LIS183!#REF!</definedName>
    <definedName name="D" localSheetId="13">[7]LIS183!#REF!</definedName>
    <definedName name="D">[7]LIS183!#REF!</definedName>
    <definedName name="DboREGISTRO_LEY_617" localSheetId="3">#REF!</definedName>
    <definedName name="DboREGISTRO_LEY_617" localSheetId="6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2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1">#REF!</definedName>
    <definedName name="DboREGISTRO_LEY_617" localSheetId="22">#REF!</definedName>
    <definedName name="DboREGISTRO_LEY_617" localSheetId="23">#REF!</definedName>
    <definedName name="DboREGISTRO_LEY_617" localSheetId="7">#REF!</definedName>
    <definedName name="DboREGISTRO_LEY_617" localSheetId="8">#REF!</definedName>
    <definedName name="DboREGISTRO_LEY_617" localSheetId="26">#REF!</definedName>
    <definedName name="DboREGISTRO_LEY_617" localSheetId="9">#REF!</definedName>
    <definedName name="DboREGISTRO_LEY_617" localSheetId="10">#REF!</definedName>
    <definedName name="DboREGISTRO_LEY_617" localSheetId="1">#REF!</definedName>
    <definedName name="DboREGISTRO_LEY_617" localSheetId="12">#REF!</definedName>
    <definedName name="DboREGISTRO_LEY_617" localSheetId="13">#REF!</definedName>
    <definedName name="DboREGISTRO_LEY_617">#REF!</definedName>
    <definedName name="Def" localSheetId="3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1">#REF!</definedName>
    <definedName name="Def" localSheetId="22">#REF!</definedName>
    <definedName name="Def" localSheetId="23">#REF!</definedName>
    <definedName name="Def" localSheetId="7">#REF!</definedName>
    <definedName name="Def" localSheetId="26">#REF!</definedName>
    <definedName name="Def" localSheetId="9">#REF!</definedName>
    <definedName name="Def" localSheetId="10">#REF!</definedName>
    <definedName name="Def" localSheetId="1">#REF!</definedName>
    <definedName name="Def" localSheetId="12">#REF!</definedName>
    <definedName name="Def" localSheetId="13">#REF!</definedName>
    <definedName name="Def">#REF!</definedName>
    <definedName name="defr" localSheetId="3">[7]LIS183!#REF!</definedName>
    <definedName name="defr" localSheetId="16">[7]LIS183!#REF!</definedName>
    <definedName name="defr" localSheetId="17">[7]LIS183!#REF!</definedName>
    <definedName name="defr" localSheetId="20">[7]LIS183!#REF!</definedName>
    <definedName name="defr" localSheetId="21">[7]LIS183!#REF!</definedName>
    <definedName name="defr" localSheetId="22">[7]LIS183!#REF!</definedName>
    <definedName name="defr" localSheetId="23">[7]LIS183!#REF!</definedName>
    <definedName name="defr" localSheetId="7">[7]LIS183!#REF!</definedName>
    <definedName name="defr" localSheetId="26">[7]LIS183!#REF!</definedName>
    <definedName name="defr" localSheetId="9">[7]LIS183!#REF!</definedName>
    <definedName name="defr" localSheetId="10">[7]LIS183!#REF!</definedName>
    <definedName name="defr" localSheetId="1">[7]LIS183!#REF!</definedName>
    <definedName name="defr" localSheetId="12">[7]LIS183!#REF!</definedName>
    <definedName name="defr" localSheetId="13">[7]LIS183!#REF!</definedName>
    <definedName name="defr">[7]LIS183!#REF!</definedName>
    <definedName name="defrts" localSheetId="3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1">#REF!</definedName>
    <definedName name="defrts" localSheetId="22">#REF!</definedName>
    <definedName name="defrts" localSheetId="23">#REF!</definedName>
    <definedName name="defrts" localSheetId="7">#REF!</definedName>
    <definedName name="defrts" localSheetId="26">#REF!</definedName>
    <definedName name="defrts" localSheetId="9">#REF!</definedName>
    <definedName name="defrts" localSheetId="10">#REF!</definedName>
    <definedName name="defrts" localSheetId="1">#REF!</definedName>
    <definedName name="defrts" localSheetId="12">#REF!</definedName>
    <definedName name="defrts" localSheetId="13">#REF!</definedName>
    <definedName name="defrts">#REF!</definedName>
    <definedName name="DEFUNCIONES10" localSheetId="3">#REF!</definedName>
    <definedName name="DEFUNCIONES10" localSheetId="16">#REF!</definedName>
    <definedName name="DEFUNCIONES10" localSheetId="17">#REF!</definedName>
    <definedName name="DEFUNCIONES10" localSheetId="20">#REF!</definedName>
    <definedName name="DEFUNCIONES10" localSheetId="21">#REF!</definedName>
    <definedName name="DEFUNCIONES10" localSheetId="22">#REF!</definedName>
    <definedName name="DEFUNCIONES10" localSheetId="23">#REF!</definedName>
    <definedName name="DEFUNCIONES10" localSheetId="7">#REF!</definedName>
    <definedName name="DEFUNCIONES10" localSheetId="26">#REF!</definedName>
    <definedName name="DEFUNCIONES10" localSheetId="9">#REF!</definedName>
    <definedName name="DEFUNCIONES10" localSheetId="10">#REF!</definedName>
    <definedName name="DEFUNCIONES10" localSheetId="1">#REF!</definedName>
    <definedName name="DEFUNCIONES10" localSheetId="12">#REF!</definedName>
    <definedName name="DEFUNCIONES10" localSheetId="13">#REF!</definedName>
    <definedName name="DEFUNCIONES10">#REF!</definedName>
    <definedName name="DGGG" localSheetId="3">#REF!</definedName>
    <definedName name="DGGG" localSheetId="16">#REF!</definedName>
    <definedName name="DGGG" localSheetId="17">#REF!</definedName>
    <definedName name="DGGG" localSheetId="20">#REF!</definedName>
    <definedName name="DGGG" localSheetId="21">#REF!</definedName>
    <definedName name="DGGG" localSheetId="22">#REF!</definedName>
    <definedName name="DGGG" localSheetId="23">#REF!</definedName>
    <definedName name="DGGG" localSheetId="7">#REF!</definedName>
    <definedName name="DGGG" localSheetId="26">#REF!</definedName>
    <definedName name="DGGG" localSheetId="9">#REF!</definedName>
    <definedName name="DGGG" localSheetId="10">#REF!</definedName>
    <definedName name="DGGG" localSheetId="1">#REF!</definedName>
    <definedName name="DGGG" localSheetId="12">#REF!</definedName>
    <definedName name="DGGG" localSheetId="13">#REF!</definedName>
    <definedName name="DGGG">#REF!</definedName>
    <definedName name="DIAAN" localSheetId="3">#REF!</definedName>
    <definedName name="DIAAN" localSheetId="16">#REF!</definedName>
    <definedName name="DIAAN" localSheetId="17">#REF!</definedName>
    <definedName name="DIAAN" localSheetId="20">#REF!</definedName>
    <definedName name="DIAAN" localSheetId="21">#REF!</definedName>
    <definedName name="DIAAN" localSheetId="22">#REF!</definedName>
    <definedName name="DIAAN" localSheetId="23">#REF!</definedName>
    <definedName name="DIAAN" localSheetId="7">#REF!</definedName>
    <definedName name="DIAAN" localSheetId="26">#REF!</definedName>
    <definedName name="DIAAN" localSheetId="9">#REF!</definedName>
    <definedName name="DIAAN" localSheetId="1">#REF!</definedName>
    <definedName name="DIAAN" localSheetId="12">#REF!</definedName>
    <definedName name="DIAAN" localSheetId="13">#REF!</definedName>
    <definedName name="DIAAN">#REF!</definedName>
    <definedName name="DIAGNOSTICOS4" localSheetId="3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1">#REF!</definedName>
    <definedName name="DIAGNOSTICOS4" localSheetId="22">#REF!</definedName>
    <definedName name="DIAGNOSTICOS4" localSheetId="23">#REF!</definedName>
    <definedName name="DIAGNOSTICOS4" localSheetId="7">#REF!</definedName>
    <definedName name="DIAGNOSTICOS4" localSheetId="26">#REF!</definedName>
    <definedName name="DIAGNOSTICOS4" localSheetId="9">#REF!</definedName>
    <definedName name="DIAGNOSTICOS4" localSheetId="1">#REF!</definedName>
    <definedName name="DIAGNOSTICOS4" localSheetId="12">#REF!</definedName>
    <definedName name="DIAGNOSTICOS4" localSheetId="13">#REF!</definedName>
    <definedName name="DIAGNOSTICOS4">#REF!</definedName>
    <definedName name="diGNOSTICO5" localSheetId="3">#REF!</definedName>
    <definedName name="diGNOSTICO5" localSheetId="16">#REF!</definedName>
    <definedName name="diGNOSTICO5" localSheetId="17">#REF!</definedName>
    <definedName name="diGNOSTICO5" localSheetId="20">#REF!</definedName>
    <definedName name="diGNOSTICO5" localSheetId="21">#REF!</definedName>
    <definedName name="diGNOSTICO5" localSheetId="22">#REF!</definedName>
    <definedName name="diGNOSTICO5" localSheetId="23">#REF!</definedName>
    <definedName name="diGNOSTICO5" localSheetId="7">#REF!</definedName>
    <definedName name="diGNOSTICO5" localSheetId="26">#REF!</definedName>
    <definedName name="diGNOSTICO5" localSheetId="9">#REF!</definedName>
    <definedName name="diGNOSTICO5" localSheetId="1">#REF!</definedName>
    <definedName name="diGNOSTICO5" localSheetId="12">#REF!</definedName>
    <definedName name="diGNOSTICO5" localSheetId="13">#REF!</definedName>
    <definedName name="diGNOSTICO5">#REF!</definedName>
    <definedName name="DILLA" localSheetId="3">#REF!</definedName>
    <definedName name="DILLA" localSheetId="16">#REF!</definedName>
    <definedName name="DILLA" localSheetId="17">#REF!</definedName>
    <definedName name="DILLA" localSheetId="20">#REF!</definedName>
    <definedName name="DILLA" localSheetId="21">#REF!</definedName>
    <definedName name="DILLA" localSheetId="22">#REF!</definedName>
    <definedName name="DILLA" localSheetId="23">#REF!</definedName>
    <definedName name="DILLA" localSheetId="7">#REF!</definedName>
    <definedName name="DILLA" localSheetId="26">#REF!</definedName>
    <definedName name="DILLA" localSheetId="9">#REF!</definedName>
    <definedName name="DILLA" localSheetId="1">#REF!</definedName>
    <definedName name="DILLA" localSheetId="12">#REF!</definedName>
    <definedName name="DILLA" localSheetId="13">#REF!</definedName>
    <definedName name="DILLA">#REF!</definedName>
    <definedName name="DOSQUEBRADAS">[12]Hoja1!$A$18:$B$18</definedName>
    <definedName name="E" localSheetId="3">[7]LIS183!#REF!</definedName>
    <definedName name="E" localSheetId="16">[7]LIS183!#REF!</definedName>
    <definedName name="E" localSheetId="17">[7]LIS183!#REF!</definedName>
    <definedName name="E" localSheetId="19">[4]Hoja1!$A$1:$C$10607</definedName>
    <definedName name="E" localSheetId="20">[5]Hoja1!$A$1:$C$10607</definedName>
    <definedName name="E" localSheetId="21">[4]Hoja1!$A$1:$C$10607</definedName>
    <definedName name="E" localSheetId="22">[5]Hoja1!$A$1:$C$10607</definedName>
    <definedName name="E" localSheetId="23">[5]Hoja1!$A$1:$C$10607</definedName>
    <definedName name="E" localSheetId="7">[7]LIS183!#REF!</definedName>
    <definedName name="E" localSheetId="26">[7]LIS183!#REF!</definedName>
    <definedName name="E" localSheetId="9">[7]LIS183!#REF!</definedName>
    <definedName name="E" localSheetId="10">[7]LIS183!#REF!</definedName>
    <definedName name="E" localSheetId="1">[7]LIS183!#REF!</definedName>
    <definedName name="E" localSheetId="12">[7]LIS183!#REF!</definedName>
    <definedName name="E" localSheetId="13">[7]LIS183!#REF!</definedName>
    <definedName name="E">[7]LIS183!#REF!</definedName>
    <definedName name="edad" localSheetId="3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1">#REF!</definedName>
    <definedName name="edad" localSheetId="22">#REF!</definedName>
    <definedName name="edad" localSheetId="23">#REF!</definedName>
    <definedName name="edad" localSheetId="7">#REF!</definedName>
    <definedName name="edad" localSheetId="26">#REF!</definedName>
    <definedName name="edad" localSheetId="9">#REF!</definedName>
    <definedName name="edad" localSheetId="10">#REF!</definedName>
    <definedName name="edad" localSheetId="1">#REF!</definedName>
    <definedName name="edad" localSheetId="12">#REF!</definedName>
    <definedName name="edad" localSheetId="13">#REF!</definedName>
    <definedName name="edad">#REF!</definedName>
    <definedName name="egghgh" localSheetId="3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1">#REF!</definedName>
    <definedName name="egghgh" localSheetId="22">#REF!</definedName>
    <definedName name="egghgh" localSheetId="23">#REF!</definedName>
    <definedName name="egghgh" localSheetId="7">#REF!</definedName>
    <definedName name="egghgh" localSheetId="26">#REF!</definedName>
    <definedName name="egghgh" localSheetId="9">#REF!</definedName>
    <definedName name="egghgh" localSheetId="10">#REF!</definedName>
    <definedName name="egghgh" localSheetId="1">#REF!</definedName>
    <definedName name="egghgh" localSheetId="12">#REF!</definedName>
    <definedName name="egghgh" localSheetId="13">#REF!</definedName>
    <definedName name="egghgh">#REF!</definedName>
    <definedName name="fda" localSheetId="3">#REF!</definedName>
    <definedName name="fda" localSheetId="16">#REF!</definedName>
    <definedName name="fda" localSheetId="17">#REF!</definedName>
    <definedName name="fda" localSheetId="20">#REF!</definedName>
    <definedName name="fda" localSheetId="21">#REF!</definedName>
    <definedName name="fda" localSheetId="22">#REF!</definedName>
    <definedName name="fda" localSheetId="23">#REF!</definedName>
    <definedName name="fda" localSheetId="7">#REF!</definedName>
    <definedName name="fda" localSheetId="26">#REF!</definedName>
    <definedName name="fda" localSheetId="9">#REF!</definedName>
    <definedName name="fda" localSheetId="10">#REF!</definedName>
    <definedName name="fda" localSheetId="1">#REF!</definedName>
    <definedName name="fda" localSheetId="12">#REF!</definedName>
    <definedName name="fda" localSheetId="13">#REF!</definedName>
    <definedName name="fda">#REF!</definedName>
    <definedName name="FLORIDABLANCA_HOSP">[12]Hoja1!$A$19:$B$19</definedName>
    <definedName name="G" localSheetId="3">[7]LIS183!#REF!</definedName>
    <definedName name="G" localSheetId="16">[7]LIS183!#REF!</definedName>
    <definedName name="G" localSheetId="17">[7]LIS183!#REF!</definedName>
    <definedName name="G" localSheetId="20">[7]LIS183!#REF!</definedName>
    <definedName name="G" localSheetId="21">[7]LIS183!#REF!</definedName>
    <definedName name="G" localSheetId="22">[7]LIS183!#REF!</definedName>
    <definedName name="G" localSheetId="23">[7]LIS183!#REF!</definedName>
    <definedName name="G" localSheetId="7">[7]LIS183!#REF!</definedName>
    <definedName name="G" localSheetId="26">[7]LIS183!#REF!</definedName>
    <definedName name="G" localSheetId="9">[7]LIS183!#REF!</definedName>
    <definedName name="G" localSheetId="10">[7]LIS183!#REF!</definedName>
    <definedName name="G" localSheetId="1">[7]LIS183!#REF!</definedName>
    <definedName name="G" localSheetId="12">[7]LIS183!#REF!</definedName>
    <definedName name="G" localSheetId="13">[7]LIS183!#REF!</definedName>
    <definedName name="G">[7]LIS183!#REF!</definedName>
    <definedName name="GBV" localSheetId="3">#REF!</definedName>
    <definedName name="GBV" localSheetId="16">#REF!</definedName>
    <definedName name="GBV" localSheetId="17">#REF!</definedName>
    <definedName name="GBV" localSheetId="20">#REF!</definedName>
    <definedName name="GBV" localSheetId="21">#REF!</definedName>
    <definedName name="GBV" localSheetId="22">#REF!</definedName>
    <definedName name="GBV" localSheetId="23">#REF!</definedName>
    <definedName name="GBV" localSheetId="7">#REF!</definedName>
    <definedName name="GBV" localSheetId="26">#REF!</definedName>
    <definedName name="GBV" localSheetId="9">#REF!</definedName>
    <definedName name="GBV" localSheetId="10">#REF!</definedName>
    <definedName name="GBV" localSheetId="1">#REF!</definedName>
    <definedName name="GBV" localSheetId="12">#REF!</definedName>
    <definedName name="GBV" localSheetId="13">#REF!</definedName>
    <definedName name="GBV">#REF!</definedName>
    <definedName name="gedad" localSheetId="10">[13]Hoja4!$A$1:$B$45</definedName>
    <definedName name="gedad">[13]Hoja4!$A$1:$B$45</definedName>
    <definedName name="GHHGF" localSheetId="3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1">#REF!</definedName>
    <definedName name="GHHGF" localSheetId="22">#REF!</definedName>
    <definedName name="GHHGF" localSheetId="23">#REF!</definedName>
    <definedName name="GHHGF" localSheetId="7">#REF!</definedName>
    <definedName name="GHHGF" localSheetId="26">#REF!</definedName>
    <definedName name="GHHGF" localSheetId="9">#REF!</definedName>
    <definedName name="GHHGF" localSheetId="10">#REF!</definedName>
    <definedName name="GHHGF" localSheetId="1">#REF!</definedName>
    <definedName name="GHHGF" localSheetId="12">#REF!</definedName>
    <definedName name="GHHGF" localSheetId="13">#REF!</definedName>
    <definedName name="GHHGF">#REF!</definedName>
    <definedName name="GIRON">[12]Hoja1!$A$15:$B$15</definedName>
    <definedName name="GJGJU" localSheetId="3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1">#REF!</definedName>
    <definedName name="GJGJU" localSheetId="22">#REF!</definedName>
    <definedName name="GJGJU" localSheetId="23">#REF!</definedName>
    <definedName name="GJGJU" localSheetId="7">#REF!</definedName>
    <definedName name="GJGJU" localSheetId="26">#REF!</definedName>
    <definedName name="GJGJU" localSheetId="9">#REF!</definedName>
    <definedName name="GJGJU" localSheetId="10">#REF!</definedName>
    <definedName name="GJGJU" localSheetId="1">#REF!</definedName>
    <definedName name="GJGJU" localSheetId="12">#REF!</definedName>
    <definedName name="GJGJU" localSheetId="13">#REF!</definedName>
    <definedName name="GJGJU">#REF!</definedName>
    <definedName name="GRUPO105" localSheetId="3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1">#REF!</definedName>
    <definedName name="GRUPO105" localSheetId="22">#REF!</definedName>
    <definedName name="GRUPO105" localSheetId="23">#REF!</definedName>
    <definedName name="GRUPO105" localSheetId="7">#REF!</definedName>
    <definedName name="GRUPO105" localSheetId="26">#REF!</definedName>
    <definedName name="GRUPO105" localSheetId="9">#REF!</definedName>
    <definedName name="GRUPO105" localSheetId="10">#REF!</definedName>
    <definedName name="GRUPO105" localSheetId="1">#REF!</definedName>
    <definedName name="GRUPO105" localSheetId="12">#REF!</definedName>
    <definedName name="GRUPO105" localSheetId="13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3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1">#REF!</definedName>
    <definedName name="INFARTOMIO2000" localSheetId="22">#REF!</definedName>
    <definedName name="INFARTOMIO2000" localSheetId="23">#REF!</definedName>
    <definedName name="INFARTOMIO2000" localSheetId="7">#REF!</definedName>
    <definedName name="INFARTOMIO2000" localSheetId="26">#REF!</definedName>
    <definedName name="INFARTOMIO2000" localSheetId="9">#REF!</definedName>
    <definedName name="INFARTOMIO2000" localSheetId="10">#REF!</definedName>
    <definedName name="INFARTOMIO2000" localSheetId="1">#REF!</definedName>
    <definedName name="INFARTOMIO2000" localSheetId="12">#REF!</definedName>
    <definedName name="INFARTOMIO2000" localSheetId="13">#REF!</definedName>
    <definedName name="INFARTOMIO2000">#REF!</definedName>
    <definedName name="J" localSheetId="3">[7]LIS183!#REF!</definedName>
    <definedName name="J" localSheetId="16">[7]LIS183!#REF!</definedName>
    <definedName name="J" localSheetId="17">[7]LIS183!#REF!</definedName>
    <definedName name="J" localSheetId="20">[7]LIS183!#REF!</definedName>
    <definedName name="J" localSheetId="21">[7]LIS183!#REF!</definedName>
    <definedName name="J" localSheetId="22">[7]LIS183!#REF!</definedName>
    <definedName name="J" localSheetId="23">[7]LIS183!#REF!</definedName>
    <definedName name="J" localSheetId="7">[7]LIS183!#REF!</definedName>
    <definedName name="J" localSheetId="26">[7]LIS183!#REF!</definedName>
    <definedName name="J" localSheetId="9">[7]LIS183!#REF!</definedName>
    <definedName name="J" localSheetId="10">[7]LIS183!#REF!</definedName>
    <definedName name="J" localSheetId="1">[7]LIS183!#REF!</definedName>
    <definedName name="J" localSheetId="12">[7]LIS183!#REF!</definedName>
    <definedName name="J" localSheetId="13">[7]LIS183!#REF!</definedName>
    <definedName name="J">[7]LIS183!#REF!</definedName>
    <definedName name="JHHH" localSheetId="3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1">#REF!</definedName>
    <definedName name="JHHH" localSheetId="22">#REF!</definedName>
    <definedName name="JHHH" localSheetId="23">#REF!</definedName>
    <definedName name="JHHH" localSheetId="7">#REF!</definedName>
    <definedName name="JHHH" localSheetId="26">#REF!</definedName>
    <definedName name="JHHH" localSheetId="9">#REF!</definedName>
    <definedName name="JHHH" localSheetId="10">#REF!</definedName>
    <definedName name="JHHH" localSheetId="1">#REF!</definedName>
    <definedName name="JHHH" localSheetId="12">#REF!</definedName>
    <definedName name="JHHH" localSheetId="13">#REF!</definedName>
    <definedName name="JHHH">#REF!</definedName>
    <definedName name="jkohuigui" localSheetId="3">#REF!</definedName>
    <definedName name="jkohuigui" localSheetId="16">#REF!</definedName>
    <definedName name="jkohuigui" localSheetId="17">#REF!</definedName>
    <definedName name="jkohuigui" localSheetId="20">#REF!</definedName>
    <definedName name="jkohuigui" localSheetId="21">#REF!</definedName>
    <definedName name="jkohuigui" localSheetId="22">#REF!</definedName>
    <definedName name="jkohuigui" localSheetId="23">#REF!</definedName>
    <definedName name="jkohuigui" localSheetId="7">#REF!</definedName>
    <definedName name="jkohuigui" localSheetId="26">#REF!</definedName>
    <definedName name="jkohuigui" localSheetId="9">#REF!</definedName>
    <definedName name="jkohuigui" localSheetId="10">#REF!</definedName>
    <definedName name="jkohuigui" localSheetId="1">#REF!</definedName>
    <definedName name="jkohuigui" localSheetId="12">#REF!</definedName>
    <definedName name="jkohuigui" localSheetId="13">#REF!</definedName>
    <definedName name="jkohuigui">#REF!</definedName>
    <definedName name="JYGY" localSheetId="3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1">#REF!</definedName>
    <definedName name="JYGY" localSheetId="22">#REF!</definedName>
    <definedName name="JYGY" localSheetId="23">#REF!</definedName>
    <definedName name="JYGY" localSheetId="7">#REF!</definedName>
    <definedName name="JYGY" localSheetId="26">#REF!</definedName>
    <definedName name="JYGY" localSheetId="9">#REF!</definedName>
    <definedName name="JYGY" localSheetId="10">#REF!</definedName>
    <definedName name="JYGY" localSheetId="1">#REF!</definedName>
    <definedName name="JYGY" localSheetId="12">#REF!</definedName>
    <definedName name="JYGY" localSheetId="13">#REF!</definedName>
    <definedName name="JYGY">#REF!</definedName>
    <definedName name="K" localSheetId="3">[7]LIS183!#REF!</definedName>
    <definedName name="K" localSheetId="16">[7]LIS183!#REF!</definedName>
    <definedName name="K" localSheetId="17">[7]LIS183!#REF!</definedName>
    <definedName name="K" localSheetId="20">[7]LIS183!#REF!</definedName>
    <definedName name="K" localSheetId="21">[7]LIS183!#REF!</definedName>
    <definedName name="K" localSheetId="22">[7]LIS183!#REF!</definedName>
    <definedName name="K" localSheetId="23">[7]LIS183!#REF!</definedName>
    <definedName name="K" localSheetId="7">[7]LIS183!#REF!</definedName>
    <definedName name="K" localSheetId="26">[7]LIS183!#REF!</definedName>
    <definedName name="K" localSheetId="9">[7]LIS183!#REF!</definedName>
    <definedName name="K" localSheetId="10">[7]LIS183!#REF!</definedName>
    <definedName name="K" localSheetId="1">[7]LIS183!#REF!</definedName>
    <definedName name="K" localSheetId="12">[7]LIS183!#REF!</definedName>
    <definedName name="K" localSheetId="13">[7]LIS183!#REF!</definedName>
    <definedName name="K">[7]LIS183!#REF!</definedName>
    <definedName name="kkkk" localSheetId="3">'[14]CUADRO No 4'!#REF!</definedName>
    <definedName name="kkkk" localSheetId="16">'[14]CUADRO No 4'!#REF!</definedName>
    <definedName name="kkkk" localSheetId="17">'[14]CUADRO No 4'!#REF!</definedName>
    <definedName name="kkkk" localSheetId="20">'[14]CUADRO No 4'!#REF!</definedName>
    <definedName name="kkkk" localSheetId="21">'[14]CUADRO No 4'!#REF!</definedName>
    <definedName name="kkkk" localSheetId="22">'[14]CUADRO No 4'!#REF!</definedName>
    <definedName name="kkkk" localSheetId="23">'[14]CUADRO No 4'!#REF!</definedName>
    <definedName name="kkkk" localSheetId="7">'[14]CUADRO No 4'!#REF!</definedName>
    <definedName name="kkkk" localSheetId="26">'[14]CUADRO No 4'!#REF!</definedName>
    <definedName name="kkkk" localSheetId="9">'[14]CUADRO No 4'!#REF!</definedName>
    <definedName name="kkkk" localSheetId="10">'[14]CUADRO No 4'!#REF!</definedName>
    <definedName name="kkkk" localSheetId="1">'[14]CUADRO No 4'!#REF!</definedName>
    <definedName name="kkkk" localSheetId="12">'[14]CUADRO No 4'!#REF!</definedName>
    <definedName name="kkkk" localSheetId="13">'[14]CUADRO No 4'!#REF!</definedName>
    <definedName name="kkkk">'[14]CUADRO No 4'!#REF!</definedName>
    <definedName name="kkl" localSheetId="3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1">#REF!</definedName>
    <definedName name="kkl" localSheetId="22">#REF!</definedName>
    <definedName name="kkl" localSheetId="23">#REF!</definedName>
    <definedName name="kkl" localSheetId="7">#REF!</definedName>
    <definedName name="kkl" localSheetId="26">#REF!</definedName>
    <definedName name="kkl" localSheetId="9">#REF!</definedName>
    <definedName name="kkl" localSheetId="10">#REF!</definedName>
    <definedName name="kkl" localSheetId="1">#REF!</definedName>
    <definedName name="kkl" localSheetId="12">#REF!</definedName>
    <definedName name="kkl" localSheetId="13">#REF!</definedName>
    <definedName name="kkl">#REF!</definedName>
    <definedName name="LA_CELIA">[12]Hoja1!$A$5:$B$5</definedName>
    <definedName name="LA_VIRGINIA">[12]Hoja1!$A$17:$B$17</definedName>
    <definedName name="ldddk" localSheetId="3">'[14]CUADRO No 4'!#REF!</definedName>
    <definedName name="ldddk" localSheetId="16">'[14]CUADRO No 4'!#REF!</definedName>
    <definedName name="ldddk" localSheetId="17">'[14]CUADRO No 4'!#REF!</definedName>
    <definedName name="ldddk" localSheetId="20">'[14]CUADRO No 4'!#REF!</definedName>
    <definedName name="ldddk" localSheetId="21">'[14]CUADRO No 4'!#REF!</definedName>
    <definedName name="ldddk" localSheetId="22">'[14]CUADRO No 4'!#REF!</definedName>
    <definedName name="ldddk" localSheetId="23">'[14]CUADRO No 4'!#REF!</definedName>
    <definedName name="ldddk" localSheetId="7">'[14]CUADRO No 4'!#REF!</definedName>
    <definedName name="ldddk" localSheetId="26">'[14]CUADRO No 4'!#REF!</definedName>
    <definedName name="ldddk" localSheetId="9">'[14]CUADRO No 4'!#REF!</definedName>
    <definedName name="ldddk" localSheetId="10">'[14]CUADRO No 4'!#REF!</definedName>
    <definedName name="ldddk" localSheetId="1">'[14]CUADRO No 4'!#REF!</definedName>
    <definedName name="ldddk" localSheetId="12">'[14]CUADRO No 4'!#REF!</definedName>
    <definedName name="ldddk" localSheetId="13">'[14]CUADRO No 4'!#REF!</definedName>
    <definedName name="ldddk">'[14]CUADRO No 4'!#REF!</definedName>
    <definedName name="lijnmmlñ" localSheetId="3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1">#REF!</definedName>
    <definedName name="lijnmmlñ" localSheetId="22">#REF!</definedName>
    <definedName name="lijnmmlñ" localSheetId="23">#REF!</definedName>
    <definedName name="lijnmmlñ" localSheetId="7">#REF!</definedName>
    <definedName name="lijnmmlñ" localSheetId="26">#REF!</definedName>
    <definedName name="lijnmmlñ" localSheetId="9">#REF!</definedName>
    <definedName name="lijnmmlñ" localSheetId="10">#REF!</definedName>
    <definedName name="lijnmmlñ" localSheetId="1">#REF!</definedName>
    <definedName name="lijnmmlñ" localSheetId="12">#REF!</definedName>
    <definedName name="lijnmmlñ" localSheetId="13">#REF!</definedName>
    <definedName name="lijnmmlñ">#REF!</definedName>
    <definedName name="lñ" localSheetId="3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1">#REF!</definedName>
    <definedName name="lñ" localSheetId="22">#REF!</definedName>
    <definedName name="lñ" localSheetId="23">#REF!</definedName>
    <definedName name="lñ" localSheetId="7">#REF!</definedName>
    <definedName name="lñ" localSheetId="26">#REF!</definedName>
    <definedName name="lñ" localSheetId="9">#REF!</definedName>
    <definedName name="lñ" localSheetId="10">#REF!</definedName>
    <definedName name="lñ" localSheetId="1">#REF!</definedName>
    <definedName name="lñ" localSheetId="12">#REF!</definedName>
    <definedName name="lñ" localSheetId="13">#REF!</definedName>
    <definedName name="lñ">#REF!</definedName>
    <definedName name="m" localSheetId="3">'[1]CUADRO No 4'!#REF!</definedName>
    <definedName name="m" localSheetId="16">'[1]CUADRO No 4'!#REF!</definedName>
    <definedName name="m" localSheetId="17">'[1]CUADRO No 4'!#REF!</definedName>
    <definedName name="m" localSheetId="20">'[1]CUADRO No 4'!#REF!</definedName>
    <definedName name="m" localSheetId="21">'[1]CUADRO No 4'!#REF!</definedName>
    <definedName name="m" localSheetId="22">'[1]CUADRO No 4'!#REF!</definedName>
    <definedName name="m" localSheetId="23">'[1]CUADRO No 4'!#REF!</definedName>
    <definedName name="m" localSheetId="7">'[1]CUADRO No 4'!#REF!</definedName>
    <definedName name="m" localSheetId="26">'[1]CUADRO No 4'!#REF!</definedName>
    <definedName name="m" localSheetId="9">'[1]CUADRO No 4'!#REF!</definedName>
    <definedName name="m" localSheetId="10">'[1]CUADRO No 4'!#REF!</definedName>
    <definedName name="m" localSheetId="1">'[1]CUADRO No 4'!#REF!</definedName>
    <definedName name="m" localSheetId="12">'[1]CUADRO No 4'!#REF!</definedName>
    <definedName name="m" localSheetId="13">'[1]CUADRO No 4'!#REF!</definedName>
    <definedName name="m">'[1]CUADRO No 4'!#REF!</definedName>
    <definedName name="MACRO" localSheetId="3">#REF!</definedName>
    <definedName name="MACRO" localSheetId="16">#REF!</definedName>
    <definedName name="MACRO" localSheetId="17">#REF!</definedName>
    <definedName name="MACRO" localSheetId="20">#REF!</definedName>
    <definedName name="MACRO" localSheetId="21">#REF!</definedName>
    <definedName name="MACRO" localSheetId="22">#REF!</definedName>
    <definedName name="MACRO" localSheetId="23">#REF!</definedName>
    <definedName name="MACRO" localSheetId="7">#REF!</definedName>
    <definedName name="MACRO" localSheetId="26">#REF!</definedName>
    <definedName name="MACRO" localSheetId="9">#REF!</definedName>
    <definedName name="MACRO" localSheetId="10">#REF!</definedName>
    <definedName name="MACRO" localSheetId="1">#REF!</definedName>
    <definedName name="MACRO" localSheetId="12">#REF!</definedName>
    <definedName name="MACRO" localSheetId="13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3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1">#REF!</definedName>
    <definedName name="mlkl" localSheetId="22">#REF!</definedName>
    <definedName name="mlkl" localSheetId="23">#REF!</definedName>
    <definedName name="mlkl" localSheetId="7">#REF!</definedName>
    <definedName name="mlkl" localSheetId="26">#REF!</definedName>
    <definedName name="mlkl" localSheetId="9">#REF!</definedName>
    <definedName name="mlkl" localSheetId="10">#REF!</definedName>
    <definedName name="mlkl" localSheetId="1">#REF!</definedName>
    <definedName name="mlkl" localSheetId="12">#REF!</definedName>
    <definedName name="mlkl" localSheetId="13">#REF!</definedName>
    <definedName name="mlkl">#REF!</definedName>
    <definedName name="MORTALIDAD" localSheetId="3">#REF!</definedName>
    <definedName name="MORTALIDAD" localSheetId="16">#REF!</definedName>
    <definedName name="MORTALIDAD" localSheetId="17">#REF!</definedName>
    <definedName name="MORTALIDAD" localSheetId="20">#REF!</definedName>
    <definedName name="MORTALIDAD" localSheetId="21">#REF!</definedName>
    <definedName name="MORTALIDAD" localSheetId="22">#REF!</definedName>
    <definedName name="MORTALIDAD" localSheetId="23">#REF!</definedName>
    <definedName name="MORTALIDAD" localSheetId="7">#REF!</definedName>
    <definedName name="MORTALIDAD" localSheetId="26">#REF!</definedName>
    <definedName name="MORTALIDAD" localSheetId="9">#REF!</definedName>
    <definedName name="MORTALIDAD" localSheetId="10">#REF!</definedName>
    <definedName name="MORTALIDAD" localSheetId="1">#REF!</definedName>
    <definedName name="MORTALIDAD" localSheetId="12">#REF!</definedName>
    <definedName name="MORTALIDAD" localSheetId="13">#REF!</definedName>
    <definedName name="MORTALIDAD">#REF!</definedName>
    <definedName name="MPIOS" localSheetId="3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1">#REF!</definedName>
    <definedName name="MPIOS" localSheetId="22">#REF!</definedName>
    <definedName name="MPIOS" localSheetId="23">#REF!</definedName>
    <definedName name="MPIOS" localSheetId="7">#REF!</definedName>
    <definedName name="MPIOS" localSheetId="26">#REF!</definedName>
    <definedName name="MPIOS" localSheetId="9">#REF!</definedName>
    <definedName name="MPIOS" localSheetId="10">#REF!</definedName>
    <definedName name="MPIOS" localSheetId="1">#REF!</definedName>
    <definedName name="MPIOS" localSheetId="12">#REF!</definedName>
    <definedName name="MPIOS" localSheetId="13">#REF!</definedName>
    <definedName name="MPIOS">#REF!</definedName>
    <definedName name="Ñ" localSheetId="3">[7]LIS183!#REF!</definedName>
    <definedName name="Ñ" localSheetId="16">[7]LIS183!#REF!</definedName>
    <definedName name="Ñ" localSheetId="17">[7]LIS183!#REF!</definedName>
    <definedName name="Ñ" localSheetId="20">[7]LIS183!#REF!</definedName>
    <definedName name="Ñ" localSheetId="21">[7]LIS183!#REF!</definedName>
    <definedName name="Ñ" localSheetId="22">[7]LIS183!#REF!</definedName>
    <definedName name="Ñ" localSheetId="23">[7]LIS183!#REF!</definedName>
    <definedName name="Ñ" localSheetId="7">[7]LIS183!#REF!</definedName>
    <definedName name="Ñ" localSheetId="26">[7]LIS183!#REF!</definedName>
    <definedName name="Ñ" localSheetId="9">[7]LIS183!#REF!</definedName>
    <definedName name="Ñ" localSheetId="10">[7]LIS183!#REF!</definedName>
    <definedName name="Ñ" localSheetId="1">[7]LIS183!#REF!</definedName>
    <definedName name="Ñ" localSheetId="12">[7]LIS183!#REF!</definedName>
    <definedName name="Ñ" localSheetId="13">[7]LIS183!#REF!</definedName>
    <definedName name="Ñ">[7]LIS183!#REF!</definedName>
    <definedName name="P" localSheetId="3">[7]LIS183!#REF!</definedName>
    <definedName name="P" localSheetId="16">[7]LIS183!#REF!</definedName>
    <definedName name="P" localSheetId="17">[7]LIS183!#REF!</definedName>
    <definedName name="P" localSheetId="20">[7]LIS183!#REF!</definedName>
    <definedName name="P" localSheetId="21">[7]LIS183!#REF!</definedName>
    <definedName name="P" localSheetId="22">[7]LIS183!#REF!</definedName>
    <definedName name="P" localSheetId="23">[7]LIS183!#REF!</definedName>
    <definedName name="P" localSheetId="7">[7]LIS183!#REF!</definedName>
    <definedName name="P" localSheetId="26">[7]LIS183!#REF!</definedName>
    <definedName name="P" localSheetId="9">[7]LIS183!#REF!</definedName>
    <definedName name="P" localSheetId="10">[7]LIS183!#REF!</definedName>
    <definedName name="P" localSheetId="1">[7]LIS183!#REF!</definedName>
    <definedName name="P" localSheetId="12">[7]LIS183!#REF!</definedName>
    <definedName name="P" localSheetId="13">[7]LIS183!#REF!</definedName>
    <definedName name="P">[7]LIS183!#REF!</definedName>
    <definedName name="PEREIRA">[12]Hoja1!$A$21:$B$21</definedName>
    <definedName name="q" localSheetId="3">'[1]CUADRO No 4'!#REF!</definedName>
    <definedName name="q" localSheetId="16">'[1]CUADRO No 4'!#REF!</definedName>
    <definedName name="q" localSheetId="17">'[1]CUADRO No 4'!#REF!</definedName>
    <definedName name="q" localSheetId="20">'[1]CUADRO No 4'!#REF!</definedName>
    <definedName name="q" localSheetId="21">'[1]CUADRO No 4'!#REF!</definedName>
    <definedName name="q" localSheetId="22">'[1]CUADRO No 4'!#REF!</definedName>
    <definedName name="q" localSheetId="23">'[1]CUADRO No 4'!#REF!</definedName>
    <definedName name="q" localSheetId="7">'[1]CUADRO No 4'!#REF!</definedName>
    <definedName name="q" localSheetId="26">'[1]CUADRO No 4'!#REF!</definedName>
    <definedName name="q" localSheetId="9">'[1]CUADRO No 4'!#REF!</definedName>
    <definedName name="q" localSheetId="10">'[1]CUADRO No 4'!#REF!</definedName>
    <definedName name="q" localSheetId="1">'[1]CUADRO No 4'!#REF!</definedName>
    <definedName name="q" localSheetId="12">'[1]CUADRO No 4'!#REF!</definedName>
    <definedName name="q" localSheetId="13">'[1]CUADRO No 4'!#REF!</definedName>
    <definedName name="q">'[1]CUADRO No 4'!#REF!</definedName>
    <definedName name="QUINCHIA">[12]Hoja1!$A$14:$B$14</definedName>
    <definedName name="RA" localSheetId="3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1">#REF!</definedName>
    <definedName name="RA" localSheetId="22">#REF!</definedName>
    <definedName name="RA" localSheetId="23">#REF!</definedName>
    <definedName name="RA" localSheetId="7">#REF!</definedName>
    <definedName name="RA" localSheetId="26">#REF!</definedName>
    <definedName name="RA" localSheetId="9">#REF!</definedName>
    <definedName name="RA" localSheetId="10">#REF!</definedName>
    <definedName name="RA" localSheetId="1">#REF!</definedName>
    <definedName name="RA" localSheetId="12">#REF!</definedName>
    <definedName name="RA" localSheetId="13">#REF!</definedName>
    <definedName name="RA">#REF!</definedName>
    <definedName name="RDPTO" localSheetId="3">#REF!</definedName>
    <definedName name="RDPTO" localSheetId="16">#REF!</definedName>
    <definedName name="RDPTO" localSheetId="17">#REF!</definedName>
    <definedName name="RDPTO" localSheetId="20">#REF!</definedName>
    <definedName name="RDPTO" localSheetId="21">#REF!</definedName>
    <definedName name="RDPTO" localSheetId="22">#REF!</definedName>
    <definedName name="RDPTO" localSheetId="23">#REF!</definedName>
    <definedName name="RDPTO" localSheetId="7">#REF!</definedName>
    <definedName name="RDPTO" localSheetId="26">#REF!</definedName>
    <definedName name="RDPTO" localSheetId="9">#REF!</definedName>
    <definedName name="RDPTO" localSheetId="10">#REF!</definedName>
    <definedName name="RDPTO" localSheetId="1">#REF!</definedName>
    <definedName name="RDPTO" localSheetId="12">#REF!</definedName>
    <definedName name="RDPTO" localSheetId="13">#REF!</definedName>
    <definedName name="RDPTO">#REF!</definedName>
    <definedName name="rrrrrr" localSheetId="3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1">#REF!</definedName>
    <definedName name="rrrrrr" localSheetId="22">#REF!</definedName>
    <definedName name="rrrrrr" localSheetId="23">#REF!</definedName>
    <definedName name="rrrrrr" localSheetId="7">#REF!</definedName>
    <definedName name="rrrrrr" localSheetId="26">#REF!</definedName>
    <definedName name="rrrrrr" localSheetId="9">#REF!</definedName>
    <definedName name="rrrrrr" localSheetId="10">#REF!</definedName>
    <definedName name="rrrrrr" localSheetId="1">#REF!</definedName>
    <definedName name="rrrrrr" localSheetId="12">#REF!</definedName>
    <definedName name="rrrrrr" localSheetId="13">#REF!</definedName>
    <definedName name="rrrrrr">#REF!</definedName>
    <definedName name="S" localSheetId="3">[7]LIS183!#REF!</definedName>
    <definedName name="S" localSheetId="16">[7]LIS183!#REF!</definedName>
    <definedName name="S" localSheetId="17">[7]LIS183!#REF!</definedName>
    <definedName name="S" localSheetId="20">[7]LIS183!#REF!</definedName>
    <definedName name="S" localSheetId="21">[7]LIS183!#REF!</definedName>
    <definedName name="S" localSheetId="22">[7]LIS183!#REF!</definedName>
    <definedName name="S" localSheetId="23">[7]LIS183!#REF!</definedName>
    <definedName name="S" localSheetId="7">[7]LIS183!#REF!</definedName>
    <definedName name="S" localSheetId="26">[7]LIS183!#REF!</definedName>
    <definedName name="S" localSheetId="9">[7]LIS183!#REF!</definedName>
    <definedName name="S" localSheetId="10">[7]LIS183!#REF!</definedName>
    <definedName name="S" localSheetId="1">[7]LIS183!#REF!</definedName>
    <definedName name="S" localSheetId="12">[7]LIS183!#REF!</definedName>
    <definedName name="S" localSheetId="13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3">#REF!</definedName>
    <definedName name="SF" localSheetId="16">#REF!</definedName>
    <definedName name="SF" localSheetId="17">#REF!</definedName>
    <definedName name="SF" localSheetId="20">#REF!</definedName>
    <definedName name="SF" localSheetId="21">#REF!</definedName>
    <definedName name="SF" localSheetId="22">#REF!</definedName>
    <definedName name="SF" localSheetId="23">#REF!</definedName>
    <definedName name="SF" localSheetId="7">#REF!</definedName>
    <definedName name="SF" localSheetId="26">#REF!</definedName>
    <definedName name="SF" localSheetId="9">#REF!</definedName>
    <definedName name="SF" localSheetId="10">#REF!</definedName>
    <definedName name="SF" localSheetId="1">#REF!</definedName>
    <definedName name="SF" localSheetId="12">#REF!</definedName>
    <definedName name="SF" localSheetId="13">#REF!</definedName>
    <definedName name="SF">#REF!</definedName>
    <definedName name="SFJDHK" localSheetId="3">#REF!</definedName>
    <definedName name="SFJDHK" localSheetId="16">#REF!</definedName>
    <definedName name="SFJDHK" localSheetId="17">#REF!</definedName>
    <definedName name="SFJDHK" localSheetId="20">#REF!</definedName>
    <definedName name="SFJDHK" localSheetId="21">#REF!</definedName>
    <definedName name="SFJDHK" localSheetId="22">#REF!</definedName>
    <definedName name="SFJDHK" localSheetId="23">#REF!</definedName>
    <definedName name="SFJDHK" localSheetId="7">#REF!</definedName>
    <definedName name="SFJDHK" localSheetId="26">#REF!</definedName>
    <definedName name="SFJDHK" localSheetId="9">#REF!</definedName>
    <definedName name="SFJDHK" localSheetId="10">#REF!</definedName>
    <definedName name="SFJDHK" localSheetId="1">#REF!</definedName>
    <definedName name="SFJDHK" localSheetId="12">#REF!</definedName>
    <definedName name="SFJDHK" localSheetId="13">#REF!</definedName>
    <definedName name="SFJDHK">#REF!</definedName>
    <definedName name="sse" localSheetId="3">#REF!</definedName>
    <definedName name="sse" localSheetId="16">#REF!</definedName>
    <definedName name="sse" localSheetId="17">#REF!</definedName>
    <definedName name="sse" localSheetId="20">#REF!</definedName>
    <definedName name="sse" localSheetId="21">#REF!</definedName>
    <definedName name="sse" localSheetId="22">#REF!</definedName>
    <definedName name="sse" localSheetId="23">#REF!</definedName>
    <definedName name="sse" localSheetId="7">#REF!</definedName>
    <definedName name="sse" localSheetId="26">#REF!</definedName>
    <definedName name="sse" localSheetId="9">#REF!</definedName>
    <definedName name="sse" localSheetId="10">#REF!</definedName>
    <definedName name="sse" localSheetId="1">#REF!</definedName>
    <definedName name="sse" localSheetId="12">#REF!</definedName>
    <definedName name="sse" localSheetId="13">#REF!</definedName>
    <definedName name="sse">#REF!</definedName>
    <definedName name="SSSS" localSheetId="3">[7]LIS183!#REF!</definedName>
    <definedName name="SSSS" localSheetId="16">[7]LIS183!#REF!</definedName>
    <definedName name="SSSS" localSheetId="17">[7]LIS183!#REF!</definedName>
    <definedName name="SSSS" localSheetId="20">[7]LIS183!#REF!</definedName>
    <definedName name="SSSS" localSheetId="22">[7]LIS183!#REF!</definedName>
    <definedName name="SSSS" localSheetId="23">[7]LIS183!#REF!</definedName>
    <definedName name="SSSS" localSheetId="7">[7]LIS183!#REF!</definedName>
    <definedName name="SSSS" localSheetId="26">[7]LIS183!#REF!</definedName>
    <definedName name="SSSS" localSheetId="10">[7]LIS183!#REF!</definedName>
    <definedName name="SSSS" localSheetId="1">[7]LIS183!#REF!</definedName>
    <definedName name="SSSS" localSheetId="12">[7]LIS183!#REF!</definedName>
    <definedName name="SSSS">[7]LIS183!#REF!</definedName>
    <definedName name="SUAREZ">[12]Hoja1!$A$1:$B$1</definedName>
    <definedName name="T" localSheetId="3">[7]LIS183!#REF!</definedName>
    <definedName name="T" localSheetId="16">[7]LIS183!#REF!</definedName>
    <definedName name="T" localSheetId="17">[7]LIS183!#REF!</definedName>
    <definedName name="T" localSheetId="20">[7]LIS183!#REF!</definedName>
    <definedName name="T" localSheetId="21">[7]LIS183!#REF!</definedName>
    <definedName name="T" localSheetId="22">[7]LIS183!#REF!</definedName>
    <definedName name="T" localSheetId="23">[7]LIS183!#REF!</definedName>
    <definedName name="T" localSheetId="7">[7]LIS183!#REF!</definedName>
    <definedName name="T" localSheetId="26">[7]LIS183!#REF!</definedName>
    <definedName name="T" localSheetId="1">[7]LIS183!#REF!</definedName>
    <definedName name="T" localSheetId="12">[7]LIS183!#REF!</definedName>
    <definedName name="T" localSheetId="13">[7]LIS183!#REF!</definedName>
    <definedName name="T">[7]LIS183!#REF!</definedName>
    <definedName name="Tbldiagnosticos_copia" localSheetId="3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1">#REF!</definedName>
    <definedName name="Tbldiagnosticos_copia" localSheetId="22">#REF!</definedName>
    <definedName name="Tbldiagnosticos_copia" localSheetId="23">#REF!</definedName>
    <definedName name="Tbldiagnosticos_copia" localSheetId="7">#REF!</definedName>
    <definedName name="Tbldiagnosticos_copia" localSheetId="26">#REF!</definedName>
    <definedName name="Tbldiagnosticos_copia" localSheetId="9">#REF!</definedName>
    <definedName name="Tbldiagnosticos_copia" localSheetId="10">#REF!</definedName>
    <definedName name="Tbldiagnosticos_copia" localSheetId="1">#REF!</definedName>
    <definedName name="Tbldiagnosticos_copia" localSheetId="12">#REF!</definedName>
    <definedName name="Tbldiagnosticos_copia" localSheetId="13">#REF!</definedName>
    <definedName name="Tbldiagnosticos_copia">#REF!</definedName>
    <definedName name="_xlnm.Print_Titles" localSheetId="3">'0.CONSOLIDADO REGION '!$2:$3</definedName>
    <definedName name="_xlnm.Print_Titles" localSheetId="6">'1. Población_Afiliada_Regimen'!$2:$3</definedName>
    <definedName name="_xlnm.Print_Titles" localSheetId="18">'13. Afiliados_Nivel_Sexo_Zona'!$B$5:$HZ$6</definedName>
    <definedName name="_xlnm.Print_Titles" localSheetId="7">'2. Afiliados_Esquema Asociativo'!$2:$3</definedName>
    <definedName name="Títulos_a_imprimir_IM" localSheetId="3">#REF!</definedName>
    <definedName name="Títulos_a_imprimir_IM" localSheetId="16">#REF!</definedName>
    <definedName name="Títulos_a_imprimir_IM" localSheetId="17">#REF!</definedName>
    <definedName name="Títulos_a_imprimir_IM" localSheetId="20">#REF!</definedName>
    <definedName name="Títulos_a_imprimir_IM" localSheetId="21">#REF!</definedName>
    <definedName name="Títulos_a_imprimir_IM" localSheetId="22">#REF!</definedName>
    <definedName name="Títulos_a_imprimir_IM" localSheetId="23">#REF!</definedName>
    <definedName name="Títulos_a_imprimir_IM" localSheetId="7">#REF!</definedName>
    <definedName name="Títulos_a_imprimir_IM" localSheetId="26">#REF!</definedName>
    <definedName name="Títulos_a_imprimir_IM" localSheetId="9">#REF!</definedName>
    <definedName name="Títulos_a_imprimir_IM" localSheetId="10">#REF!</definedName>
    <definedName name="Títulos_a_imprimir_IM" localSheetId="1">#REF!</definedName>
    <definedName name="Títulos_a_imprimir_IM" localSheetId="12">#REF!</definedName>
    <definedName name="Títulos_a_imprimir_IM" localSheetId="13">#REF!</definedName>
    <definedName name="Títulos_a_imprimir_IM">#REF!</definedName>
    <definedName name="Total" localSheetId="18">[15]Barrios!$C$257</definedName>
    <definedName name="Total" localSheetId="20">[16]Barrios!$C$257</definedName>
    <definedName name="Total" localSheetId="22">[16]Barrios!$C$257</definedName>
    <definedName name="Total" localSheetId="23">[16]Barrios!$C$257</definedName>
    <definedName name="Total" localSheetId="10">[17]Barrios!$C$257</definedName>
    <definedName name="Total">[18]Barrios!$C$257</definedName>
    <definedName name="Total1" localSheetId="18">[19]Barrios!$C$257</definedName>
    <definedName name="Total1" localSheetId="20">[20]Barrios!$C$257</definedName>
    <definedName name="Total1" localSheetId="22">[20]Barrios!$C$257</definedName>
    <definedName name="Total1" localSheetId="23">[20]Barrios!$C$257</definedName>
    <definedName name="Total1" localSheetId="10">[21]Barrios!$C$257</definedName>
    <definedName name="Total1">[22]Barrios!$C$257</definedName>
    <definedName name="UJN" localSheetId="3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1">#REF!</definedName>
    <definedName name="UJN" localSheetId="22">#REF!</definedName>
    <definedName name="UJN" localSheetId="23">#REF!</definedName>
    <definedName name="UJN" localSheetId="7">#REF!</definedName>
    <definedName name="UJN" localSheetId="26">#REF!</definedName>
    <definedName name="UJN" localSheetId="9">#REF!</definedName>
    <definedName name="UJN" localSheetId="10">#REF!</definedName>
    <definedName name="UJN" localSheetId="1">#REF!</definedName>
    <definedName name="UJN" localSheetId="12">#REF!</definedName>
    <definedName name="UJN" localSheetId="13">#REF!</definedName>
    <definedName name="UJN">#REF!</definedName>
    <definedName name="vcbg" localSheetId="3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1">#REF!</definedName>
    <definedName name="vcbg" localSheetId="22">#REF!</definedName>
    <definedName name="vcbg" localSheetId="23">#REF!</definedName>
    <definedName name="vcbg" localSheetId="7">#REF!</definedName>
    <definedName name="vcbg" localSheetId="26">#REF!</definedName>
    <definedName name="vcbg" localSheetId="9">#REF!</definedName>
    <definedName name="vcbg" localSheetId="10">#REF!</definedName>
    <definedName name="vcbg" localSheetId="1">#REF!</definedName>
    <definedName name="vcbg" localSheetId="12">#REF!</definedName>
    <definedName name="vcbg" localSheetId="13">#REF!</definedName>
    <definedName name="vcbg">#REF!</definedName>
    <definedName name="VECTORES" localSheetId="3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1">#REF!</definedName>
    <definedName name="VECTORES" localSheetId="22">#REF!</definedName>
    <definedName name="VECTORES" localSheetId="23">#REF!</definedName>
    <definedName name="VECTORES" localSheetId="7">#REF!</definedName>
    <definedName name="VECTORES" localSheetId="26">#REF!</definedName>
    <definedName name="VECTORES" localSheetId="9">#REF!</definedName>
    <definedName name="VECTORES" localSheetId="10">#REF!</definedName>
    <definedName name="VECTORES" localSheetId="1">#REF!</definedName>
    <definedName name="VECTORES" localSheetId="12">#REF!</definedName>
    <definedName name="VECTORES" localSheetId="13">#REF!</definedName>
    <definedName name="VECTORES">#REF!</definedName>
    <definedName name="W" localSheetId="3">[7]LIS183!#REF!</definedName>
    <definedName name="W" localSheetId="16">[7]LIS183!#REF!</definedName>
    <definedName name="W" localSheetId="17">[7]LIS183!#REF!</definedName>
    <definedName name="W" localSheetId="20">[7]LIS183!#REF!</definedName>
    <definedName name="W" localSheetId="21">[7]LIS183!#REF!</definedName>
    <definedName name="W" localSheetId="22">[7]LIS183!#REF!</definedName>
    <definedName name="W" localSheetId="23">[7]LIS183!#REF!</definedName>
    <definedName name="W" localSheetId="7">[7]LIS183!#REF!</definedName>
    <definedName name="W" localSheetId="26">[7]LIS183!#REF!</definedName>
    <definedName name="W" localSheetId="9">[7]LIS183!#REF!</definedName>
    <definedName name="W" localSheetId="10">[7]LIS183!#REF!</definedName>
    <definedName name="W" localSheetId="1">[7]LIS183!#REF!</definedName>
    <definedName name="W" localSheetId="12">[7]LIS183!#REF!</definedName>
    <definedName name="W" localSheetId="13">[7]LIS183!#REF!</definedName>
    <definedName name="W">[7]LIS183!#REF!</definedName>
    <definedName name="Z" localSheetId="3">'[1]CUADRO No 4'!#REF!</definedName>
    <definedName name="Z" localSheetId="16">'[1]CUADRO No 4'!#REF!</definedName>
    <definedName name="Z" localSheetId="17">'[1]CUADRO No 4'!#REF!</definedName>
    <definedName name="Z" localSheetId="20">'[1]CUADRO No 4'!#REF!</definedName>
    <definedName name="Z" localSheetId="21">'[1]CUADRO No 4'!#REF!</definedName>
    <definedName name="Z" localSheetId="22">'[1]CUADRO No 4'!#REF!</definedName>
    <definedName name="Z" localSheetId="23">'[1]CUADRO No 4'!#REF!</definedName>
    <definedName name="Z" localSheetId="7">'[1]CUADRO No 4'!#REF!</definedName>
    <definedName name="Z" localSheetId="26">'[1]CUADRO No 4'!#REF!</definedName>
    <definedName name="Z" localSheetId="9">'[1]CUADRO No 4'!#REF!</definedName>
    <definedName name="Z" localSheetId="10">'[1]CUADRO No 4'!#REF!</definedName>
    <definedName name="Z" localSheetId="1">'[1]CUADRO No 4'!#REF!</definedName>
    <definedName name="Z" localSheetId="12">'[1]CUADRO No 4'!#REF!</definedName>
    <definedName name="Z" localSheetId="13">'[1]CUADRO No 4'!#REF!</definedName>
    <definedName name="Z">'[1]CUADRO No 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49" l="1"/>
  <c r="F3" i="256" l="1"/>
  <c r="F4" i="256"/>
  <c r="F5" i="256"/>
  <c r="F6" i="256"/>
  <c r="F7" i="256"/>
  <c r="F8" i="256"/>
  <c r="F9" i="256"/>
  <c r="F10" i="256"/>
  <c r="F11" i="256"/>
  <c r="F12" i="256"/>
  <c r="F13" i="256"/>
  <c r="F14" i="256"/>
  <c r="F15" i="256"/>
  <c r="F16" i="256"/>
  <c r="F17" i="256"/>
  <c r="F18" i="256"/>
  <c r="F19" i="256"/>
  <c r="F20" i="256"/>
  <c r="F21" i="256"/>
  <c r="F22" i="256"/>
  <c r="F23" i="256"/>
  <c r="F24" i="256"/>
  <c r="F25" i="256"/>
  <c r="F26" i="256"/>
  <c r="F27" i="256"/>
  <c r="F28" i="256"/>
  <c r="F29" i="256"/>
  <c r="F30" i="256"/>
  <c r="F31" i="256"/>
  <c r="F32" i="256"/>
  <c r="F33" i="256"/>
  <c r="F34" i="256"/>
  <c r="F35" i="256"/>
  <c r="F36" i="256"/>
  <c r="F37" i="256"/>
  <c r="F38" i="256"/>
  <c r="F39" i="256"/>
  <c r="F40" i="256"/>
  <c r="F41" i="256"/>
  <c r="F42" i="256"/>
  <c r="F43" i="256"/>
  <c r="F44" i="256"/>
  <c r="F45" i="256"/>
  <c r="F46" i="256"/>
  <c r="F47" i="256"/>
  <c r="F48" i="256"/>
  <c r="F49" i="256"/>
  <c r="F50" i="256"/>
  <c r="F51" i="256"/>
  <c r="F52" i="256"/>
  <c r="F53" i="256"/>
  <c r="F54" i="256"/>
  <c r="F55" i="256"/>
  <c r="F56" i="256"/>
  <c r="F57" i="256"/>
  <c r="F58" i="256"/>
  <c r="F59" i="256"/>
  <c r="F60" i="256"/>
  <c r="F61" i="256"/>
  <c r="F62" i="256"/>
  <c r="F63" i="256"/>
  <c r="F64" i="256"/>
  <c r="F65" i="256"/>
  <c r="F66" i="256"/>
  <c r="F67" i="256"/>
  <c r="F68" i="256"/>
  <c r="F69" i="256"/>
  <c r="F70" i="256"/>
  <c r="F71" i="256"/>
  <c r="F72" i="256"/>
  <c r="F73" i="256"/>
  <c r="F74" i="256"/>
  <c r="F75" i="256"/>
  <c r="F76" i="256"/>
  <c r="F77" i="256"/>
  <c r="F78" i="256"/>
  <c r="F79" i="256"/>
  <c r="F80" i="256"/>
  <c r="F81" i="256"/>
  <c r="F82" i="256"/>
  <c r="F83" i="256"/>
  <c r="F84" i="256"/>
  <c r="F85" i="256"/>
  <c r="F86" i="256"/>
  <c r="F87" i="256"/>
  <c r="F88" i="256"/>
  <c r="F89" i="256"/>
  <c r="F90" i="256"/>
  <c r="F91" i="256"/>
  <c r="F92" i="256"/>
  <c r="F93" i="256"/>
  <c r="F94" i="256"/>
  <c r="F95" i="256"/>
  <c r="F96" i="256"/>
  <c r="F97" i="256"/>
  <c r="F98" i="256"/>
  <c r="F99" i="256"/>
  <c r="F100" i="256"/>
  <c r="F101" i="256"/>
  <c r="F102" i="256"/>
  <c r="F103" i="256"/>
  <c r="F104" i="256"/>
  <c r="F105" i="256"/>
  <c r="F106" i="256"/>
  <c r="F107" i="256"/>
  <c r="F108" i="256"/>
  <c r="F109" i="256"/>
  <c r="F110" i="256"/>
  <c r="F111" i="256"/>
  <c r="F112" i="256"/>
  <c r="F113" i="256"/>
  <c r="F114" i="256"/>
  <c r="F115" i="256"/>
  <c r="F116" i="256"/>
  <c r="F117" i="256"/>
  <c r="F118" i="256"/>
  <c r="F119" i="256"/>
  <c r="F120" i="256"/>
  <c r="F121" i="256"/>
  <c r="F122" i="256"/>
  <c r="F123" i="256"/>
  <c r="F124" i="256"/>
  <c r="F125" i="256"/>
  <c r="F126" i="256"/>
  <c r="F2" i="256"/>
  <c r="D15" i="254" l="1"/>
  <c r="E15" i="254"/>
  <c r="F15" i="254"/>
  <c r="C15" i="254"/>
  <c r="F10" i="254"/>
  <c r="D10" i="254"/>
  <c r="E10" i="254"/>
  <c r="C10" i="254"/>
  <c r="D80" i="254"/>
  <c r="D79" i="254"/>
  <c r="D78" i="254"/>
  <c r="D77" i="254"/>
  <c r="D76" i="254"/>
  <c r="D75" i="254"/>
  <c r="D74" i="254"/>
  <c r="D73" i="254"/>
  <c r="D72" i="254"/>
  <c r="D71" i="254"/>
  <c r="D70" i="254"/>
  <c r="D69" i="254"/>
  <c r="D68" i="254"/>
  <c r="D67" i="254"/>
  <c r="D66" i="254"/>
  <c r="D65" i="254"/>
  <c r="D81" i="254" s="1"/>
  <c r="V5" i="253" l="1"/>
  <c r="V6" i="253"/>
  <c r="V7" i="253"/>
  <c r="V8" i="253"/>
  <c r="V9" i="253"/>
  <c r="V10" i="253"/>
  <c r="V11" i="253"/>
  <c r="V12" i="253"/>
  <c r="V13" i="253"/>
  <c r="V14" i="253"/>
  <c r="V15" i="253"/>
  <c r="V16" i="253"/>
  <c r="V17" i="253"/>
  <c r="V18" i="253"/>
  <c r="V19" i="253"/>
  <c r="V20" i="253"/>
  <c r="V21" i="253"/>
  <c r="V22" i="253"/>
  <c r="V23" i="253"/>
  <c r="V24" i="253"/>
  <c r="V25" i="253"/>
  <c r="V26" i="253"/>
  <c r="V27" i="253"/>
  <c r="V28" i="253"/>
  <c r="V29" i="253"/>
  <c r="V30" i="253"/>
  <c r="V31" i="253"/>
  <c r="V32" i="253"/>
  <c r="V33" i="253"/>
  <c r="V34" i="253"/>
  <c r="V35" i="253"/>
  <c r="V36" i="253"/>
  <c r="V37" i="253"/>
  <c r="V38" i="253"/>
  <c r="V39" i="253"/>
  <c r="V40" i="253"/>
  <c r="V41" i="253"/>
  <c r="V42" i="253"/>
  <c r="V43" i="253"/>
  <c r="V44" i="253"/>
  <c r="V45" i="253"/>
  <c r="V46" i="253"/>
  <c r="V47" i="253"/>
  <c r="V48" i="253"/>
  <c r="V49" i="253"/>
  <c r="V50" i="253"/>
  <c r="V51" i="253"/>
  <c r="V52" i="253"/>
  <c r="V53" i="253"/>
  <c r="V54" i="253"/>
  <c r="V55" i="253"/>
  <c r="V56" i="253"/>
  <c r="V57" i="253"/>
  <c r="V58" i="253"/>
  <c r="V59" i="253"/>
  <c r="V60" i="253"/>
  <c r="V61" i="253"/>
  <c r="V62" i="253"/>
  <c r="V63" i="253"/>
  <c r="V64" i="253"/>
  <c r="V65" i="253"/>
  <c r="V66" i="253"/>
  <c r="V67" i="253"/>
  <c r="V68" i="253"/>
  <c r="V69" i="253"/>
  <c r="V70" i="253"/>
  <c r="V71" i="253"/>
  <c r="V72" i="253"/>
  <c r="V73" i="253"/>
  <c r="V74" i="253"/>
  <c r="V75" i="253"/>
  <c r="V76" i="253"/>
  <c r="V77" i="253"/>
  <c r="V78" i="253"/>
  <c r="V79" i="253"/>
  <c r="V80" i="253"/>
  <c r="V81" i="253"/>
  <c r="V82" i="253"/>
  <c r="V83" i="253"/>
  <c r="V84" i="253"/>
  <c r="V85" i="253"/>
  <c r="V86" i="253"/>
  <c r="V87" i="253"/>
  <c r="V88" i="253"/>
  <c r="V89" i="253"/>
  <c r="V90" i="253"/>
  <c r="V91" i="253"/>
  <c r="V92" i="253"/>
  <c r="V93" i="253"/>
  <c r="V94" i="253"/>
  <c r="V95" i="253"/>
  <c r="V96" i="253"/>
  <c r="V97" i="253"/>
  <c r="V98" i="253"/>
  <c r="V99" i="253"/>
  <c r="V100" i="253"/>
  <c r="V101" i="253"/>
  <c r="V102" i="253"/>
  <c r="V103" i="253"/>
  <c r="V104" i="253"/>
  <c r="V105" i="253"/>
  <c r="V106" i="253"/>
  <c r="V107" i="253"/>
  <c r="V108" i="253"/>
  <c r="V109" i="253"/>
  <c r="V110" i="253"/>
  <c r="V111" i="253"/>
  <c r="V112" i="253"/>
  <c r="V113" i="253"/>
  <c r="V114" i="253"/>
  <c r="V115" i="253"/>
  <c r="V116" i="253"/>
  <c r="V117" i="253"/>
  <c r="V118" i="253"/>
  <c r="V119" i="253"/>
  <c r="V120" i="253"/>
  <c r="V121" i="253"/>
  <c r="V122" i="253"/>
  <c r="V123" i="253"/>
  <c r="V124" i="253"/>
  <c r="V125" i="253"/>
  <c r="V126" i="253"/>
  <c r="V127" i="253"/>
  <c r="V128" i="253"/>
  <c r="V129" i="253"/>
  <c r="V4" i="253"/>
  <c r="AA2" i="253" s="1"/>
  <c r="C7" i="249" l="1"/>
  <c r="C8" i="249"/>
  <c r="C9" i="249"/>
  <c r="C10" i="249"/>
  <c r="C11" i="249"/>
  <c r="C12" i="249"/>
  <c r="C13" i="249"/>
  <c r="E13" i="249"/>
  <c r="E12" i="249"/>
  <c r="E11" i="249"/>
  <c r="E10" i="249"/>
  <c r="E9" i="249"/>
  <c r="E8" i="249"/>
  <c r="E7" i="249"/>
  <c r="E6" i="249"/>
  <c r="E5" i="249"/>
  <c r="C6" i="249" l="1"/>
  <c r="C5" i="249"/>
  <c r="C4" i="249" l="1"/>
  <c r="K35" i="16" l="1"/>
  <c r="D35" i="16"/>
  <c r="D34" i="16" s="1"/>
  <c r="C35" i="16"/>
  <c r="B35" i="16"/>
  <c r="B34" i="16" s="1"/>
  <c r="T34" i="16"/>
  <c r="S34" i="16"/>
  <c r="K34" i="16"/>
  <c r="C34" i="16"/>
  <c r="N33" i="16"/>
  <c r="M33" i="16"/>
  <c r="M32" i="16" s="1"/>
  <c r="K33" i="16"/>
  <c r="K32" i="16" s="1"/>
  <c r="J33" i="16"/>
  <c r="I33" i="16"/>
  <c r="H33" i="16"/>
  <c r="H32" i="16" s="1"/>
  <c r="G33" i="16"/>
  <c r="F33" i="16"/>
  <c r="E33" i="16"/>
  <c r="E32" i="16" s="1"/>
  <c r="D33" i="16"/>
  <c r="D32" i="16" s="1"/>
  <c r="C33" i="16"/>
  <c r="B33" i="16"/>
  <c r="T32" i="16"/>
  <c r="S32" i="16"/>
  <c r="N32" i="16"/>
  <c r="J32" i="16"/>
  <c r="I32" i="16"/>
  <c r="G32" i="16"/>
  <c r="F32" i="16"/>
  <c r="C32" i="16"/>
  <c r="B32" i="16"/>
  <c r="T30" i="16"/>
  <c r="S30" i="16"/>
  <c r="K30" i="16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AJ128" i="229" s="1"/>
  <c r="J8" i="229"/>
  <c r="AP8" i="229" s="1"/>
  <c r="I8" i="229"/>
  <c r="AO8" i="229" s="1"/>
  <c r="H8" i="229"/>
  <c r="AN8" i="229" s="1"/>
  <c r="G8" i="229"/>
  <c r="AM8" i="229" s="1"/>
  <c r="F8" i="229"/>
  <c r="E8" i="229"/>
  <c r="AK8" i="229" s="1"/>
  <c r="D8" i="229"/>
  <c r="AJ8" i="229" s="1"/>
  <c r="C8" i="229"/>
  <c r="B8" i="229"/>
  <c r="L3" i="229"/>
  <c r="H2" i="220"/>
  <c r="G2" i="220"/>
  <c r="F2" i="220"/>
  <c r="E2" i="220"/>
  <c r="D2" i="220"/>
  <c r="AI9" i="229" l="1"/>
  <c r="AJ9" i="229"/>
  <c r="AK9" i="229"/>
  <c r="AL9" i="229"/>
  <c r="AO9" i="229"/>
  <c r="AH10" i="229"/>
  <c r="AK10" i="229"/>
  <c r="AN11" i="229"/>
  <c r="AO11" i="229"/>
  <c r="AP11" i="229"/>
  <c r="AJ12" i="229"/>
  <c r="AK12" i="229"/>
  <c r="AM12" i="229"/>
  <c r="AN12" i="229"/>
  <c r="AO12" i="229"/>
  <c r="AP12" i="229"/>
  <c r="AI13" i="229"/>
  <c r="AJ13" i="229"/>
  <c r="AK13" i="229"/>
  <c r="AL13" i="229"/>
  <c r="AO13" i="229"/>
  <c r="AN15" i="229"/>
  <c r="AO15" i="229"/>
  <c r="AJ16" i="229"/>
  <c r="AK16" i="229"/>
  <c r="AM16" i="229"/>
  <c r="AN16" i="229"/>
  <c r="AO16" i="229"/>
  <c r="AP16" i="229"/>
  <c r="AI17" i="229"/>
  <c r="AJ17" i="229"/>
  <c r="AK17" i="229"/>
  <c r="AL17" i="229"/>
  <c r="AO17" i="229"/>
  <c r="AH18" i="229"/>
  <c r="AK18" i="229"/>
  <c r="AN19" i="229"/>
  <c r="AO19" i="229"/>
  <c r="AJ20" i="229"/>
  <c r="AK20" i="229"/>
  <c r="AM20" i="229"/>
  <c r="AN20" i="229"/>
  <c r="AO20" i="229"/>
  <c r="AP20" i="229"/>
  <c r="AH22" i="229"/>
  <c r="AK22" i="229"/>
  <c r="AN23" i="229"/>
  <c r="AO23" i="229"/>
  <c r="AJ24" i="229"/>
  <c r="AK24" i="229"/>
  <c r="AM24" i="229"/>
  <c r="AN24" i="229"/>
  <c r="AO24" i="229"/>
  <c r="AP24" i="229"/>
  <c r="AI25" i="229"/>
  <c r="AJ25" i="229"/>
  <c r="AK25" i="229"/>
  <c r="AL25" i="229"/>
  <c r="AO25" i="229"/>
  <c r="AH26" i="229"/>
  <c r="AK26" i="229"/>
  <c r="AN27" i="229"/>
  <c r="AO27" i="229"/>
  <c r="AJ28" i="229"/>
  <c r="AK28" i="229"/>
  <c r="AM28" i="229"/>
  <c r="AN28" i="229"/>
  <c r="AO28" i="229"/>
  <c r="AP28" i="229"/>
  <c r="AI29" i="229"/>
  <c r="AJ29" i="229"/>
  <c r="AK29" i="229"/>
  <c r="AL29" i="229"/>
  <c r="AO29" i="229"/>
  <c r="AH30" i="229"/>
  <c r="AK30" i="229"/>
  <c r="AN31" i="229"/>
  <c r="AO31" i="229"/>
  <c r="AJ32" i="229"/>
  <c r="AK32" i="229"/>
  <c r="AM32" i="229"/>
  <c r="AN32" i="229"/>
  <c r="AO32" i="229"/>
  <c r="AP32" i="229"/>
  <c r="AH34" i="229"/>
  <c r="AI34" i="229"/>
  <c r="AJ35" i="229"/>
  <c r="AH36" i="229"/>
  <c r="AO36" i="229"/>
  <c r="AP36" i="229"/>
  <c r="AL37" i="229"/>
  <c r="AP37" i="229"/>
  <c r="AK38" i="229"/>
  <c r="AN38" i="229"/>
  <c r="AO38" i="229"/>
  <c r="AP38" i="229"/>
  <c r="AH39" i="229"/>
  <c r="AJ39" i="229"/>
  <c r="AK39" i="229"/>
  <c r="AL39" i="229"/>
  <c r="AO39" i="229"/>
  <c r="AH40" i="229"/>
  <c r="AJ40" i="229"/>
  <c r="AK40" i="229"/>
  <c r="AM40" i="229"/>
  <c r="AP40" i="229"/>
  <c r="AI41" i="229"/>
  <c r="AK41" i="229"/>
  <c r="AM41" i="229"/>
  <c r="AI42" i="229"/>
  <c r="AP42" i="229"/>
  <c r="AN43" i="229"/>
  <c r="AJ45" i="229"/>
  <c r="AL45" i="229"/>
  <c r="AM45" i="229"/>
  <c r="AO45" i="229"/>
  <c r="AI46" i="229"/>
  <c r="AK46" i="229"/>
  <c r="AL46" i="229"/>
  <c r="AO46" i="229"/>
  <c r="AH47" i="229"/>
  <c r="AL47" i="229"/>
  <c r="AK48" i="229"/>
  <c r="AI49" i="229"/>
  <c r="AP49" i="229"/>
  <c r="AL50" i="229"/>
  <c r="AO50" i="229"/>
  <c r="AP50" i="229"/>
  <c r="AJ51" i="229"/>
  <c r="AL51" i="229"/>
  <c r="AN51" i="229"/>
  <c r="AO51" i="229"/>
  <c r="AH52" i="229"/>
  <c r="AJ52" i="229"/>
  <c r="AK52" i="229"/>
  <c r="AM52" i="229"/>
  <c r="AN52" i="229"/>
  <c r="AO52" i="229"/>
  <c r="AI53" i="229"/>
  <c r="AJ53" i="229"/>
  <c r="AK53" i="229"/>
  <c r="AM53" i="229"/>
  <c r="AO53" i="229"/>
  <c r="AH54" i="229"/>
  <c r="AK54" i="229"/>
  <c r="AP54" i="229"/>
  <c r="AH55" i="229"/>
  <c r="AN55" i="229"/>
  <c r="AM56" i="229"/>
  <c r="AN56" i="229"/>
  <c r="AP56" i="229"/>
  <c r="AJ57" i="229"/>
  <c r="AL57" i="229"/>
  <c r="AO57" i="229"/>
  <c r="AP57" i="229"/>
  <c r="AH58" i="229"/>
  <c r="AI58" i="229"/>
  <c r="AK58" i="229"/>
  <c r="AL58" i="229"/>
  <c r="AN58" i="229"/>
  <c r="AH59" i="229"/>
  <c r="AJ59" i="229"/>
  <c r="AK59" i="229"/>
  <c r="AO59" i="229"/>
  <c r="AH60" i="229"/>
  <c r="AK60" i="229"/>
  <c r="AN60" i="229"/>
  <c r="AI61" i="229"/>
  <c r="AK61" i="229"/>
  <c r="AP61" i="229"/>
  <c r="AN62" i="229"/>
  <c r="AO63" i="229"/>
  <c r="AI65" i="229"/>
  <c r="AK65" i="229"/>
  <c r="AP65" i="229"/>
  <c r="AL66" i="229"/>
  <c r="AN66" i="229"/>
  <c r="AH67" i="229"/>
  <c r="AN67" i="229"/>
  <c r="AO67" i="229"/>
  <c r="AK68" i="229"/>
  <c r="AN68" i="229"/>
  <c r="AO68" i="229"/>
  <c r="AJ69" i="229"/>
  <c r="AK69" i="229"/>
  <c r="AN70" i="229"/>
  <c r="AJ71" i="229"/>
  <c r="AN71" i="229"/>
  <c r="AO71" i="229"/>
  <c r="AK72" i="229"/>
  <c r="AN72" i="229"/>
  <c r="AO72" i="229"/>
  <c r="AJ73" i="229"/>
  <c r="AK73" i="229"/>
  <c r="AN74" i="229"/>
  <c r="AJ75" i="229"/>
  <c r="AN75" i="229"/>
  <c r="AO75" i="229"/>
  <c r="AK76" i="229"/>
  <c r="AN76" i="229"/>
  <c r="AO76" i="229"/>
  <c r="AJ77" i="229"/>
  <c r="AK77" i="229"/>
  <c r="AN78" i="229"/>
  <c r="AN79" i="229"/>
  <c r="AJ80" i="229"/>
  <c r="AN80" i="229"/>
  <c r="AO80" i="229"/>
  <c r="AK81" i="229"/>
  <c r="AN83" i="229"/>
  <c r="AN84" i="229"/>
  <c r="AO84" i="229"/>
  <c r="AK85" i="229"/>
  <c r="AP9" i="229"/>
  <c r="AL10" i="229"/>
  <c r="AH11" i="229"/>
  <c r="AP13" i="229"/>
  <c r="AH15" i="229"/>
  <c r="AP17" i="229"/>
  <c r="AL18" i="229"/>
  <c r="AH19" i="229"/>
  <c r="AL22" i="229"/>
  <c r="AH23" i="229"/>
  <c r="AP25" i="229"/>
  <c r="AL26" i="229"/>
  <c r="AH27" i="229"/>
  <c r="AP29" i="229"/>
  <c r="AL30" i="229"/>
  <c r="AH31" i="229"/>
  <c r="AN34" i="229"/>
  <c r="AK35" i="229"/>
  <c r="AJ36" i="229"/>
  <c r="AN41" i="229"/>
  <c r="AJ42" i="229"/>
  <c r="AP43" i="229"/>
  <c r="AP46" i="229"/>
  <c r="AN47" i="229"/>
  <c r="AM48" i="229"/>
  <c r="AJ49" i="229"/>
  <c r="AH53" i="229"/>
  <c r="AP53" i="229"/>
  <c r="AL54" i="229"/>
  <c r="AI55" i="229"/>
  <c r="AO60" i="229"/>
  <c r="AL61" i="229"/>
  <c r="AH62" i="229"/>
  <c r="AK66" i="229"/>
  <c r="AK67" i="229"/>
  <c r="AK79" i="229"/>
  <c r="AL80" i="229"/>
  <c r="AM83" i="229"/>
  <c r="AJ87" i="229"/>
  <c r="AM88" i="229"/>
  <c r="AJ89" i="229"/>
  <c r="AO94" i="229"/>
  <c r="AH96" i="229"/>
  <c r="AN98" i="229"/>
  <c r="AI100" i="229"/>
  <c r="AJ103" i="229"/>
  <c r="AP107" i="229"/>
  <c r="AP110" i="229"/>
  <c r="AP113" i="229"/>
  <c r="AL115" i="229"/>
  <c r="AJ116" i="229"/>
  <c r="AL118" i="229"/>
  <c r="AH123" i="229"/>
  <c r="AH129" i="229"/>
  <c r="AI132" i="229"/>
  <c r="AJ135" i="229"/>
  <c r="AP139" i="229"/>
  <c r="AM10" i="229"/>
  <c r="AI11" i="229"/>
  <c r="AI15" i="229"/>
  <c r="AM18" i="229"/>
  <c r="AI19" i="229"/>
  <c r="AM22" i="229"/>
  <c r="AI23" i="229"/>
  <c r="AM26" i="229"/>
  <c r="AI27" i="229"/>
  <c r="AM30" i="229"/>
  <c r="AI31" i="229"/>
  <c r="AO34" i="229"/>
  <c r="AL35" i="229"/>
  <c r="AK36" i="229"/>
  <c r="AI37" i="229"/>
  <c r="AI40" i="229"/>
  <c r="AO41" i="229"/>
  <c r="AK42" i="229"/>
  <c r="AH43" i="229"/>
  <c r="AO47" i="229"/>
  <c r="AN48" i="229"/>
  <c r="AK49" i="229"/>
  <c r="AM51" i="229"/>
  <c r="AM54" i="229"/>
  <c r="AJ55" i="229"/>
  <c r="AH56" i="229"/>
  <c r="AP60" i="229"/>
  <c r="AM61" i="229"/>
  <c r="AI62" i="229"/>
  <c r="AP63" i="229"/>
  <c r="AL67" i="229"/>
  <c r="AL68" i="229"/>
  <c r="AK71" i="229"/>
  <c r="AL72" i="229"/>
  <c r="AK75" i="229"/>
  <c r="AL76" i="229"/>
  <c r="AL79" i="229"/>
  <c r="AO86" i="229"/>
  <c r="AN87" i="229"/>
  <c r="AN88" i="229"/>
  <c r="AK89" i="229"/>
  <c r="AH91" i="229"/>
  <c r="AL92" i="229"/>
  <c r="AP94" i="229"/>
  <c r="AI96" i="229"/>
  <c r="AO98" i="229"/>
  <c r="AO101" i="229"/>
  <c r="AK103" i="229"/>
  <c r="AN107" i="229"/>
  <c r="AL112" i="229"/>
  <c r="AM115" i="229"/>
  <c r="AH120" i="229"/>
  <c r="AO133" i="229"/>
  <c r="AK135" i="229"/>
  <c r="AK138" i="229"/>
  <c r="AN139" i="229"/>
  <c r="AN10" i="229"/>
  <c r="AJ11" i="229"/>
  <c r="AJ15" i="229"/>
  <c r="AN18" i="229"/>
  <c r="AJ19" i="229"/>
  <c r="AN22" i="229"/>
  <c r="AJ23" i="229"/>
  <c r="AN26" i="229"/>
  <c r="AJ27" i="229"/>
  <c r="AN30" i="229"/>
  <c r="AJ31" i="229"/>
  <c r="AP34" i="229"/>
  <c r="AN35" i="229"/>
  <c r="AM36" i="229"/>
  <c r="AJ37" i="229"/>
  <c r="AH41" i="229"/>
  <c r="AP41" i="229"/>
  <c r="AL42" i="229"/>
  <c r="AI43" i="229"/>
  <c r="AO48" i="229"/>
  <c r="AL49" i="229"/>
  <c r="AH50" i="229"/>
  <c r="AL52" i="229"/>
  <c r="AN54" i="229"/>
  <c r="AK55" i="229"/>
  <c r="AJ56" i="229"/>
  <c r="AN61" i="229"/>
  <c r="AJ62" i="229"/>
  <c r="AH63" i="229"/>
  <c r="AO65" i="229"/>
  <c r="AM67" i="229"/>
  <c r="AK70" i="229"/>
  <c r="AL71" i="229"/>
  <c r="AK74" i="229"/>
  <c r="AL75" i="229"/>
  <c r="AK78" i="229"/>
  <c r="AM79" i="229"/>
  <c r="AO85" i="229"/>
  <c r="AP86" i="229"/>
  <c r="AO87" i="229"/>
  <c r="AO88" i="229"/>
  <c r="AL89" i="229"/>
  <c r="AH94" i="229"/>
  <c r="AP98" i="229"/>
  <c r="AP101" i="229"/>
  <c r="AL103" i="229"/>
  <c r="AJ104" i="229"/>
  <c r="AH111" i="229"/>
  <c r="AH117" i="229"/>
  <c r="AN118" i="229"/>
  <c r="AI120" i="229"/>
  <c r="AJ123" i="229"/>
  <c r="AP127" i="229"/>
  <c r="AP133" i="229"/>
  <c r="AL135" i="229"/>
  <c r="AJ136" i="229"/>
  <c r="AL138" i="229"/>
  <c r="AO10" i="229"/>
  <c r="AO7" i="229" s="1"/>
  <c r="AK11" i="229"/>
  <c r="AK7" i="229" s="1"/>
  <c r="AK15" i="229"/>
  <c r="AO18" i="229"/>
  <c r="AO14" i="229" s="1"/>
  <c r="AK19" i="229"/>
  <c r="AO22" i="229"/>
  <c r="AK23" i="229"/>
  <c r="AO26" i="229"/>
  <c r="AK27" i="229"/>
  <c r="AO30" i="229"/>
  <c r="AK31" i="229"/>
  <c r="AO35" i="229"/>
  <c r="AN36" i="229"/>
  <c r="AK37" i="229"/>
  <c r="AM39" i="229"/>
  <c r="AM42" i="229"/>
  <c r="AJ43" i="229"/>
  <c r="AP48" i="229"/>
  <c r="AM49" i="229"/>
  <c r="AI50" i="229"/>
  <c r="AO54" i="229"/>
  <c r="AL55" i="229"/>
  <c r="AK56" i="229"/>
  <c r="AI57" i="229"/>
  <c r="AI60" i="229"/>
  <c r="AO61" i="229"/>
  <c r="AK62" i="229"/>
  <c r="AI63" i="229"/>
  <c r="AL70" i="229"/>
  <c r="AM71" i="229"/>
  <c r="AL74" i="229"/>
  <c r="AM75" i="229"/>
  <c r="AL78" i="229"/>
  <c r="AP83" i="229"/>
  <c r="AJ84" i="229"/>
  <c r="AP85" i="229"/>
  <c r="AH86" i="229"/>
  <c r="AP88" i="229"/>
  <c r="AM89" i="229"/>
  <c r="AJ91" i="229"/>
  <c r="AO93" i="229"/>
  <c r="AL100" i="229"/>
  <c r="AM103" i="229"/>
  <c r="AH108" i="229"/>
  <c r="AO118" i="229"/>
  <c r="AO121" i="229"/>
  <c r="AK123" i="229"/>
  <c r="AK126" i="229"/>
  <c r="AN127" i="229"/>
  <c r="AL132" i="229"/>
  <c r="AM135" i="229"/>
  <c r="AH140" i="229"/>
  <c r="AH8" i="229"/>
  <c r="AP10" i="229"/>
  <c r="AL11" i="229"/>
  <c r="AH12" i="229"/>
  <c r="AL15" i="229"/>
  <c r="AH16" i="229"/>
  <c r="AP18" i="229"/>
  <c r="AL19" i="229"/>
  <c r="AH20" i="229"/>
  <c r="AP22" i="229"/>
  <c r="AL23" i="229"/>
  <c r="AH24" i="229"/>
  <c r="AP26" i="229"/>
  <c r="AL27" i="229"/>
  <c r="AH28" i="229"/>
  <c r="AP30" i="229"/>
  <c r="AL31" i="229"/>
  <c r="AH32" i="229"/>
  <c r="AH38" i="229"/>
  <c r="AL40" i="229"/>
  <c r="AN42" i="229"/>
  <c r="AK43" i="229"/>
  <c r="AN49" i="229"/>
  <c r="AJ50" i="229"/>
  <c r="AP51" i="229"/>
  <c r="AH61" i="229"/>
  <c r="AL62" i="229"/>
  <c r="AJ63" i="229"/>
  <c r="AO66" i="229"/>
  <c r="AO81" i="229"/>
  <c r="AI83" i="229"/>
  <c r="AK84" i="229"/>
  <c r="AI85" i="229"/>
  <c r="AI86" i="229"/>
  <c r="AK91" i="229"/>
  <c r="AP93" i="229"/>
  <c r="AH95" i="229"/>
  <c r="AL96" i="229"/>
  <c r="AH99" i="229"/>
  <c r="AH105" i="229"/>
  <c r="AI108" i="229"/>
  <c r="AJ111" i="229"/>
  <c r="AP115" i="229"/>
  <c r="AP118" i="229"/>
  <c r="AP121" i="229"/>
  <c r="AL123" i="229"/>
  <c r="AJ124" i="229"/>
  <c r="AL126" i="229"/>
  <c r="AH131" i="229"/>
  <c r="AH137" i="229"/>
  <c r="AN138" i="229"/>
  <c r="AI140" i="229"/>
  <c r="AI8" i="229"/>
  <c r="AM11" i="229"/>
  <c r="AI12" i="229"/>
  <c r="AM15" i="229"/>
  <c r="AI16" i="229"/>
  <c r="AM19" i="229"/>
  <c r="AI20" i="229"/>
  <c r="AM23" i="229"/>
  <c r="AI24" i="229"/>
  <c r="AM27" i="229"/>
  <c r="AI28" i="229"/>
  <c r="AM31" i="229"/>
  <c r="AI32" i="229"/>
  <c r="AM37" i="229"/>
  <c r="AI38" i="229"/>
  <c r="AO42" i="229"/>
  <c r="AL43" i="229"/>
  <c r="AI45" i="229"/>
  <c r="AI48" i="229"/>
  <c r="AO49" i="229"/>
  <c r="AK50" i="229"/>
  <c r="AH51" i="229"/>
  <c r="AO55" i="229"/>
  <c r="AK57" i="229"/>
  <c r="AM59" i="229"/>
  <c r="AM62" i="229"/>
  <c r="AL63" i="229"/>
  <c r="AJ65" i="229"/>
  <c r="AP66" i="229"/>
  <c r="AP67" i="229"/>
  <c r="AO69" i="229"/>
  <c r="AO73" i="229"/>
  <c r="AO77" i="229"/>
  <c r="AP79" i="229"/>
  <c r="AP81" i="229"/>
  <c r="AJ83" i="229"/>
  <c r="AM84" i="229"/>
  <c r="AJ85" i="229"/>
  <c r="AN86" i="229"/>
  <c r="AH88" i="229"/>
  <c r="AL91" i="229"/>
  <c r="AJ93" i="229"/>
  <c r="AO97" i="229"/>
  <c r="AO109" i="229"/>
  <c r="AK111" i="229"/>
  <c r="AK114" i="229"/>
  <c r="AN115" i="229"/>
  <c r="AL120" i="229"/>
  <c r="AM123" i="229"/>
  <c r="AH128" i="229"/>
  <c r="AN132" i="229"/>
  <c r="AO138" i="229"/>
  <c r="AN37" i="229"/>
  <c r="AJ38" i="229"/>
  <c r="AP39" i="229"/>
  <c r="AH49" i="229"/>
  <c r="AQ49" i="229" s="1"/>
  <c r="AI51" i="229"/>
  <c r="AO56" i="229"/>
  <c r="AL60" i="229"/>
  <c r="AN63" i="229"/>
  <c r="AH66" i="229"/>
  <c r="AJ68" i="229"/>
  <c r="AP69" i="229"/>
  <c r="AO70" i="229"/>
  <c r="AP71" i="229"/>
  <c r="AJ72" i="229"/>
  <c r="AP73" i="229"/>
  <c r="AO74" i="229"/>
  <c r="AP75" i="229"/>
  <c r="AJ76" i="229"/>
  <c r="AP77" i="229"/>
  <c r="AO78" i="229"/>
  <c r="AI79" i="229"/>
  <c r="AK80" i="229"/>
  <c r="AI81" i="229"/>
  <c r="AI88" i="229"/>
  <c r="AH89" i="229"/>
  <c r="AM91" i="229"/>
  <c r="AJ92" i="229"/>
  <c r="AK93" i="229"/>
  <c r="AJ95" i="229"/>
  <c r="AP97" i="229"/>
  <c r="AJ99" i="229"/>
  <c r="AP103" i="229"/>
  <c r="AP109" i="229"/>
  <c r="AL111" i="229"/>
  <c r="AJ112" i="229"/>
  <c r="AL114" i="229"/>
  <c r="AH119" i="229"/>
  <c r="AH125" i="229"/>
  <c r="AN126" i="229"/>
  <c r="AI128" i="229"/>
  <c r="AJ131" i="229"/>
  <c r="AP135" i="229"/>
  <c r="AJ137" i="229"/>
  <c r="AP138" i="229"/>
  <c r="AI36" i="229"/>
  <c r="AO37" i="229"/>
  <c r="AO43" i="229"/>
  <c r="AK45" i="229"/>
  <c r="AM47" i="229"/>
  <c r="AM50" i="229"/>
  <c r="AM57" i="229"/>
  <c r="AP62" i="229"/>
  <c r="AL65" i="229"/>
  <c r="AI66" i="229"/>
  <c r="AI67" i="229"/>
  <c r="AI69" i="229"/>
  <c r="AP70" i="229"/>
  <c r="AI71" i="229"/>
  <c r="AI73" i="229"/>
  <c r="AP74" i="229"/>
  <c r="AI75" i="229"/>
  <c r="AI77" i="229"/>
  <c r="AP78" i="229"/>
  <c r="AJ79" i="229"/>
  <c r="AM80" i="229"/>
  <c r="AJ81" i="229"/>
  <c r="AO83" i="229"/>
  <c r="AL85" i="229"/>
  <c r="AH87" i="229"/>
  <c r="AK92" i="229"/>
  <c r="AL93" i="229"/>
  <c r="AK95" i="229"/>
  <c r="AJ97" i="229"/>
  <c r="AK99" i="229"/>
  <c r="AK102" i="229"/>
  <c r="AN103" i="229"/>
  <c r="AL108" i="229"/>
  <c r="AM111" i="229"/>
  <c r="AH116" i="229"/>
  <c r="AO126" i="229"/>
  <c r="AO129" i="229"/>
  <c r="AK131" i="229"/>
  <c r="AK134" i="229"/>
  <c r="AN135" i="229"/>
  <c r="AL140" i="229"/>
  <c r="AL8" i="229"/>
  <c r="AH9" i="229"/>
  <c r="AL12" i="229"/>
  <c r="AH13" i="229"/>
  <c r="AP15" i="229"/>
  <c r="AL16" i="229"/>
  <c r="AH17" i="229"/>
  <c r="AP19" i="229"/>
  <c r="AL20" i="229"/>
  <c r="AP23" i="229"/>
  <c r="AL24" i="229"/>
  <c r="AH25" i="229"/>
  <c r="AP27" i="229"/>
  <c r="AL28" i="229"/>
  <c r="AH29" i="229"/>
  <c r="AP31" i="229"/>
  <c r="AH37" i="229"/>
  <c r="AQ37" i="229" s="1"/>
  <c r="AL38" i="229"/>
  <c r="AI39" i="229"/>
  <c r="AH46" i="229"/>
  <c r="AL48" i="229"/>
  <c r="AN50" i="229"/>
  <c r="AK51" i="229"/>
  <c r="AN57" i="229"/>
  <c r="AJ58" i="229"/>
  <c r="AP59" i="229"/>
  <c r="AM65" i="229"/>
  <c r="AJ66" i="229"/>
  <c r="AJ67" i="229"/>
  <c r="AM68" i="229"/>
  <c r="AH70" i="229"/>
  <c r="AM72" i="229"/>
  <c r="AH74" i="229"/>
  <c r="AM76" i="229"/>
  <c r="AH78" i="229"/>
  <c r="AP84" i="229"/>
  <c r="AM85" i="229"/>
  <c r="AK90" i="229"/>
  <c r="AN92" i="229"/>
  <c r="AL95" i="229"/>
  <c r="AK97" i="229"/>
  <c r="AL99" i="229"/>
  <c r="AJ100" i="229"/>
  <c r="AL102" i="229"/>
  <c r="AH107" i="229"/>
  <c r="AH113" i="229"/>
  <c r="AN114" i="229"/>
  <c r="AI116" i="229"/>
  <c r="AJ119" i="229"/>
  <c r="AP123" i="229"/>
  <c r="AP126" i="229"/>
  <c r="AP129" i="229"/>
  <c r="AL131" i="229"/>
  <c r="AJ132" i="229"/>
  <c r="AL134" i="229"/>
  <c r="AH139" i="229"/>
  <c r="AM140" i="229"/>
  <c r="AM35" i="229"/>
  <c r="AM38" i="229"/>
  <c r="AI56" i="229"/>
  <c r="AN65" i="229"/>
  <c r="AI70" i="229"/>
  <c r="AI74" i="229"/>
  <c r="AI78" i="229"/>
  <c r="AO79" i="229"/>
  <c r="AL81" i="229"/>
  <c r="AL88" i="229"/>
  <c r="AL90" i="229"/>
  <c r="AP91" i="229"/>
  <c r="AO92" i="229"/>
  <c r="AM95" i="229"/>
  <c r="AJ96" i="229"/>
  <c r="AM99" i="229"/>
  <c r="AH104" i="229"/>
  <c r="AO114" i="229"/>
  <c r="AO117" i="229"/>
  <c r="AK119" i="229"/>
  <c r="AK122" i="229"/>
  <c r="AN123" i="229"/>
  <c r="AL128" i="229"/>
  <c r="AM131" i="229"/>
  <c r="AH136" i="229"/>
  <c r="AN140" i="229"/>
  <c r="AL36" i="229"/>
  <c r="AN45" i="229"/>
  <c r="AJ46" i="229"/>
  <c r="AP47" i="229"/>
  <c r="AH57" i="229"/>
  <c r="AQ57" i="229" s="1"/>
  <c r="AI59" i="229"/>
  <c r="AM66" i="229"/>
  <c r="AL69" i="229"/>
  <c r="AJ70" i="229"/>
  <c r="AL73" i="229"/>
  <c r="AJ74" i="229"/>
  <c r="AL77" i="229"/>
  <c r="AM78" i="229"/>
  <c r="AP80" i="229"/>
  <c r="AM81" i="229"/>
  <c r="AH84" i="229"/>
  <c r="AK87" i="229"/>
  <c r="AN91" i="229"/>
  <c r="AP92" i="229"/>
  <c r="AK96" i="229"/>
  <c r="AH101" i="229"/>
  <c r="AN102" i="229"/>
  <c r="AI104" i="229"/>
  <c r="AJ107" i="229"/>
  <c r="AP111" i="229"/>
  <c r="AP114" i="229"/>
  <c r="AP117" i="229"/>
  <c r="AL119" i="229"/>
  <c r="AJ120" i="229"/>
  <c r="AL122" i="229"/>
  <c r="AH127" i="229"/>
  <c r="AH133" i="229"/>
  <c r="AN134" i="229"/>
  <c r="AI136" i="229"/>
  <c r="AJ139" i="229"/>
  <c r="AM55" i="229"/>
  <c r="AM58" i="229"/>
  <c r="AH65" i="229"/>
  <c r="AP68" i="229"/>
  <c r="AM69" i="229"/>
  <c r="AM70" i="229"/>
  <c r="AP72" i="229"/>
  <c r="AM73" i="229"/>
  <c r="AM74" i="229"/>
  <c r="AP76" i="229"/>
  <c r="AM77" i="229"/>
  <c r="AH83" i="229"/>
  <c r="AI84" i="229"/>
  <c r="AH85" i="229"/>
  <c r="AL87" i="229"/>
  <c r="AN90" i="229"/>
  <c r="AO91" i="229"/>
  <c r="AN96" i="229"/>
  <c r="AO102" i="229"/>
  <c r="AO105" i="229"/>
  <c r="AK107" i="229"/>
  <c r="AK110" i="229"/>
  <c r="AN111" i="229"/>
  <c r="AL116" i="229"/>
  <c r="AM119" i="229"/>
  <c r="AH124" i="229"/>
  <c r="AO134" i="229"/>
  <c r="AO137" i="229"/>
  <c r="AK139" i="229"/>
  <c r="AJ34" i="229"/>
  <c r="AP35" i="229"/>
  <c r="AN39" i="229"/>
  <c r="AJ41" i="229"/>
  <c r="AH45" i="229"/>
  <c r="AP45" i="229"/>
  <c r="AI47" i="229"/>
  <c r="AL53" i="229"/>
  <c r="AL56" i="229"/>
  <c r="AJ60" i="229"/>
  <c r="AK63" i="229"/>
  <c r="AN69" i="229"/>
  <c r="AN73" i="229"/>
  <c r="AN77" i="229"/>
  <c r="AH80" i="229"/>
  <c r="AM87" i="229"/>
  <c r="AO90" i="229"/>
  <c r="AH93" i="229"/>
  <c r="AK94" i="229"/>
  <c r="AP95" i="229"/>
  <c r="AO96" i="229"/>
  <c r="AP99" i="229"/>
  <c r="AP102" i="229"/>
  <c r="AP105" i="229"/>
  <c r="AL107" i="229"/>
  <c r="AJ108" i="229"/>
  <c r="AL110" i="229"/>
  <c r="AH115" i="229"/>
  <c r="AH121" i="229"/>
  <c r="AN122" i="229"/>
  <c r="AI124" i="229"/>
  <c r="AJ127" i="229"/>
  <c r="AP131" i="229"/>
  <c r="AJ133" i="229"/>
  <c r="AP134" i="229"/>
  <c r="AP137" i="229"/>
  <c r="AL139" i="229"/>
  <c r="AJ140" i="229"/>
  <c r="AM9" i="229"/>
  <c r="AI10" i="229"/>
  <c r="AM13" i="229"/>
  <c r="AM17" i="229"/>
  <c r="AI18" i="229"/>
  <c r="AI22" i="229"/>
  <c r="AM25" i="229"/>
  <c r="AI26" i="229"/>
  <c r="AM29" i="229"/>
  <c r="AI30" i="229"/>
  <c r="AK34" i="229"/>
  <c r="AK33" i="229" s="1"/>
  <c r="AH35" i="229"/>
  <c r="AN40" i="229"/>
  <c r="AM43" i="229"/>
  <c r="AM46" i="229"/>
  <c r="AJ47" i="229"/>
  <c r="AH48" i="229"/>
  <c r="AP52" i="229"/>
  <c r="AI54" i="229"/>
  <c r="AO58" i="229"/>
  <c r="AL59" i="229"/>
  <c r="AH68" i="229"/>
  <c r="AH72" i="229"/>
  <c r="AH76" i="229"/>
  <c r="AH79" i="229"/>
  <c r="AI80" i="229"/>
  <c r="AH81" i="229"/>
  <c r="AK86" i="229"/>
  <c r="AO89" i="229"/>
  <c r="AP90" i="229"/>
  <c r="AH92" i="229"/>
  <c r="AL94" i="229"/>
  <c r="AN95" i="229"/>
  <c r="AK98" i="229"/>
  <c r="AN99" i="229"/>
  <c r="AL104" i="229"/>
  <c r="AM107" i="229"/>
  <c r="AH112" i="229"/>
  <c r="AO122" i="229"/>
  <c r="AO125" i="229"/>
  <c r="AK127" i="229"/>
  <c r="AN131" i="229"/>
  <c r="AL136" i="229"/>
  <c r="AM139" i="229"/>
  <c r="AN9" i="229"/>
  <c r="AN13" i="229"/>
  <c r="AN17" i="229"/>
  <c r="AN14" i="229" s="1"/>
  <c r="AJ26" i="229"/>
  <c r="AN29" i="229"/>
  <c r="AL34" i="229"/>
  <c r="AI35" i="229"/>
  <c r="AI33" i="229" s="1"/>
  <c r="AO40" i="229"/>
  <c r="AL41" i="229"/>
  <c r="AH42" i="229"/>
  <c r="AQ42" i="229" s="1"/>
  <c r="AN46" i="229"/>
  <c r="AK47" i="229"/>
  <c r="AJ48" i="229"/>
  <c r="AN53" i="229"/>
  <c r="AJ54" i="229"/>
  <c r="AP55" i="229"/>
  <c r="AP58" i="229"/>
  <c r="AN59" i="229"/>
  <c r="AM60" i="229"/>
  <c r="AJ61" i="229"/>
  <c r="AO62" i="229"/>
  <c r="AM63" i="229"/>
  <c r="AI68" i="229"/>
  <c r="AH69" i="229"/>
  <c r="AQ69" i="229" s="1"/>
  <c r="AH71" i="229"/>
  <c r="AQ71" i="229" s="1"/>
  <c r="AI72" i="229"/>
  <c r="AH73" i="229"/>
  <c r="AQ73" i="229" s="1"/>
  <c r="AH75" i="229"/>
  <c r="AQ75" i="229" s="1"/>
  <c r="AI76" i="229"/>
  <c r="AH77" i="229"/>
  <c r="AQ77" i="229" s="1"/>
  <c r="AK83" i="229"/>
  <c r="AL84" i="229"/>
  <c r="AL86" i="229"/>
  <c r="AJ88" i="229"/>
  <c r="AP89" i="229"/>
  <c r="AH90" i="229"/>
  <c r="AI92" i="229"/>
  <c r="AO95" i="229"/>
  <c r="AH97" i="229"/>
  <c r="AL98" i="229"/>
  <c r="AH103" i="229"/>
  <c r="AH109" i="229"/>
  <c r="AN110" i="229"/>
  <c r="AI112" i="229"/>
  <c r="AJ115" i="229"/>
  <c r="AP119" i="229"/>
  <c r="AP122" i="229"/>
  <c r="AP125" i="229"/>
  <c r="AL127" i="229"/>
  <c r="AH135" i="229"/>
  <c r="AI139" i="229"/>
  <c r="AM138" i="229"/>
  <c r="AI135" i="229"/>
  <c r="AM134" i="229"/>
  <c r="AI131" i="229"/>
  <c r="AI127" i="229"/>
  <c r="AM126" i="229"/>
  <c r="AI123" i="229"/>
  <c r="AM122" i="229"/>
  <c r="AI119" i="229"/>
  <c r="AM118" i="229"/>
  <c r="AI115" i="229"/>
  <c r="AM114" i="229"/>
  <c r="AI111" i="229"/>
  <c r="AM110" i="229"/>
  <c r="AI107" i="229"/>
  <c r="AI103" i="229"/>
  <c r="AM102" i="229"/>
  <c r="AI99" i="229"/>
  <c r="AM98" i="229"/>
  <c r="AI95" i="229"/>
  <c r="AM94" i="229"/>
  <c r="AI91" i="229"/>
  <c r="AM90" i="229"/>
  <c r="AI87" i="229"/>
  <c r="AM86" i="229"/>
  <c r="AJ138" i="229"/>
  <c r="AN137" i="229"/>
  <c r="AJ134" i="229"/>
  <c r="AN133" i="229"/>
  <c r="AN129" i="229"/>
  <c r="AJ126" i="229"/>
  <c r="AN125" i="229"/>
  <c r="AJ122" i="229"/>
  <c r="AN121" i="229"/>
  <c r="AJ118" i="229"/>
  <c r="AN117" i="229"/>
  <c r="AJ114" i="229"/>
  <c r="AN113" i="229"/>
  <c r="AJ110" i="229"/>
  <c r="AN109" i="229"/>
  <c r="AN105" i="229"/>
  <c r="AJ102" i="229"/>
  <c r="AN101" i="229"/>
  <c r="AJ98" i="229"/>
  <c r="AN97" i="229"/>
  <c r="AJ94" i="229"/>
  <c r="AN93" i="229"/>
  <c r="AJ90" i="229"/>
  <c r="AN89" i="229"/>
  <c r="AJ86" i="229"/>
  <c r="AN85" i="229"/>
  <c r="AN81" i="229"/>
  <c r="AJ78" i="229"/>
  <c r="AI138" i="229"/>
  <c r="AM137" i="229"/>
  <c r="AI134" i="229"/>
  <c r="AM133" i="229"/>
  <c r="AM129" i="229"/>
  <c r="AI126" i="229"/>
  <c r="AM125" i="229"/>
  <c r="AI122" i="229"/>
  <c r="AM121" i="229"/>
  <c r="AI118" i="229"/>
  <c r="AM117" i="229"/>
  <c r="AI114" i="229"/>
  <c r="AM113" i="229"/>
  <c r="AI110" i="229"/>
  <c r="AM109" i="229"/>
  <c r="AM105" i="229"/>
  <c r="AI102" i="229"/>
  <c r="AM101" i="229"/>
  <c r="AI98" i="229"/>
  <c r="AM97" i="229"/>
  <c r="AI94" i="229"/>
  <c r="AM93" i="229"/>
  <c r="AP140" i="229"/>
  <c r="AH138" i="229"/>
  <c r="AL137" i="229"/>
  <c r="AP136" i="229"/>
  <c r="AH134" i="229"/>
  <c r="AL133" i="229"/>
  <c r="AP132" i="229"/>
  <c r="AL129" i="229"/>
  <c r="AP128" i="229"/>
  <c r="AH126" i="229"/>
  <c r="AQ126" i="229" s="1"/>
  <c r="AL125" i="229"/>
  <c r="AP124" i="229"/>
  <c r="AH122" i="229"/>
  <c r="AQ122" i="229" s="1"/>
  <c r="AL121" i="229"/>
  <c r="AP120" i="229"/>
  <c r="AH118" i="229"/>
  <c r="AL117" i="229"/>
  <c r="AP116" i="229"/>
  <c r="AH114" i="229"/>
  <c r="AL113" i="229"/>
  <c r="AP112" i="229"/>
  <c r="AH110" i="229"/>
  <c r="AL109" i="229"/>
  <c r="AP108" i="229"/>
  <c r="AL105" i="229"/>
  <c r="AP104" i="229"/>
  <c r="AH102" i="229"/>
  <c r="AL101" i="229"/>
  <c r="AP100" i="229"/>
  <c r="AH98" i="229"/>
  <c r="AL97" i="229"/>
  <c r="AP96" i="229"/>
  <c r="AO140" i="229"/>
  <c r="AK137" i="229"/>
  <c r="AO136" i="229"/>
  <c r="AK133" i="229"/>
  <c r="AO132" i="229"/>
  <c r="AK129" i="229"/>
  <c r="AO128" i="229"/>
  <c r="AK125" i="229"/>
  <c r="AO124" i="229"/>
  <c r="AK121" i="229"/>
  <c r="AO120" i="229"/>
  <c r="AK117" i="229"/>
  <c r="AO116" i="229"/>
  <c r="AK113" i="229"/>
  <c r="AO112" i="229"/>
  <c r="AK109" i="229"/>
  <c r="AO108" i="229"/>
  <c r="AK105" i="229"/>
  <c r="AO104" i="229"/>
  <c r="AK101" i="229"/>
  <c r="AO100" i="229"/>
  <c r="AJ129" i="229"/>
  <c r="AN128" i="229"/>
  <c r="AJ125" i="229"/>
  <c r="AN124" i="229"/>
  <c r="AJ121" i="229"/>
  <c r="AN120" i="229"/>
  <c r="AJ117" i="229"/>
  <c r="AN116" i="229"/>
  <c r="AJ113" i="229"/>
  <c r="AN112" i="229"/>
  <c r="AJ109" i="229"/>
  <c r="AN108" i="229"/>
  <c r="AJ105" i="229"/>
  <c r="AN104" i="229"/>
  <c r="AJ101" i="229"/>
  <c r="AN100" i="229"/>
  <c r="AI137" i="229"/>
  <c r="AM136" i="229"/>
  <c r="AI133" i="229"/>
  <c r="AM132" i="229"/>
  <c r="AI129" i="229"/>
  <c r="AM128" i="229"/>
  <c r="AI125" i="229"/>
  <c r="AM124" i="229"/>
  <c r="AI121" i="229"/>
  <c r="AM120" i="229"/>
  <c r="AI117" i="229"/>
  <c r="AM116" i="229"/>
  <c r="AI113" i="229"/>
  <c r="AM112" i="229"/>
  <c r="AI109" i="229"/>
  <c r="AM108" i="229"/>
  <c r="AI105" i="229"/>
  <c r="AM104" i="229"/>
  <c r="AI101" i="229"/>
  <c r="AM100" i="229"/>
  <c r="AI97" i="229"/>
  <c r="AM96" i="229"/>
  <c r="AI93" i="229"/>
  <c r="AM92" i="229"/>
  <c r="AK140" i="229"/>
  <c r="AO139" i="229"/>
  <c r="AK136" i="229"/>
  <c r="AO135" i="229"/>
  <c r="AK132" i="229"/>
  <c r="AO131" i="229"/>
  <c r="AK128" i="229"/>
  <c r="AO127" i="229"/>
  <c r="AK124" i="229"/>
  <c r="AO123" i="229"/>
  <c r="AK120" i="229"/>
  <c r="AO119" i="229"/>
  <c r="AK116" i="229"/>
  <c r="AO115" i="229"/>
  <c r="AK112" i="229"/>
  <c r="AO111" i="229"/>
  <c r="AK108" i="229"/>
  <c r="AO107" i="229"/>
  <c r="AK104" i="229"/>
  <c r="AO103" i="229"/>
  <c r="AK100" i="229"/>
  <c r="AO99" i="229"/>
  <c r="AJ10" i="229"/>
  <c r="AJ7" i="229" s="1"/>
  <c r="AJ18" i="229"/>
  <c r="AJ22" i="229"/>
  <c r="AN25" i="229"/>
  <c r="AJ30" i="229"/>
  <c r="AL32" i="229"/>
  <c r="AM34" i="229"/>
  <c r="AM33" i="229" s="1"/>
  <c r="AI52" i="229"/>
  <c r="AQ52" i="229" s="1"/>
  <c r="AL83" i="229"/>
  <c r="AL82" i="229" s="1"/>
  <c r="AP87" i="229"/>
  <c r="AK88" i="229"/>
  <c r="AI89" i="229"/>
  <c r="AI90" i="229"/>
  <c r="AN94" i="229"/>
  <c r="AH100" i="229"/>
  <c r="AO110" i="229"/>
  <c r="AO113" i="229"/>
  <c r="AK115" i="229"/>
  <c r="AK118" i="229"/>
  <c r="AN119" i="229"/>
  <c r="AL124" i="229"/>
  <c r="AM127" i="229"/>
  <c r="AH132" i="229"/>
  <c r="AQ132" i="229" s="1"/>
  <c r="AN136" i="229"/>
  <c r="O7" i="249"/>
  <c r="O11" i="249"/>
  <c r="O12" i="249"/>
  <c r="O13" i="249"/>
  <c r="O10" i="249"/>
  <c r="O9" i="249"/>
  <c r="F13" i="249"/>
  <c r="F8" i="249"/>
  <c r="F7" i="249"/>
  <c r="F12" i="249"/>
  <c r="F11" i="249"/>
  <c r="F10" i="249"/>
  <c r="F9" i="249"/>
  <c r="AN82" i="229" l="1"/>
  <c r="AL33" i="229"/>
  <c r="AN7" i="229"/>
  <c r="AQ72" i="229"/>
  <c r="AQ54" i="229"/>
  <c r="AM44" i="229"/>
  <c r="AQ30" i="229"/>
  <c r="AQ26" i="229"/>
  <c r="AQ18" i="229"/>
  <c r="AQ10" i="229"/>
  <c r="AM7" i="229"/>
  <c r="AQ121" i="229"/>
  <c r="AQ80" i="229"/>
  <c r="AQ47" i="229"/>
  <c r="AJ33" i="229"/>
  <c r="AQ59" i="229"/>
  <c r="AJ44" i="229"/>
  <c r="AQ58" i="229"/>
  <c r="AL44" i="229"/>
  <c r="AQ39" i="229"/>
  <c r="AP14" i="229"/>
  <c r="AQ67" i="229"/>
  <c r="AI64" i="229"/>
  <c r="AL64" i="229"/>
  <c r="AQ36" i="229"/>
  <c r="AP64" i="229"/>
  <c r="AQ60" i="229"/>
  <c r="AK21" i="229"/>
  <c r="AK14" i="229"/>
  <c r="AO44" i="229"/>
  <c r="AQ40" i="229"/>
  <c r="AK64" i="229"/>
  <c r="AQ55" i="229"/>
  <c r="AP7" i="229"/>
  <c r="F5" i="249"/>
  <c r="D8" i="249"/>
  <c r="D9" i="249"/>
  <c r="D11" i="249"/>
  <c r="D7" i="249"/>
  <c r="D10" i="249"/>
  <c r="AQ109" i="229"/>
  <c r="AQ112" i="229"/>
  <c r="AQ68" i="229"/>
  <c r="AI21" i="229"/>
  <c r="AQ115" i="229"/>
  <c r="AQ70" i="229"/>
  <c r="AQ29" i="229"/>
  <c r="AQ88" i="229"/>
  <c r="AQ24" i="229"/>
  <c r="AN106" i="229"/>
  <c r="AQ96" i="229"/>
  <c r="AQ53" i="229"/>
  <c r="AQ102" i="229"/>
  <c r="AQ103" i="229"/>
  <c r="AM106" i="229"/>
  <c r="AQ113" i="229"/>
  <c r="AO82" i="229"/>
  <c r="AQ23" i="229"/>
  <c r="AN64" i="229"/>
  <c r="AH106" i="229"/>
  <c r="AQ107" i="229"/>
  <c r="AK130" i="229"/>
  <c r="AQ51" i="229"/>
  <c r="AQ61" i="229"/>
  <c r="AP21" i="229"/>
  <c r="AL21" i="229"/>
  <c r="AI130" i="229"/>
  <c r="AQ97" i="229"/>
  <c r="AL106" i="229"/>
  <c r="AQ25" i="229"/>
  <c r="AQ20" i="229"/>
  <c r="AQ50" i="229"/>
  <c r="AN21" i="229"/>
  <c r="AQ19" i="229"/>
  <c r="O5" i="249"/>
  <c r="AK106" i="229"/>
  <c r="AJ106" i="229"/>
  <c r="AM64" i="229"/>
  <c r="AK44" i="229"/>
  <c r="AJ82" i="229"/>
  <c r="AM14" i="229"/>
  <c r="AQ105" i="229"/>
  <c r="AQ108" i="229"/>
  <c r="AQ48" i="229"/>
  <c r="AQ104" i="229"/>
  <c r="AQ116" i="229"/>
  <c r="AQ99" i="229"/>
  <c r="AO33" i="229"/>
  <c r="AQ129" i="229"/>
  <c r="AM82" i="229"/>
  <c r="AJ21" i="229"/>
  <c r="AQ110" i="229"/>
  <c r="AQ90" i="229"/>
  <c r="AP44" i="229"/>
  <c r="AH64" i="229"/>
  <c r="AQ65" i="229"/>
  <c r="AQ128" i="229"/>
  <c r="AI44" i="229"/>
  <c r="AQ16" i="229"/>
  <c r="AJ14" i="229"/>
  <c r="AQ123" i="229"/>
  <c r="AH14" i="229"/>
  <c r="AQ15" i="229"/>
  <c r="AQ134" i="229"/>
  <c r="AQ92" i="229"/>
  <c r="AQ45" i="229"/>
  <c r="AH44" i="229"/>
  <c r="AQ101" i="229"/>
  <c r="AQ139" i="229"/>
  <c r="AI7" i="229"/>
  <c r="AQ95" i="229"/>
  <c r="AL14" i="229"/>
  <c r="AQ91" i="229"/>
  <c r="AQ56" i="229"/>
  <c r="AI106" i="229"/>
  <c r="AQ135" i="229"/>
  <c r="AQ17" i="229"/>
  <c r="AQ12" i="229"/>
  <c r="AQ117" i="229"/>
  <c r="AQ11" i="229"/>
  <c r="AO130" i="229"/>
  <c r="AQ114" i="229"/>
  <c r="AQ38" i="229"/>
  <c r="AQ111" i="229"/>
  <c r="AQ41" i="229"/>
  <c r="AQ22" i="229"/>
  <c r="AQ100" i="229"/>
  <c r="AQ138" i="229"/>
  <c r="AQ35" i="229"/>
  <c r="AQ93" i="229"/>
  <c r="AN44" i="229"/>
  <c r="AL130" i="229"/>
  <c r="AQ137" i="229"/>
  <c r="AQ32" i="229"/>
  <c r="AO21" i="229"/>
  <c r="AQ62" i="229"/>
  <c r="AN33" i="229"/>
  <c r="AH21" i="229"/>
  <c r="AK82" i="229"/>
  <c r="AQ81" i="229"/>
  <c r="AP130" i="229"/>
  <c r="AQ85" i="229"/>
  <c r="AQ46" i="229"/>
  <c r="AQ13" i="229"/>
  <c r="AJ130" i="229"/>
  <c r="AQ89" i="229"/>
  <c r="AQ66" i="229"/>
  <c r="AH130" i="229"/>
  <c r="AQ131" i="229"/>
  <c r="AQ8" i="229"/>
  <c r="AH7" i="229"/>
  <c r="AQ86" i="229"/>
  <c r="AO64" i="229"/>
  <c r="AM21" i="229"/>
  <c r="AQ31" i="229"/>
  <c r="AQ118" i="229"/>
  <c r="AN130" i="229"/>
  <c r="AQ133" i="229"/>
  <c r="AQ84" i="229"/>
  <c r="AQ78" i="229"/>
  <c r="AJ64" i="229"/>
  <c r="AQ140" i="229"/>
  <c r="AQ63" i="229"/>
  <c r="AP106" i="229"/>
  <c r="AO106" i="229"/>
  <c r="AQ79" i="229"/>
  <c r="AQ83" i="229"/>
  <c r="AH82" i="229"/>
  <c r="AQ127" i="229"/>
  <c r="AQ136" i="229"/>
  <c r="AQ9" i="229"/>
  <c r="AI82" i="229"/>
  <c r="AQ28" i="229"/>
  <c r="AP33" i="229"/>
  <c r="AQ120" i="229"/>
  <c r="AQ98" i="229"/>
  <c r="AQ76" i="229"/>
  <c r="AM130" i="229"/>
  <c r="AQ74" i="229"/>
  <c r="AL7" i="229"/>
  <c r="AQ125" i="229"/>
  <c r="AP82" i="229"/>
  <c r="AQ94" i="229"/>
  <c r="AQ43" i="229"/>
  <c r="AI14" i="229"/>
  <c r="AQ27" i="229"/>
  <c r="AH33" i="229"/>
  <c r="AQ33" i="229" s="1"/>
  <c r="AQ124" i="229"/>
  <c r="AQ87" i="229"/>
  <c r="AQ119" i="229"/>
  <c r="AQ34" i="229"/>
  <c r="D5" i="249"/>
  <c r="O6" i="249"/>
  <c r="M5" i="249"/>
  <c r="H5" i="249"/>
  <c r="H11" i="249"/>
  <c r="M11" i="249"/>
  <c r="N10" i="249"/>
  <c r="N12" i="249"/>
  <c r="H12" i="249"/>
  <c r="M12" i="249"/>
  <c r="H7" i="249"/>
  <c r="M7" i="249"/>
  <c r="H13" i="249"/>
  <c r="M13" i="249"/>
  <c r="M8" i="249"/>
  <c r="H10" i="249"/>
  <c r="M10" i="249"/>
  <c r="H9" i="249"/>
  <c r="M9" i="249"/>
  <c r="H6" i="249"/>
  <c r="M6" i="249"/>
  <c r="Q6" i="249"/>
  <c r="Q8" i="249"/>
  <c r="Q5" i="249"/>
  <c r="Q13" i="249"/>
  <c r="Q12" i="249"/>
  <c r="Q9" i="249"/>
  <c r="Q11" i="249"/>
  <c r="Q10" i="249"/>
  <c r="Q7" i="249"/>
  <c r="G13" i="249"/>
  <c r="G9" i="249"/>
  <c r="G10" i="249"/>
  <c r="G8" i="249"/>
  <c r="F6" i="249"/>
  <c r="G11" i="249"/>
  <c r="G12" i="249"/>
  <c r="G7" i="249"/>
  <c r="D13" i="249"/>
  <c r="D12" i="249"/>
  <c r="D6" i="249"/>
  <c r="N13" i="249"/>
  <c r="P9" i="249"/>
  <c r="P12" i="249"/>
  <c r="P11" i="249"/>
  <c r="P7" i="249"/>
  <c r="P13" i="249"/>
  <c r="N11" i="249"/>
  <c r="P6" i="249"/>
  <c r="N7" i="249"/>
  <c r="P10" i="249"/>
  <c r="N6" i="249"/>
  <c r="N8" i="249"/>
  <c r="P5" i="249"/>
  <c r="G4" i="249"/>
  <c r="AQ130" i="229" l="1"/>
  <c r="AQ21" i="229"/>
  <c r="AO6" i="229"/>
  <c r="AQ44" i="229"/>
  <c r="AJ6" i="229"/>
  <c r="AM6" i="229"/>
  <c r="AK6" i="229"/>
  <c r="AN6" i="229"/>
  <c r="AP6" i="229"/>
  <c r="G5" i="249"/>
  <c r="J5" i="249"/>
  <c r="AQ106" i="229"/>
  <c r="AL6" i="229"/>
  <c r="AQ14" i="229"/>
  <c r="AI6" i="229"/>
  <c r="AQ64" i="229"/>
  <c r="AQ7" i="229"/>
  <c r="AH6" i="229"/>
  <c r="AQ82" i="229"/>
  <c r="J10" i="249"/>
  <c r="K10" i="249" s="1"/>
  <c r="L10" i="249" s="1"/>
  <c r="J11" i="249"/>
  <c r="J9" i="249"/>
  <c r="S9" i="249" s="1"/>
  <c r="T9" i="249" s="1"/>
  <c r="I11" i="249"/>
  <c r="I7" i="249"/>
  <c r="O8" i="249"/>
  <c r="O4" i="249" s="1"/>
  <c r="I12" i="249"/>
  <c r="I10" i="249"/>
  <c r="J7" i="249"/>
  <c r="K7" i="249" s="1"/>
  <c r="L7" i="249" s="1"/>
  <c r="H8" i="249"/>
  <c r="I13" i="249"/>
  <c r="I6" i="249"/>
  <c r="N9" i="249"/>
  <c r="I9" i="249" s="1"/>
  <c r="M4" i="249"/>
  <c r="N5" i="249"/>
  <c r="I5" i="249" s="1"/>
  <c r="Q4" i="249"/>
  <c r="D4" i="249"/>
  <c r="G6" i="249"/>
  <c r="F4" i="249"/>
  <c r="S5" i="249"/>
  <c r="T5" i="249" s="1"/>
  <c r="J6" i="249"/>
  <c r="J12" i="249"/>
  <c r="J13" i="249"/>
  <c r="P8" i="249"/>
  <c r="I8" i="249" s="1"/>
  <c r="U29" i="16"/>
  <c r="E4" i="249"/>
  <c r="N4" i="249" l="1"/>
  <c r="I4" i="249"/>
  <c r="K5" i="249"/>
  <c r="L5" i="249" s="1"/>
  <c r="AQ6" i="229"/>
  <c r="S10" i="249"/>
  <c r="T10" i="249" s="1"/>
  <c r="K11" i="249"/>
  <c r="L11" i="249" s="1"/>
  <c r="S11" i="249"/>
  <c r="T11" i="249" s="1"/>
  <c r="K9" i="249"/>
  <c r="L9" i="249" s="1"/>
  <c r="S7" i="249"/>
  <c r="T7" i="249" s="1"/>
  <c r="H4" i="249"/>
  <c r="J4" i="249" s="1"/>
  <c r="K4" i="249" s="1"/>
  <c r="J8" i="249"/>
  <c r="K6" i="249"/>
  <c r="L6" i="249" s="1"/>
  <c r="S6" i="249"/>
  <c r="T6" i="249" s="1"/>
  <c r="S13" i="249"/>
  <c r="T13" i="249" s="1"/>
  <c r="K13" i="249"/>
  <c r="L13" i="249" s="1"/>
  <c r="S12" i="249"/>
  <c r="T12" i="249" s="1"/>
  <c r="K12" i="249"/>
  <c r="L12" i="249" s="1"/>
  <c r="U31" i="16"/>
  <c r="U30" i="16" s="1"/>
  <c r="U28" i="16"/>
  <c r="K8" i="249" l="1"/>
  <c r="L8" i="249" s="1"/>
  <c r="S8" i="249"/>
  <c r="T8" i="249" s="1"/>
  <c r="S4" i="249"/>
  <c r="T4" i="249" s="1"/>
  <c r="U33" i="16"/>
  <c r="U32" i="16" s="1"/>
  <c r="U35" i="16"/>
  <c r="U34" i="16" s="1"/>
  <c r="P1" i="16"/>
  <c r="D54" i="254" l="1"/>
  <c r="D57" i="254"/>
  <c r="D47" i="254"/>
  <c r="D51" i="254"/>
  <c r="D45" i="254"/>
  <c r="D59" i="254"/>
  <c r="D44" i="254"/>
  <c r="D56" i="254"/>
  <c r="D49" i="254"/>
  <c r="D46" i="254"/>
  <c r="D50" i="254"/>
  <c r="D55" i="254"/>
  <c r="D52" i="254"/>
  <c r="D48" i="254"/>
  <c r="D58" i="254"/>
  <c r="D53" i="254"/>
  <c r="D43" i="254"/>
  <c r="D60" i="25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H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DIANA MILENA LOPEZ VALENCIA:
afiliados del Regimen especial y/excepcion con corte   julio 2024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Datos corte a septiembre 2023</t>
        </r>
      </text>
    </comment>
    <comment ref="L2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DIANA MILENA LOPEZ VALENCIA:
INPEC con corte   julio 2024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H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DIANA MILENA LOPEZ VALENCIA:afiliados del Regimen especial y/excepcion con corte   JULIO 2024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INPEC con corte   JULIO 2024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A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La información del régimen expción y especial se encuentra con corte a noviembre.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C6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La información del régimen expción y especial se encuentra con corte a noviembre.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K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liquidada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C9898F-899C-4F8C-8067-2CC1CC887996}" odcFile="D:\dlopezva\My Documents\Mis archivos de origen de datos\cubos.sispro.gov.co CU_Estadisticas Afiliados a Salud CU_Estadisticas Afiliados a Salud General.odc" keepAlive="1" name="cubos.sispro.gov.co CU_Estadisticas Afiliados a Salud CU_Estadisticas Afiliados a Salud General" description="Información de las Afiliaciones con corte a Octubre /2022" type="5" refreshedVersion="6" background="1">
    <dbPr connection="Provider=MSOLAP.8;Persist Security Info=True;User ID=sispro\sd_antioquia_bdua;Initial Catalog=CU_Estadisticas Afiliados a Salud;Data Source=cubos.sispro.gov.co;Location=cubos.sispro.gov.co;MDX Compatibility=1;Safety Options=2;MDX Missing Member Mode=Error;Update Isolation Level=2" command="CU_Estadisticas Afiliados a Salud General" commandType="1"/>
    <olapPr sendLocale="1" rowDrillCount="1000"/>
  </connection>
  <connection id="2" xr16:uid="{B1C9898F-899C-4F8C-8067-2CC1CC887996}" odcFile="D:\dlopezva\My Documents\Mis archivos de origen de datos\cubos.sispro.gov.co CU_Estadisticas Afiliados a Salud CU_Estadisticas Afiliados a Salud General.odc" keepAlive="1" name="cubos.sispro.gov.co CU_Estadisticas Afiliados a Salud CU_Estadisticas Afiliados a Salud General1" description="Información de las Afiliaciones con corte a Octubre /2022" type="5" refreshedVersion="6" background="1">
    <dbPr connection="Provider=MSOLAP.8;Persist Security Info=True;User ID=sispro\sd_antioquia_bdua;Initial Catalog=CU_Estadisticas Afiliados a Salud;Data Source=cubos.sispro.gov.co;Location=cubos.sispro.gov.co;MDX Compatibility=1;Safety Options=2;MDX Missing Member Mode=Error;Update Isolation Level=2" command="CU_Estadisticas Afiliados a Salud General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8">
    <s v="cubos.sispro.gov.co CU_Estadisticas Afiliados a Salud CU_Estadisticas Afiliados a Salud General"/>
    <s v="{[Fecha Corte].[Año].&amp;[2024]}"/>
    <s v="{[Fecha Corte].[Mes].&amp;[2]}"/>
    <s v="{[Geografia].[Departamento].&amp;[ANTIOQUIA]}"/>
    <s v="{[Estado Afiliacion].[Estado].&amp;[Activo],[Estado Afiliacion].[Estado].&amp;[Proteccion Laboral],[Estado Afiliacion].[Estado].&amp;[Activo por emergencia]}"/>
    <s v="{[Regimen].[Tipo Regimen].&amp;[EXCEPCION]}"/>
    <s v="{[Género].[Genero].[All]}"/>
    <s v="{[Regimen].[Tipo Regimen].&amp;[INPEC INTRAMURAL]}"/>
  </metadataStrings>
  <mdxMetadata count="7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</mdx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<sst xmlns="http://schemas.openxmlformats.org/spreadsheetml/2006/main" count="7992" uniqueCount="1300">
  <si>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</si>
  <si>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</si>
  <si>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</si>
  <si>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</si>
  <si>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</si>
  <si>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</si>
  <si>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</si>
  <si>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</si>
  <si>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</si>
  <si>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</si>
  <si>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</si>
  <si>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</si>
  <si>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</si>
  <si>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</si>
  <si>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</si>
  <si>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</si>
  <si>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</si>
  <si>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</si>
  <si>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</si>
  <si>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</si>
  <si>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</si>
  <si>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</si>
  <si>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</si>
  <si>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</si>
  <si>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</si>
  <si>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</si>
  <si>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</si>
  <si>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</si>
  <si>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</si>
  <si>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</si>
  <si>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</si>
  <si>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</si>
  <si>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</si>
  <si>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</si>
  <si>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</si>
  <si>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</si>
  <si>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</si>
  <si>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</si>
  <si>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</si>
  <si>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</si>
  <si>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</si>
  <si>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</si>
  <si>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</si>
  <si>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</si>
  <si>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</si>
  <si>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</si>
  <si>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</si>
  <si>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</si>
  <si>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</si>
  <si>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</si>
  <si>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</si>
  <si>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</si>
  <si>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</si>
  <si>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</si>
  <si>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</si>
  <si>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</si>
  <si>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</si>
  <si>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</si>
  <si>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</si>
  <si>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</si>
  <si>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</si>
  <si>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</si>
  <si>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</si>
  <si>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</si>
  <si>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</si>
  <si>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</si>
  <si>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</si>
  <si>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</si>
  <si>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</si>
  <si>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</si>
  <si>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</si>
  <si>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</si>
  <si>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</si>
  <si>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</si>
  <si>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</si>
  <si>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</si>
  <si>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</si>
  <si>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</si>
  <si>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</si>
  <si>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</si>
  <si>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</si>
  <si>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</si>
  <si>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</si>
  <si>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</si>
  <si>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</si>
  <si>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</si>
  <si>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</si>
  <si>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</si>
  <si>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</si>
  <si>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</si>
  <si>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</si>
  <si>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</si>
  <si>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</si>
  <si>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</si>
  <si>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</si>
  <si>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</si>
  <si>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</si>
  <si>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</si>
  <si>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</si>
  <si>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</si>
  <si>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</si>
  <si>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</si>
  <si>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</si>
  <si>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</si>
  <si>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</si>
  <si>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</si>
  <si>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</si>
  <si>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</si>
  <si>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</si>
  <si>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</si>
  <si>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</si>
  <si>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</si>
  <si>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</si>
  <si>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</si>
  <si>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</si>
  <si>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</si>
  <si>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</si>
  <si>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</si>
  <si>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</si>
  <si>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</si>
  <si>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</si>
  <si>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</si>
  <si>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</si>
  <si>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</si>
  <si>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</si>
  <si>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</si>
  <si>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</si>
  <si>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</si>
  <si>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</si>
  <si>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</si>
  <si>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</si>
  <si>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</si>
  <si>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</si>
  <si>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</si>
  <si>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</si>
  <si>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</si>
  <si>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</si>
  <si>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</si>
  <si>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</si>
  <si>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</si>
  <si>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</si>
  <si>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</si>
  <si>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</si>
  <si>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</si>
  <si>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</si>
  <si>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</si>
  <si>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</si>
  <si>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</si>
  <si>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</si>
  <si>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</si>
  <si>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</si>
  <si>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</si>
  <si>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</si>
  <si>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</si>
  <si>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</si>
  <si>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</si>
  <si>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</si>
  <si>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</si>
  <si>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</si>
  <si>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</si>
  <si>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</si>
  <si>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</si>
  <si>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</si>
  <si>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</si>
  <si>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</si>
  <si>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</si>
  <si>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</si>
  <si>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</si>
  <si>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</si>
  <si>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</si>
  <si>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</si>
  <si>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</si>
  <si>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</si>
  <si>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</si>
  <si>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</si>
  <si>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</si>
  <si>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</si>
  <si>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</si>
  <si>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</si>
  <si>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</si>
  <si>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</si>
  <si>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</si>
  <si>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</si>
  <si>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</si>
  <si>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</si>
  <si>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</si>
  <si>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</si>
  <si>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</si>
  <si>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</si>
  <si>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</si>
  <si>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</si>
  <si>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</si>
  <si>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</si>
  <si>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</si>
  <si>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</si>
  <si>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</si>
  <si>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</si>
  <si>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</si>
  <si>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</si>
  <si>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</si>
  <si>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</si>
  <si>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</si>
  <si>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</si>
  <si>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</si>
  <si>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</si>
  <si>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</si>
  <si>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</si>
  <si>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</si>
  <si>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</si>
  <si>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</si>
  <si>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</si>
  <si>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</si>
  <si>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</si>
  <si>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</si>
  <si>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</si>
  <si>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</si>
  <si>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</si>
  <si>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</si>
  <si>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</si>
  <si>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</si>
  <si>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</si>
  <si>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</si>
  <si>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</si>
  <si>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</si>
  <si>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</si>
  <si>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</si>
  <si>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</si>
  <si>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</si>
  <si>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</si>
  <si>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</si>
  <si>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</si>
  <si>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</si>
  <si>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</si>
  <si>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</si>
  <si>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</si>
  <si>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</si>
  <si>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</si>
  <si>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</si>
  <si>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</si>
  <si>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</si>
  <si>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</si>
  <si>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</si>
  <si>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</si>
  <si>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</si>
  <si>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</si>
  <si>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</si>
  <si>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</si>
  <si>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</si>
  <si>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</si>
  <si>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</si>
  <si>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</si>
  <si>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</si>
  <si>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</si>
  <si>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</si>
  <si>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</si>
  <si>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</si>
  <si>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</si>
  <si>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</si>
  <si>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</si>
  <si>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</si>
  <si>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</si>
  <si>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</si>
  <si>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</si>
  <si>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</si>
  <si>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</si>
  <si>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</si>
  <si>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</si>
  <si>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</si>
  <si>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Total afiliados por EPS al Régimen Subsidiado</t>
  </si>
  <si>
    <t>Total afiliados por EPS en Antioquia</t>
  </si>
  <si>
    <t>Código Ministerio</t>
  </si>
  <si>
    <t>NOMBRE EPS-S</t>
  </si>
  <si>
    <t>NOMBRE EPS</t>
  </si>
  <si>
    <t>NRO. AFILIADOS</t>
  </si>
  <si>
    <t>% afiliados</t>
  </si>
  <si>
    <t>EPSS10</t>
  </si>
  <si>
    <t>SURA.</t>
  </si>
  <si>
    <t>3. La Nueva EPS</t>
  </si>
  <si>
    <t>EPSS37</t>
  </si>
  <si>
    <t>La Nueva EPS</t>
  </si>
  <si>
    <t>5. Coosalud</t>
  </si>
  <si>
    <t>EPSS02</t>
  </si>
  <si>
    <t xml:space="preserve">Salud Total </t>
  </si>
  <si>
    <t>EPSS05</t>
  </si>
  <si>
    <t>Sanitas S.A.</t>
  </si>
  <si>
    <t>8. AIC</t>
  </si>
  <si>
    <t>EPSS08</t>
  </si>
  <si>
    <t>Compensar EPS</t>
  </si>
  <si>
    <t>9. Compensar EPS</t>
  </si>
  <si>
    <t>EPSS42</t>
  </si>
  <si>
    <t>Otras EPS</t>
  </si>
  <si>
    <t>Total Afiliados por EPS Régimen Contributivo</t>
  </si>
  <si>
    <t>EPS040</t>
  </si>
  <si>
    <t>Savia Salud</t>
  </si>
  <si>
    <t>ESSC24</t>
  </si>
  <si>
    <t>Coosalud</t>
  </si>
  <si>
    <t>EPS041</t>
  </si>
  <si>
    <t>La Nueva EPS-  Movilidad</t>
  </si>
  <si>
    <t>EPSIC3</t>
  </si>
  <si>
    <t>Asociación Indígena del Cauca</t>
  </si>
  <si>
    <t>CCFC33</t>
  </si>
  <si>
    <t>EPS Familiar de Colombia</t>
  </si>
  <si>
    <t>EPS018</t>
  </si>
  <si>
    <t xml:space="preserve">Servicio Occidental </t>
  </si>
  <si>
    <t>EPSS40</t>
  </si>
  <si>
    <t>ESS024</t>
  </si>
  <si>
    <t>EPSI03</t>
  </si>
  <si>
    <t>AIC</t>
  </si>
  <si>
    <t>ESS091</t>
  </si>
  <si>
    <t>Ecoopsos</t>
  </si>
  <si>
    <t>EPSS18</t>
  </si>
  <si>
    <t>CCF102</t>
  </si>
  <si>
    <t>Comfachocó</t>
  </si>
  <si>
    <t>ESS207</t>
  </si>
  <si>
    <t>Mutual SER</t>
  </si>
  <si>
    <t>CCF055</t>
  </si>
  <si>
    <t>Cajacopi</t>
  </si>
  <si>
    <t>CCF033</t>
  </si>
  <si>
    <t>Confasucre</t>
  </si>
  <si>
    <t>EPSS34</t>
  </si>
  <si>
    <t>Capital Salud EPS</t>
  </si>
  <si>
    <t>ESS118</t>
  </si>
  <si>
    <t>Emssanar SAS</t>
  </si>
  <si>
    <t>EPSI05</t>
  </si>
  <si>
    <t>MALLAMAS EPSI</t>
  </si>
  <si>
    <t>Total Afiliado Régimen Subsidiado</t>
  </si>
  <si>
    <t>EPS010</t>
  </si>
  <si>
    <t>EPS037</t>
  </si>
  <si>
    <t>EPS002</t>
  </si>
  <si>
    <t>EPS005</t>
  </si>
  <si>
    <t>EPS042</t>
  </si>
  <si>
    <t>EAS016</t>
  </si>
  <si>
    <t>EPM</t>
  </si>
  <si>
    <t>EPS008</t>
  </si>
  <si>
    <t>ESSC91</t>
  </si>
  <si>
    <t>EAS027</t>
  </si>
  <si>
    <t>Ferrocarriles Nal</t>
  </si>
  <si>
    <t>CCFC55</t>
  </si>
  <si>
    <t>ESSC07</t>
  </si>
  <si>
    <t>Mutual Ser</t>
  </si>
  <si>
    <t>EPS017</t>
  </si>
  <si>
    <t xml:space="preserve">Famisanar </t>
  </si>
  <si>
    <t>EPSIC5</t>
  </si>
  <si>
    <t xml:space="preserve">Mallamas EPSI </t>
  </si>
  <si>
    <t>Total Afiliado Régimen Contributivo</t>
  </si>
  <si>
    <t>INDICE</t>
  </si>
  <si>
    <t>0.   Consolidado de Afiliados por Subregión</t>
  </si>
  <si>
    <t>1.   Población Afiliada por Régimen</t>
  </si>
  <si>
    <t>2.  Afiliados por Esquema Asociativo</t>
  </si>
  <si>
    <t>3.  Gráficos de Cobertura por Régimen y Año Total Departamento</t>
  </si>
  <si>
    <t>4.  Gráficos Tendencia % de Cobertura por Régimen y Subregión Años 2018 a 2024</t>
  </si>
  <si>
    <t xml:space="preserve">5.   Gráficos de Afiliados por Régimen y Subregión </t>
  </si>
  <si>
    <t>6.   Gráficos de Afiliados por EPS y Régimen</t>
  </si>
  <si>
    <t>7.   Gráficos Tendencia de Afiliados por EPS y Año</t>
  </si>
  <si>
    <t>8.   Afiliados por EPS y Municipio Régimen Subsidiado</t>
  </si>
  <si>
    <t xml:space="preserve">9.   Afiliados por EPS y Municipio Régimen Contributivo </t>
  </si>
  <si>
    <t>10. Tendencia de Afiliados Por Municipio, Mes y Año Régimen Subsidiado</t>
  </si>
  <si>
    <t>11. Tendencia de Afiliados Por Municipio, Mes y Año Régimen Contributivo</t>
  </si>
  <si>
    <t>12. Tendencia de Afiliados Por Municipio, Mes y Año Régimen Especial y de Excepción</t>
  </si>
  <si>
    <t>13. Afiliados por Nivel, Sexo y Zona y Régimen Subsidiado y Contributivo</t>
  </si>
  <si>
    <t>14. Afiliados por Grupos de Edad Régimen Subsidiado</t>
  </si>
  <si>
    <t>14A. Afiliados por Curso Vida Régimen Subsidiado</t>
  </si>
  <si>
    <t>15. Afiliados por Grupos de Edad Régimen Contributivo</t>
  </si>
  <si>
    <t xml:space="preserve">15A. Afiliados por Curso Vida Régimen Contributivo </t>
  </si>
  <si>
    <t>16. Afiliados por Curso Vida Régimen Especial y de Excepción</t>
  </si>
  <si>
    <t>17. Afiliados por Tipo de Población Régimen Subsidiado</t>
  </si>
  <si>
    <t>18. Cobertura de Afiliación a Salud Total Nacional y por Departamentos</t>
  </si>
  <si>
    <t xml:space="preserve">FECHA DE CORTE: </t>
  </si>
  <si>
    <t>JULIO 2024</t>
  </si>
  <si>
    <t>COBERTURA POBLACIÓN ACTIVA AFILIADA AL SGSSS EN EL DEPARTAMENTO DE ANTIOQUIA, POR SUBREGIÓN, MUNICIPIO Y RÉGIMEN. 
Según Población Proyectada DANE 2022.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</si>
  <si>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</si>
  <si>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</si>
  <si>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</si>
  <si>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</si>
  <si>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</si>
  <si>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</si>
  <si>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t>REGIMEN EXCEPCIÓN+ ESPECIAL</t>
  </si>
  <si>
    <t>Total afiliados  al SGSSS
 (SIN INPEC)</t>
  </si>
  <si>
    <t>SIN COBERTURA</t>
  </si>
  <si>
    <r>
      <t xml:space="preserve">REGIMEN EXCEPCIÓN+ ESPECIAL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</si>
  <si>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</si>
  <si>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>INPEC</t>
  </si>
  <si>
    <t xml:space="preserve"> DANE 2022</t>
  </si>
  <si>
    <t xml:space="preserve">Total Afiliados </t>
  </si>
  <si>
    <t xml:space="preserve">%  de cobertura </t>
  </si>
  <si>
    <t xml:space="preserve">Total afiliados  al SGSSS </t>
  </si>
  <si>
    <t>% de Cobertura
RS+RC+RE</t>
  </si>
  <si>
    <t>Total INPEC</t>
  </si>
  <si>
    <t>Total afiliados  SGSSS + Régimen escpecial/excepcion+ INPEC</t>
  </si>
  <si>
    <t>Indice</t>
  </si>
  <si>
    <t>TOTAL DEPARTAMENTO</t>
  </si>
  <si>
    <t>Julio   2024</t>
  </si>
  <si>
    <t>MAGDALENA MEDIO</t>
  </si>
  <si>
    <t>BAJO CAUCA</t>
  </si>
  <si>
    <t>URABA</t>
  </si>
  <si>
    <t>NORDESTE</t>
  </si>
  <si>
    <t>OCCIDENTE</t>
  </si>
  <si>
    <t>NORTE</t>
  </si>
  <si>
    <t>ORIENTE</t>
  </si>
  <si>
    <t>SUROESTE</t>
  </si>
  <si>
    <t xml:space="preserve">VALLE ABURRA </t>
  </si>
  <si>
    <t>Fuentes:</t>
  </si>
  <si>
    <t>Maestros del Régimen Subsidiado y Contributivo: ADRES  JULIO - 2024 ,REGIMEN EXCEPCIÓN(Magisterio, Ecopetrol, UdeA, Unal) CUBO SISPRO JULIO 2024 - INPEC: Pagima web  INPEC tabla estadisticas  de PPL intramural.</t>
  </si>
  <si>
    <t>Proyecciones de población con base en el Censo Nacional de Población y Vivienda 2018 (febrero2020),Las series de estimaciones de población aquí presentadas, están sujetas a ajustes de acuerdo con la disponibilidad de nueva información.Fecha de actualización de la serie población año 2023 (post pandemia). 
PROYECCIÓN DANE 2024</t>
  </si>
  <si>
    <t>Realizado por:</t>
  </si>
  <si>
    <t>Diana Milena Lopez</t>
  </si>
  <si>
    <t xml:space="preserve">Diligenció  y actualizó Plantilla:  </t>
  </si>
  <si>
    <t>Jaime A. Jiménez L.</t>
  </si>
  <si>
    <t>COD_MPIO</t>
  </si>
  <si>
    <t xml:space="preserve"> CANTIDAD</t>
  </si>
  <si>
    <t>Cod_Mpio</t>
  </si>
  <si>
    <t>Mpio</t>
  </si>
  <si>
    <t>Poblacion</t>
  </si>
  <si>
    <t>Año</t>
  </si>
  <si>
    <t>MEDELLIN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</si>
  <si>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</si>
  <si>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</si>
  <si>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</si>
  <si>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</si>
  <si>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</si>
  <si>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</si>
  <si>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</si>
  <si>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</si>
  <si>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</si>
  <si>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</si>
  <si>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</si>
  <si>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</si>
  <si>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</si>
  <si>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</si>
  <si>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</si>
  <si>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</si>
  <si>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</si>
  <si>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</si>
  <si>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</si>
  <si>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</si>
  <si>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</si>
  <si>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</si>
  <si>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</si>
  <si>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</si>
  <si>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</si>
  <si>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</si>
  <si>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</si>
  <si>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</si>
  <si>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</si>
  <si>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</si>
  <si>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</si>
  <si>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EL 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</si>
  <si>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</si>
  <si>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</si>
  <si>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</si>
  <si>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</si>
  <si>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</si>
  <si>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</si>
  <si>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</si>
  <si>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</si>
  <si>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</si>
  <si>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</si>
  <si>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</si>
  <si>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</si>
  <si>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</si>
  <si>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</si>
  <si>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</si>
  <si>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</si>
  <si>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</si>
  <si>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</si>
  <si>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 xml:space="preserve">GOMEZ PLATA </t>
  </si>
  <si>
    <t>GRANADA</t>
  </si>
  <si>
    <t>GUADALUPE</t>
  </si>
  <si>
    <t>GUARNE</t>
  </si>
  <si>
    <t>GUATAPE</t>
  </si>
  <si>
    <t>HELICONIA</t>
  </si>
  <si>
    <t>HISPANIA</t>
  </si>
  <si>
    <t>ITAGÜI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</si>
  <si>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</si>
  <si>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</si>
  <si>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</si>
  <si>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</si>
  <si>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</si>
  <si>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</si>
  <si>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</si>
  <si>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</si>
  <si>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</si>
  <si>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</si>
  <si>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</si>
  <si>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</si>
  <si>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</si>
  <si>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</si>
  <si>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</si>
  <si>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</si>
  <si>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</si>
  <si>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</si>
  <si>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</si>
  <si>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</si>
  <si>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</si>
  <si>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</t>
  </si>
  <si>
    <t>PUERTO TRIUNFO</t>
  </si>
  <si>
    <t>REMEDIOS</t>
  </si>
  <si>
    <t>EL RETIRO</t>
  </si>
  <si>
    <t>RIONEGRO</t>
  </si>
  <si>
    <t>SABANALARGA</t>
  </si>
  <si>
    <t>SABANETA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</si>
  <si>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</si>
  <si>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</si>
  <si>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</si>
  <si>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</si>
  <si>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</si>
  <si>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</si>
  <si>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</si>
  <si>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</si>
  <si>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</si>
  <si>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</si>
  <si>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</si>
  <si>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</si>
  <si>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</si>
  <si>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</si>
  <si>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</si>
  <si>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</si>
  <si>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</si>
  <si>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</si>
  <si>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</si>
  <si>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</si>
  <si>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</si>
  <si>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</si>
  <si>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</si>
  <si>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</si>
  <si>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</si>
  <si>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</si>
  <si>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</si>
  <si>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</si>
  <si>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</si>
  <si>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</si>
  <si>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</si>
  <si>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</si>
  <si>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</si>
  <si>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</si>
  <si>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</si>
  <si>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</si>
  <si>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</si>
  <si>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</si>
  <si>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2024</t>
  </si>
  <si>
    <t>Mes</t>
  </si>
  <si>
    <t>Febrero</t>
  </si>
  <si>
    <t>Departamento</t>
  </si>
  <si>
    <t>ANTIOQUIA</t>
  </si>
  <si>
    <t>Estado</t>
  </si>
  <si>
    <t>(Varios elementos)</t>
  </si>
  <si>
    <t>Tipo Regimen</t>
  </si>
  <si>
    <t>EXCEPCION</t>
  </si>
  <si>
    <t>INPEC INTRAMURAL</t>
  </si>
  <si>
    <t>Genero</t>
  </si>
  <si>
    <t>All</t>
  </si>
  <si>
    <t>Etiquetas de fila</t>
  </si>
  <si>
    <t>MEDELLÍN</t>
  </si>
  <si>
    <t>ABRIAQUÍ</t>
  </si>
  <si>
    <t>ALEJANDRÍA</t>
  </si>
  <si>
    <t>AMAGÁ</t>
  </si>
  <si>
    <t>ANGELÓPOLIS</t>
  </si>
  <si>
    <t>ANORÍ</t>
  </si>
  <si>
    <t>SANTAFÉ DE ANTIOQUIA</t>
  </si>
  <si>
    <t>ANZÁ</t>
  </si>
  <si>
    <t>APARTADÓ</t>
  </si>
  <si>
    <t>CIUDAD BOLÍVAR</t>
  </si>
  <si>
    <t>BURITICÁ</t>
  </si>
  <si>
    <t>CÁCERES</t>
  </si>
  <si>
    <t>CARACOLÍ</t>
  </si>
  <si>
    <t>CHIGORODÓ</t>
  </si>
  <si>
    <t>COCORNÁ</t>
  </si>
  <si>
    <t>CONCEPCIÓN</t>
  </si>
  <si>
    <t>DON MATÍAS</t>
  </si>
  <si>
    <t>EBÉJICO</t>
  </si>
  <si>
    <t>ENTRERRÍOS</t>
  </si>
  <si>
    <t>GÓMEZ PLATA</t>
  </si>
  <si>
    <t>GUATAPÉ</t>
  </si>
  <si>
    <t>ITAGUÍ</t>
  </si>
  <si>
    <t>JARDÍN</t>
  </si>
  <si>
    <t>JERICÓ</t>
  </si>
  <si>
    <t>LA UNIÓN</t>
  </si>
  <si>
    <t>MURINDÓ</t>
  </si>
  <si>
    <t>MUTATÁ</t>
  </si>
  <si>
    <t>NECOCLÍ</t>
  </si>
  <si>
    <t>NECHÍ</t>
  </si>
  <si>
    <t>PEÑOL</t>
  </si>
  <si>
    <t>PUERTO BERRÍO</t>
  </si>
  <si>
    <t>RETIRO</t>
  </si>
  <si>
    <t>SAN ANDRÉS</t>
  </si>
  <si>
    <t>SAN JERÓNIMO</t>
  </si>
  <si>
    <t>SAN JOSÉ DE LA MONTAÑA</t>
  </si>
  <si>
    <t>SAN JUAN DE URABÁ</t>
  </si>
  <si>
    <t>SAN PEDRO</t>
  </si>
  <si>
    <t>SAN PEDRO DE URABÁ</t>
  </si>
  <si>
    <t>SANTA BÁRBARA</t>
  </si>
  <si>
    <t>SONSÓN</t>
  </si>
  <si>
    <t>SOPETRÁN</t>
  </si>
  <si>
    <t>TÁMESIS</t>
  </si>
  <si>
    <t>TARAZÁ</t>
  </si>
  <si>
    <t>TITIRIBÍ</t>
  </si>
  <si>
    <t>VALPARAÍSO</t>
  </si>
  <si>
    <t>VEGACHÍ</t>
  </si>
  <si>
    <t>VIGÍA DEL FUERTE</t>
  </si>
  <si>
    <t>YALÍ</t>
  </si>
  <si>
    <t>YOLOMBÓ</t>
  </si>
  <si>
    <t>YONDÓ</t>
  </si>
  <si>
    <t>Total general</t>
  </si>
  <si>
    <t>Julio 2024</t>
  </si>
  <si>
    <t>COBERTURA POBLACIÓN ACTIVA AFILIADA AL SGSSS EN EL DEPARTAMENTO DE ANTIOQUIA, POR SUBREGIÓN, MUNICIPIO Y RÉGIMEN. 
Según Población Proyectada DANE 2024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</si>
  <si>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</si>
  <si>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Total afiliados  al SGSSS - con INPEC</t>
  </si>
  <si>
    <t>Total afiliados  al SGSSS - sin INPEC</t>
  </si>
  <si>
    <t xml:space="preserve"> DANE 2024</t>
  </si>
  <si>
    <t xml:space="preserve">%   </t>
  </si>
  <si>
    <t>R. Subsidiado</t>
  </si>
  <si>
    <t>R. Contributivo</t>
  </si>
  <si>
    <t>R. Excepción y Especial</t>
  </si>
  <si>
    <t>R. Fuerza Pública (Policia y Ejercito)</t>
  </si>
  <si>
    <t>Fuentes ADRES:</t>
  </si>
  <si>
    <t>Maestros del Régimen Subsidiado y Contributivo: ADRES  julio - 2024</t>
  </si>
  <si>
    <t>Fuente Sispro</t>
  </si>
  <si>
    <t>REGIMEN EXCEPCIÓN(Magisterio, Ecopetrol, UdeA, Unal) CUBO SISPRO JULIO 2024- INPEC: Pagima web  INPEC tabla estadísticas  de PPL intramural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</si>
  <si>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</t>
    </r>
  </si>
  <si>
    <t>Proyecciones de población con base en el Censo Nacional de Población y Vivienda 2018 (febrero2020),Las series de estimaciones de población aquí presentadas, están sujetas a ajustes de acuerdo con la disponibilidad de nueva información.Fecha de actualización de la serie población año 2023 (post pandemia)</t>
  </si>
  <si>
    <t xml:space="preserve">COBERTURA POBLACIÓN ACTIVA AFILIADA AL SGSSS EN EL DEPARTAMENTO DE ANTIOQUIA, POR ESQUEMA ASOCIATIVO Y RÉGIMEN. 
</t>
  </si>
  <si>
    <t>ESQUEMA ASOCIATIVO TERRITORIAL</t>
  </si>
  <si>
    <t>Área Metropolitana del Valle de Aburrá</t>
  </si>
  <si>
    <t>R. Excepción</t>
  </si>
  <si>
    <t>R. Especial (Policia y Ejercito)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</si>
  <si>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</si>
  <si>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</si>
  <si>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</si>
  <si>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</si>
  <si>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</si>
  <si>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</si>
  <si>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</si>
  <si>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>Maestros del Régimen Subsidiado y Contributivo: ADRES  JULIO - 2024</t>
  </si>
  <si>
    <t>REGIMEN EXCEPCIÓN(Magisterio, Ecopetrol, UdeA, Unal) CUBO SISPRO JULIO 2024- INPEC: Pagima web  INPEC tabla estadisticas  de PPL intramural</t>
  </si>
  <si>
    <t>PORCENTAJE DE LA POBLACION ANTIOQUEÑA AFILIADA AL SISTEMA GENERAL DE SEGURIDAD SOCIAL EN SALUD, POR REGÍMENES SEGÚN ADRES .   2019 - 2023.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</si>
  <si>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</si>
  <si>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</si>
  <si>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</si>
  <si>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</si>
  <si>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</si>
  <si>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</si>
  <si>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</si>
  <si>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</si>
  <si>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</si>
  <si>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</si>
  <si>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</si>
  <si>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</si>
  <si>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</si>
  <si>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</si>
  <si>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</si>
  <si>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 xml:space="preserve">% </t>
  </si>
  <si>
    <t>SIN DATO</t>
  </si>
  <si>
    <t>Nº INPEC</t>
  </si>
  <si>
    <t>% Total Cobertura en el SGSSS</t>
  </si>
  <si>
    <t>Nº Afiliados SGSSS</t>
  </si>
  <si>
    <t xml:space="preserve">DANE </t>
  </si>
  <si>
    <t>Cobertura de afiliados al SGSSS por mes en Antioquia, años 2020 a 2024</t>
  </si>
  <si>
    <t>cobertura</t>
  </si>
  <si>
    <t>Régimen Subsidiado</t>
  </si>
  <si>
    <t>MES</t>
  </si>
  <si>
    <t>Régimen Contributivo</t>
  </si>
  <si>
    <t>Enero</t>
  </si>
  <si>
    <t>PNA</t>
  </si>
  <si>
    <t>Marzo</t>
  </si>
  <si>
    <t>Abril</t>
  </si>
  <si>
    <t>Mayo</t>
  </si>
  <si>
    <t>Junio</t>
  </si>
  <si>
    <t>Julio</t>
  </si>
  <si>
    <t xml:space="preserve"> 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</si>
  <si>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</si>
  <si>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</si>
  <si>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</si>
  <si>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</si>
  <si>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</si>
  <si>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</si>
  <si>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2015-2023</t>
  </si>
  <si>
    <t>TENDENCIA DE LA COBERTURA PORCENTUAL DE AFILIADOS POR RÉGIMEN EN LAS SUBREGIONES DE ANTIOQUIA, 2018-2024</t>
  </si>
  <si>
    <t>Regional  Magdalena Medio</t>
  </si>
  <si>
    <t>DANE</t>
  </si>
  <si>
    <t>Subsidiado</t>
  </si>
  <si>
    <t>%</t>
  </si>
  <si>
    <t>Contributivo</t>
  </si>
  <si>
    <t>Excepción y Fuerza publica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</si>
  <si>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</si>
  <si>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</si>
  <si>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</si>
  <si>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</si>
  <si>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</si>
  <si>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</si>
  <si>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</si>
  <si>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</si>
  <si>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</si>
  <si>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</si>
  <si>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</si>
  <si>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Maestros del Régimen Subsidiado y Contributivo: ADRES</t>
  </si>
  <si>
    <t>REGIMEN EXCEPCIÓN(Magisterio, Ecopetrol, UdeA, Unal) CUBO SISPRO JULIO 2024- INPEC: Página web  INPEC tabla estadisticas  de PPL intramural</t>
  </si>
  <si>
    <t>AFILIADOS A RÉGIMEN SUBSIDIADO- REGIMEN CONTRIBUTIVO- POBLACION SIN ASEGURAR EN DEPARTAMENTO DE ANTIOQUIA, 2024</t>
  </si>
  <si>
    <t>VALLE ABURRA</t>
  </si>
  <si>
    <t>Número de Afiliados</t>
  </si>
  <si>
    <t>% Afiliados</t>
  </si>
  <si>
    <t>Fuerza Pública</t>
  </si>
  <si>
    <t>Total Cobertura</t>
  </si>
  <si>
    <t>EPS</t>
  </si>
  <si>
    <t>RS</t>
  </si>
  <si>
    <t>RC</t>
  </si>
  <si>
    <t>Total Afiliados</t>
  </si>
  <si>
    <t>1. SURA.</t>
  </si>
  <si>
    <t>2. Savia Salud</t>
  </si>
  <si>
    <t>6. Sanitas S.A.</t>
  </si>
  <si>
    <t>7. Ecoopsos</t>
  </si>
  <si>
    <t>ESS062</t>
  </si>
  <si>
    <t>ASMET SALUD</t>
  </si>
  <si>
    <t>10. SOS</t>
  </si>
  <si>
    <t>CAJACOPI ATLANTICO</t>
  </si>
  <si>
    <t>11. Coomeva</t>
  </si>
  <si>
    <t>COMFACHOCO</t>
  </si>
  <si>
    <t>MUTUAL SER</t>
  </si>
  <si>
    <t>CAPITAL SALUD E.P.S</t>
  </si>
  <si>
    <t>EPSI01</t>
  </si>
  <si>
    <t xml:space="preserve">DUSAKAWI </t>
  </si>
  <si>
    <t>ALIANSALUD E.P.S.</t>
  </si>
  <si>
    <t>EMSSANAR S.A.S</t>
  </si>
  <si>
    <t>EPSS12</t>
  </si>
  <si>
    <t>Comfenalco Valle E.P.S.</t>
  </si>
  <si>
    <t>CCF050</t>
  </si>
  <si>
    <t>COMFAORIENTE</t>
  </si>
  <si>
    <t>Fondo Ferrocarriles Nal</t>
  </si>
  <si>
    <t>EPSS41</t>
  </si>
  <si>
    <t>Comfenalco Valle</t>
  </si>
  <si>
    <t>ESSC62. ASMET SALUD EPS S.A.S. -CM</t>
  </si>
  <si>
    <t>total</t>
  </si>
  <si>
    <t>confaoriente</t>
  </si>
  <si>
    <t>NOMBRE EPS-C</t>
  </si>
  <si>
    <t>EPS048</t>
  </si>
  <si>
    <t>EPS001</t>
  </si>
  <si>
    <t>EPSC34</t>
  </si>
  <si>
    <t>EPS012</t>
  </si>
  <si>
    <t>ESSC62</t>
  </si>
  <si>
    <t>CCFC20</t>
  </si>
  <si>
    <t>ACTUALIZA del cubo</t>
  </si>
  <si>
    <t xml:space="preserve">Total Afiliados por EPS Régimen Excepción, </t>
  </si>
  <si>
    <t>RES004</t>
  </si>
  <si>
    <t>Magisterio- cubo</t>
  </si>
  <si>
    <t>POL001</t>
  </si>
  <si>
    <t>Policia Nacional- no cubo</t>
  </si>
  <si>
    <t>FMS001</t>
  </si>
  <si>
    <t>Ejercito Nacional- no cubo</t>
  </si>
  <si>
    <t>RES011</t>
  </si>
  <si>
    <t>Universidad de Antioquia- cubo</t>
  </si>
  <si>
    <t>RES008</t>
  </si>
  <si>
    <t>Universidad Nacional</t>
  </si>
  <si>
    <t>RES002</t>
  </si>
  <si>
    <t>Ecopetrol- cubo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</si>
  <si>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</si>
  <si>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</si>
  <si>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</si>
  <si>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</si>
  <si>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</si>
  <si>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</si>
  <si>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</si>
  <si>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</si>
  <si>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Régimen Subsidiado y Contributivo ADRES REGIMEN EXCEPCIÓN(Magisterio, Ecopetrol, Universidades) : CUBO SISPRO JULIO 2024</t>
  </si>
  <si>
    <t>PROYECCIÓN DANE 2024</t>
  </si>
  <si>
    <t>Código</t>
  </si>
  <si>
    <t>EPS Subsidiado</t>
  </si>
  <si>
    <t>EPSS44</t>
  </si>
  <si>
    <t>MEDIMAS</t>
  </si>
  <si>
    <t>EPSS16</t>
  </si>
  <si>
    <t>Coomeva S.A.</t>
  </si>
  <si>
    <t>,</t>
  </si>
  <si>
    <t>EPS Contributivo</t>
  </si>
  <si>
    <t>EPS016</t>
  </si>
  <si>
    <t>-</t>
  </si>
  <si>
    <t>EPS044</t>
  </si>
  <si>
    <t>AFILIADOS POR MUNICIPIO AL RÉGIMEN SUBSIDIADO EN ANTIOQUIA,</t>
  </si>
  <si>
    <t>SUBREGIÓN</t>
  </si>
  <si>
    <t>COD-MPIO</t>
  </si>
  <si>
    <t>Coosalud CM</t>
  </si>
  <si>
    <t>Total Coosalud</t>
  </si>
  <si>
    <t xml:space="preserve">SURA.
</t>
  </si>
  <si>
    <t xml:space="preserve">La nueva EPS
</t>
  </si>
  <si>
    <t>Nueva EPS</t>
  </si>
  <si>
    <t>Total Nuev EPS</t>
  </si>
  <si>
    <t xml:space="preserve">Salud Total
 </t>
  </si>
  <si>
    <t xml:space="preserve">Sanitas S.A.
</t>
  </si>
  <si>
    <t>Familiar de Colombia</t>
  </si>
  <si>
    <t>Compensar</t>
  </si>
  <si>
    <t xml:space="preserve">Servicio Occidental 
</t>
  </si>
  <si>
    <t>FAMISANAR</t>
  </si>
  <si>
    <t>Mallamas EPSI</t>
  </si>
  <si>
    <t>Emssanar S.A.S.</t>
  </si>
  <si>
    <t>CCAPITAL SALUD</t>
  </si>
  <si>
    <t>TOTAL AFILIADOS</t>
  </si>
  <si>
    <t>EPSS48</t>
  </si>
  <si>
    <t>EPSS17</t>
  </si>
  <si>
    <t>Participacion EPS municipios</t>
  </si>
  <si>
    <t>Total Afiliados en Antioquia</t>
  </si>
  <si>
    <t>Magdalena Medio</t>
  </si>
  <si>
    <t xml:space="preserve"> Bajo Cauca</t>
  </si>
  <si>
    <t>Bajo Cauca</t>
  </si>
  <si>
    <t>Urabá</t>
  </si>
  <si>
    <t>Nordeste</t>
  </si>
  <si>
    <t>Valle de Aburra</t>
  </si>
  <si>
    <t>Valle de aburrá</t>
  </si>
  <si>
    <t xml:space="preserve">Maestros del Régimen Subsidiado ADRES </t>
  </si>
  <si>
    <t>AFILIADOS POR MUNICIPIO AL RÉGIMEN CONTRIBUTIVO EN ANTIOQUIA,</t>
  </si>
  <si>
    <t>COOSALUD</t>
  </si>
  <si>
    <t>NUEVA EPS S.A. -CM</t>
  </si>
  <si>
    <t>Mutual Ser ESSC07</t>
  </si>
  <si>
    <t>ASMET SALUD EPS S.A.S. -CM</t>
  </si>
  <si>
    <t>CCFc33</t>
  </si>
  <si>
    <t>Participacion de EPS en  municipios</t>
  </si>
  <si>
    <t>Maestros del Régimen Contributivo: ADRES</t>
  </si>
  <si>
    <t>Elaboró</t>
  </si>
  <si>
    <t>AFILIADOS AL RÉGIMEN SUBSIDIADO AL DEPARTAMENTO DE ANTIOQUIA BDUA . FECHA DE CORTE: 2010-2023</t>
  </si>
  <si>
    <t>Mes actual vs Mes anterior</t>
  </si>
  <si>
    <t>2024 vs 2023</t>
  </si>
  <si>
    <t>CONVENCIONES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</si>
  <si>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</si>
  <si>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</si>
  <si>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</si>
  <si>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</si>
  <si>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</si>
  <si>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</si>
  <si>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</si>
  <si>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</si>
  <si>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</si>
  <si>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</si>
  <si>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</si>
  <si>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</si>
  <si>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</si>
  <si>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AFILIADOS 2022</t>
  </si>
  <si>
    <t>AFILIADOS 2023</t>
  </si>
  <si>
    <t>AFILIADOS 2024</t>
  </si>
  <si>
    <t>Diferencia en Valor absoluto
(Julio 2024 menos  Junio 2024)</t>
  </si>
  <si>
    <t>% Variación</t>
  </si>
  <si>
    <t>Diferencia en valor absoluto
(2024 menos 2023)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</si>
  <si>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</si>
  <si>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</si>
  <si>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</si>
  <si>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</si>
  <si>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</si>
  <si>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</si>
  <si>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</si>
  <si>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</si>
  <si>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</si>
  <si>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</si>
  <si>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</si>
  <si>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</si>
  <si>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</si>
  <si>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</si>
  <si>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</si>
  <si>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</si>
  <si>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</si>
  <si>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</si>
  <si>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</si>
  <si>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</si>
  <si>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</si>
  <si>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</si>
  <si>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</si>
  <si>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VALLE  DE ABURRA</t>
  </si>
  <si>
    <t>VALLE DE ABURRÁ</t>
  </si>
  <si>
    <t>SISPRO-BODEGA DE DATOS NOVIEMBRE 2022</t>
  </si>
  <si>
    <t>Régimen Subsidiado: ADRES ,</t>
  </si>
  <si>
    <t>PROYECCIÓN DANE 2022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</si>
  <si>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</si>
  <si>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2013-2024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</si>
  <si>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</si>
  <si>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</si>
  <si>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</si>
  <si>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</si>
  <si>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</si>
  <si>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</si>
  <si>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Diferencia en Valor absoluto
(Julio 2024 menos Junio 2024)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</si>
  <si>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</si>
  <si>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</si>
  <si>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</si>
  <si>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</si>
  <si>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</si>
  <si>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</si>
  <si>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</si>
  <si>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</si>
  <si>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JULIO 24</t>
  </si>
  <si>
    <t>Régimen Contributivo: ADRES</t>
  </si>
  <si>
    <t>AFILIADOS A RÉGIMEN SUBSIDIADO AL DEPARTAMENTO DE ANTIOQUIA SEGÚN BASE DE DATOS UNICA DE AFILIADOS DEL FOSYGA - BDUA . FECHA DE CORTE: 2015-2023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</si>
  <si>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</si>
  <si>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</si>
  <si>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</si>
  <si>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</si>
  <si>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</si>
  <si>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</si>
  <si>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febrero</t>
  </si>
  <si>
    <t>marzo</t>
  </si>
  <si>
    <t>&lt;0,1% y &gt;0,5%</t>
  </si>
  <si>
    <t>&lt; 0,1%</t>
  </si>
  <si>
    <t>corte julio 2024</t>
  </si>
  <si>
    <t>REGIMEN EXCEPCIÓN(Magisterio, Ecopetrol, Universidades) : CUBO SISPRO JULIO 2024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</si>
  <si>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</si>
  <si>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</si>
  <si>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</si>
  <si>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</si>
  <si>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</si>
  <si>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</si>
  <si>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</si>
  <si>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</si>
  <si>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</si>
  <si>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</si>
  <si>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</si>
  <si>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</si>
  <si>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</si>
  <si>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</si>
  <si>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</si>
  <si>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</si>
  <si>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</si>
  <si>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</si>
  <si>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</si>
  <si>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</si>
  <si>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</si>
  <si>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</si>
  <si>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</si>
  <si>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</si>
  <si>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</si>
  <si>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</si>
  <si>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</si>
  <si>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</si>
  <si>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</si>
  <si>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</si>
  <si>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</si>
  <si>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</si>
  <si>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</si>
  <si>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</si>
  <si>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</si>
  <si>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</si>
  <si>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</si>
  <si>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</si>
  <si>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</si>
  <si>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</si>
  <si>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</si>
  <si>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</si>
  <si>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</si>
  <si>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</si>
  <si>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</si>
  <si>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</si>
  <si>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</si>
  <si>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 xml:space="preserve"> DANE 2023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</si>
  <si>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</si>
  <si>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</si>
  <si>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</si>
  <si>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</si>
  <si>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</si>
  <si>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</si>
  <si>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</si>
  <si>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</si>
  <si>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</si>
  <si>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</si>
  <si>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</si>
  <si>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</si>
  <si>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</si>
  <si>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</si>
  <si>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</si>
  <si>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</si>
  <si>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</si>
  <si>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 xml:space="preserve">Régimen Subsidiado: ADRES </t>
  </si>
  <si>
    <t>POBLACIÓN AFILIADA AL RÉGIMEN CONTRIBUTIVO* POR GRUPOS DE EDAD Y MUNICIPIOS.
ANTIOQUIA 
Población Afiliada al Régimen Contributivo BDUA</t>
  </si>
  <si>
    <t xml:space="preserve">Régimen Subsidiado y Contributivo: ADRES </t>
  </si>
  <si>
    <r>
      <t xml:space="preserve">POBLACIÓN AFILIADA AL RÉGIMEN  CONTRIBUTIVO*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</si>
  <si>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</si>
  <si>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EXCEPCION*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</si>
  <si>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TOTAL PERSONAS AFILIADAS R,EXCEPCION</t>
  </si>
  <si>
    <t xml:space="preserve">SISPRO-BODEGA DE DATOS </t>
  </si>
  <si>
    <t>Diana  Milena López</t>
  </si>
  <si>
    <t xml:space="preserve">POBLACIÓN AFILIADA AL RÉGIMEN SUBSIDIADO* POR  TIPO DE POBLACIÓN  RESOLUVCIÓN 1838 DEL 2019 Y MUNICIPIOS.
ANTIOQUIA </t>
  </si>
  <si>
    <t>Los  resaltados con verde  corresponden a la Poblacion Especial  Según Resolución 1838 del 2019</t>
  </si>
  <si>
    <t>1</t>
  </si>
  <si>
    <t>2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</si>
  <si>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</si>
  <si>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</si>
  <si>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</si>
  <si>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</si>
  <si>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</si>
  <si>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</si>
  <si>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</si>
  <si>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</si>
  <si>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</si>
  <si>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</si>
  <si>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</si>
  <si>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</si>
  <si>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</si>
  <si>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</si>
  <si>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</si>
  <si>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</si>
  <si>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</si>
  <si>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</si>
  <si>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</si>
  <si>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</si>
  <si>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</si>
  <si>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</si>
  <si>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</si>
  <si>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</si>
  <si>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</si>
  <si>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vacios</t>
  </si>
  <si>
    <t>50</t>
  </si>
  <si>
    <t>51</t>
  </si>
  <si>
    <t>52</t>
  </si>
  <si>
    <t>53</t>
  </si>
  <si>
    <t>54</t>
  </si>
  <si>
    <t>total población especial</t>
  </si>
  <si>
    <t>Población Habitante de la calle</t>
  </si>
  <si>
    <t>Población infantil abandonada a cargo del Instituto Colombiano de Bienestar Familiar</t>
  </si>
  <si>
    <t>no es población especial - antes Madres Comunitarias</t>
  </si>
  <si>
    <t>no es población especial - antes-Creador o gestor Cultural</t>
  </si>
  <si>
    <t>Población Sisbenizada</t>
  </si>
  <si>
    <t>Menores desvinculados del conflicto armado bajo la protección del ICBF</t>
  </si>
  <si>
    <t>no es población especial - antes-Población discapacitada</t>
  </si>
  <si>
    <t>Población desmovilizada y su grupo familiar</t>
  </si>
  <si>
    <t>Víctimas del conflicto armado en los términos de la Ley 1448/2011 que se encuentren en el Registro Único de Victimas</t>
  </si>
  <si>
    <t>Población infantil vulnerable bajo protección de instituciones diferentes al ICBF</t>
  </si>
  <si>
    <t>Personas incluidas en el programa en protección a testigos</t>
  </si>
  <si>
    <t>no es población especial - antes-Población en centros Psiquiatricos</t>
  </si>
  <si>
    <t>no es población especial - antes-Población rural migratoria</t>
  </si>
  <si>
    <t>Población privada de la libertad a cargo de las entidades territoriales del orden departamental, distrital o municipal e inimputables por trastorno mental en cumplimiento de medida de seguridad</t>
  </si>
  <si>
    <t>no es población especial - antes-Población rural no  migratoria</t>
  </si>
  <si>
    <t>Adulto mayor en centros de protección de escasos recursos y en condición de abandono</t>
  </si>
  <si>
    <t>Comunidades indígenas incluida la población recluida en centros de armonización</t>
  </si>
  <si>
    <t>Población Rrom (Gitano)</t>
  </si>
  <si>
    <t>no es población especial - antes-Afrocolombianos</t>
  </si>
  <si>
    <t>Personas en prisión domiciliaria a cargo del NPEC que no pertenecen al Régimen Contributivo o a un Régimen Especial o de Excepción</t>
  </si>
  <si>
    <t>Personas que dejen de ser madres comunitarias</t>
  </si>
  <si>
    <t>Migrantes colombianos repatriados, que han retornado voluntariamente al país o han sido deportados o expulsados de la República de Venezuela y su núcleo familiar</t>
  </si>
  <si>
    <t>Adolescentes y jóvenes a cargo del ICBF en el sistema  de  responsabilidad  penal  para adolescentes.</t>
  </si>
  <si>
    <t>Recién nacidos y menores de edad de padres no afiliados</t>
  </si>
  <si>
    <t>Los voluntarios acreditados y activos de la Defensa Civil, Cruz Roja y Cuerpos de Bomberos y su núcleo familiar</t>
  </si>
  <si>
    <t>Personas con discapacidad de escasos recursos y en condición de abandono en centros de protección</t>
  </si>
  <si>
    <t>no es población especial - antes-Venezolanos con PEP</t>
  </si>
  <si>
    <t>Afilado de oficio sin encuesta SISBEN</t>
  </si>
  <si>
    <t>no es población especial - Personas detenidas sin condena o medida de aseguramiento en centros de detención transitoria</t>
  </si>
  <si>
    <t>Veteranos de la fuerza pública Decreto 1346 de 2020</t>
  </si>
  <si>
    <t>contribución solidaria</t>
  </si>
  <si>
    <t>sin caracterización</t>
  </si>
  <si>
    <t>Alto Costo</t>
  </si>
  <si>
    <t>Enfermedades huérfanas</t>
  </si>
  <si>
    <t>Madres gestantes</t>
  </si>
  <si>
    <t>Menores de edad</t>
  </si>
  <si>
    <t>Tratamientos en curso</t>
  </si>
  <si>
    <t>Total  Afiliados</t>
  </si>
  <si>
    <t>JULIO  2024</t>
  </si>
  <si>
    <t>COBERTURA AFILIACIÓN AL SGSSS A NIVEL NACIONAL, POR DEPARTAMENTOS SEGÚN RÉGIMEN DE SALUD,
ACTIVOS, PROTECCIÓN LABORAL, NO INCLUYE FUERZA PÚBLICA.</t>
  </si>
  <si>
    <t>Régimen</t>
  </si>
  <si>
    <t>NRO</t>
  </si>
  <si>
    <t>CONTRIBUTIVO</t>
  </si>
  <si>
    <t>SUBSIDIADO</t>
  </si>
  <si>
    <t>Sin Afiliar o pertenecen al R/espacial</t>
  </si>
  <si>
    <t>COD DANE</t>
  </si>
  <si>
    <t>DEPARTAMENTO</t>
  </si>
  <si>
    <t>Población Proyectada DANE 2024</t>
  </si>
  <si>
    <t>COLOMBIA</t>
  </si>
  <si>
    <t>91</t>
  </si>
  <si>
    <t>AMAZONAS</t>
  </si>
  <si>
    <t>05</t>
  </si>
  <si>
    <t>81</t>
  </si>
  <si>
    <t>ARAUCA</t>
  </si>
  <si>
    <t>08</t>
  </si>
  <si>
    <t>ATLANTICO</t>
  </si>
  <si>
    <t>BOGOTA D.C.</t>
  </si>
  <si>
    <t>BOLIVAR</t>
  </si>
  <si>
    <t>BOYACA</t>
  </si>
  <si>
    <t>CAQUETA</t>
  </si>
  <si>
    <t>85</t>
  </si>
  <si>
    <t>CASANARE</t>
  </si>
  <si>
    <t>CAUCA</t>
  </si>
  <si>
    <t>20</t>
  </si>
  <si>
    <t>CESAR</t>
  </si>
  <si>
    <t>CHOCO</t>
  </si>
  <si>
    <t>CORDOBA</t>
  </si>
  <si>
    <t>CUNDINAMARCA</t>
  </si>
  <si>
    <t>94</t>
  </si>
  <si>
    <t>GUAINIA</t>
  </si>
  <si>
    <t>95</t>
  </si>
  <si>
    <t>GUAVIARE</t>
  </si>
  <si>
    <t>41</t>
  </si>
  <si>
    <t>HUILA</t>
  </si>
  <si>
    <t>44</t>
  </si>
  <si>
    <t>LA GUAJIRA</t>
  </si>
  <si>
    <t>47</t>
  </si>
  <si>
    <t>MAGDALENA</t>
  </si>
  <si>
    <t>META</t>
  </si>
  <si>
    <t>NARINO</t>
  </si>
  <si>
    <t>NORTE DE SANTANDER</t>
  </si>
  <si>
    <t>86</t>
  </si>
  <si>
    <t>PUTUMAYO</t>
  </si>
  <si>
    <t>63</t>
  </si>
  <si>
    <t>QUINDIO</t>
  </si>
  <si>
    <t>66</t>
  </si>
  <si>
    <t>RISARALDA</t>
  </si>
  <si>
    <t>88</t>
  </si>
  <si>
    <t>SAN ANDRES</t>
  </si>
  <si>
    <t>68</t>
  </si>
  <si>
    <t>SANTANDER</t>
  </si>
  <si>
    <t>70</t>
  </si>
  <si>
    <t>SUCRE</t>
  </si>
  <si>
    <t>73</t>
  </si>
  <si>
    <t>TOLIMA</t>
  </si>
  <si>
    <t>76</t>
  </si>
  <si>
    <t>VALLE</t>
  </si>
  <si>
    <t>97</t>
  </si>
  <si>
    <t>VAUPES</t>
  </si>
  <si>
    <t>99</t>
  </si>
  <si>
    <t>VICHADA</t>
  </si>
  <si>
    <t>NO APLICA</t>
  </si>
  <si>
    <t>SISPRO-BODEGA DE DATOS JULIO 2024</t>
  </si>
  <si>
    <t>Diana Milena Lopez Valencia</t>
  </si>
  <si>
    <t>Nota las cifras publicadas por el ministerio de salud contienen otros estados, las estadísticas realizadas por la SSSA coinciden exactamente con las cifras de afiliación en estado activo y protección laboral para régimen contributivo exactamente publicadas por la ADRES  y en estado activo para el régimen subsidiado,con corte a mayo 2024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</si>
  <si>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</si>
  <si>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</si>
  <si>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</si>
  <si>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</si>
  <si>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</si>
  <si>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</si>
  <si>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 xml:space="preserve">Cafesalud EPS
</t>
  </si>
  <si>
    <t xml:space="preserve">Salud Total
</t>
  </si>
  <si>
    <t xml:space="preserve">Coomeva SA
</t>
  </si>
  <si>
    <t xml:space="preserve">Cruz Blanca 
</t>
  </si>
  <si>
    <t>SAVIA SALUD</t>
  </si>
  <si>
    <t>Famisanar</t>
  </si>
  <si>
    <t xml:space="preserve">EPM
</t>
  </si>
  <si>
    <t>Medimas</t>
  </si>
  <si>
    <t>EPS003</t>
  </si>
  <si>
    <t>EPS023</t>
  </si>
  <si>
    <t>Total  Afiliados  en Antioquia</t>
  </si>
  <si>
    <t>Total Magdalena Medio</t>
  </si>
  <si>
    <t>Concatenar</t>
  </si>
  <si>
    <t>Cod_sub</t>
  </si>
  <si>
    <t>Campo9</t>
  </si>
  <si>
    <t>Campo17</t>
  </si>
  <si>
    <t>CuentaDeCampo2</t>
  </si>
  <si>
    <t>ESSC02</t>
  </si>
  <si>
    <t>Total  Bajo Cauca</t>
  </si>
  <si>
    <t>Total Uraba</t>
  </si>
  <si>
    <t>3</t>
  </si>
  <si>
    <t>Total Nordeste</t>
  </si>
  <si>
    <t>Total Occidente</t>
  </si>
  <si>
    <t>4</t>
  </si>
  <si>
    <t>5</t>
  </si>
  <si>
    <t>Total Norte</t>
  </si>
  <si>
    <t>Total Oriente</t>
  </si>
  <si>
    <t>7</t>
  </si>
  <si>
    <t>Total Suroeste</t>
  </si>
  <si>
    <t>Total Valle de Aburra</t>
  </si>
  <si>
    <t>PROYECCIÓN DANE 2017</t>
  </si>
  <si>
    <t>Julio César Fabra Arrieta</t>
  </si>
  <si>
    <t>Fuente: Base  de Datos de Regimen Subsidiado y Contributivo 2006-2019, Poblacion Proyectada DANE 2006 -2020.</t>
  </si>
  <si>
    <t>% PNA el SGSSS</t>
  </si>
  <si>
    <t>Nº PNA al SGSSS</t>
  </si>
  <si>
    <t>% Cobertura en el SGSSS</t>
  </si>
  <si>
    <t>Régimen Subsidiado y Contributivo</t>
  </si>
  <si>
    <t>cod mpio</t>
  </si>
  <si>
    <t>cod depto</t>
  </si>
  <si>
    <t>nom depto</t>
  </si>
  <si>
    <t>region</t>
  </si>
  <si>
    <t>municipio con tilde</t>
  </si>
  <si>
    <t>mpio sin tilde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</si>
  <si>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</si>
  <si>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</si>
  <si>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</si>
  <si>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</si>
  <si>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</si>
  <si>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</si>
  <si>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</si>
  <si>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</si>
  <si>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</si>
  <si>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</si>
  <si>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</si>
  <si>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</si>
  <si>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</si>
  <si>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</si>
  <si>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</si>
  <si>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</si>
  <si>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</si>
  <si>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</si>
  <si>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</si>
  <si>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</si>
  <si>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</si>
  <si>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</si>
  <si>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</si>
  <si>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</si>
  <si>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</si>
  <si>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</si>
  <si>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</si>
  <si>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</si>
  <si>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</si>
  <si>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</si>
  <si>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</si>
  <si>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</si>
  <si>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</si>
  <si>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</si>
  <si>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</si>
  <si>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</si>
  <si>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</si>
  <si>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</si>
  <si>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</si>
  <si>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</si>
  <si>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</si>
  <si>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</si>
  <si>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</si>
  <si>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</si>
  <si>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</si>
  <si>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</si>
  <si>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</si>
  <si>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</si>
  <si>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</si>
  <si>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</si>
  <si>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</si>
  <si>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</si>
  <si>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</si>
  <si>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</si>
  <si>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</si>
  <si>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</si>
  <si>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</si>
  <si>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</si>
  <si>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</si>
  <si>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</si>
  <si>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</si>
  <si>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</si>
  <si>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</si>
  <si>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</si>
  <si>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</si>
  <si>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</si>
  <si>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</si>
  <si>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</si>
  <si>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</si>
  <si>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</si>
  <si>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</si>
  <si>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</si>
  <si>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</si>
  <si>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</si>
  <si>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</si>
  <si>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</si>
  <si>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</si>
  <si>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</si>
  <si>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</si>
  <si>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</si>
  <si>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</si>
  <si>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</si>
  <si>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</si>
  <si>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</si>
  <si>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</si>
  <si>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</si>
  <si>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</si>
  <si>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</si>
  <si>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</si>
  <si>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</si>
  <si>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</si>
  <si>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</si>
  <si>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 xml:space="preserve">Cruz Blanca </t>
  </si>
  <si>
    <t>CCFC27</t>
  </si>
  <si>
    <t>CAJA DE COMPENSACIÓN FAMILIAR DE NARIÑO "COMFAMILIAR NARIÑO"</t>
  </si>
  <si>
    <t>F. Médico Preventiva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</si>
  <si>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</si>
  <si>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</si>
  <si>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</si>
  <si>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</si>
  <si>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</si>
  <si>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</si>
  <si>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</si>
  <si>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Universidad de Antioquia</t>
  </si>
  <si>
    <t>CAJA DE COMPENSACIÓN FAMILIAR DEL CHOCÓ COMFACHOCO</t>
  </si>
  <si>
    <t>EPSC22</t>
  </si>
  <si>
    <t>A.R.S. CONVIDA</t>
  </si>
  <si>
    <t>EPSC25</t>
  </si>
  <si>
    <t>CAJA DE PREVISION SOCIAL Y SEGURIDAD DEL CASANARE - CAPRESOCA - E.P.S.</t>
  </si>
  <si>
    <t>Ecopetrol</t>
  </si>
  <si>
    <t>EPSIC1</t>
  </si>
  <si>
    <t>ASOCIACIÓN INDÍGENA DEL CESAR Y LA GUAJIRA DUSAKAWI</t>
  </si>
  <si>
    <t>EPSIC2</t>
  </si>
  <si>
    <t>MANEXKA EPSI</t>
  </si>
  <si>
    <t>ASOCIACIÓN INDÍGENA DEL CAUCA</t>
  </si>
  <si>
    <t>EPS033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</si>
  <si>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</si>
  <si>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</si>
  <si>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</si>
  <si>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</si>
  <si>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</si>
  <si>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</si>
  <si>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</si>
  <si>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</si>
  <si>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</si>
  <si>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</si>
  <si>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</si>
  <si>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</si>
  <si>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</si>
  <si>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</si>
  <si>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</si>
  <si>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ESSC76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</si>
  <si>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</si>
  <si>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</si>
  <si>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</si>
  <si>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</si>
  <si>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ESSC33</t>
  </si>
  <si>
    <t>COOPERATIVA DE SALUD COMUNITARIA-COMPARTA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</si>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</sst>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(&quot;$&quot;\ * #,##0.00_);_(&quot;$&quot;\ * \(#,##0.00\);_(&quot;$&quot;\ * &quot;-&quot;??_);_(@_)"/>
    <numFmt numFmtId="167" formatCode="_ * #,##0.00_ ;_ * \-#,##0.00_ ;_ * &quot;-&quot;??_ ;_ @_ "/>
    <numFmt numFmtId="168" formatCode="_ [$€-2]\ * #,##0.00_ ;_ [$€-2]\ * \-#,##0.00_ ;_ [$€-2]\ * &quot;-&quot;??_ "/>
    <numFmt numFmtId="169" formatCode="_-* #,##0_-;\-* #,##0_-;_-* &quot;-&quot;??_-;_-@_-"/>
    <numFmt numFmtId="170" formatCode="0.0"/>
    <numFmt numFmtId="171" formatCode="_-* #.##0.00_-;\-* #.##0.00_-;_-* &quot;-&quot;??_-;_-@_-"/>
    <numFmt numFmtId="172" formatCode="#.##"/>
    <numFmt numFmtId="173" formatCode="#.#"/>
    <numFmt numFmtId="174" formatCode="_-* #,##0.00\ _€_-;\-* #,##0.00\ _€_-;_-* &quot;-&quot;??\ _€_-;_-@_-"/>
    <numFmt numFmtId="175" formatCode="#."/>
    <numFmt numFmtId="176" formatCode="_-[$€-2]* #,##0.00_-;\-[$€-2]* #,##0.00_-;_-[$€-2]* &quot;-&quot;??_-"/>
    <numFmt numFmtId="177" formatCode="#,##0.0"/>
    <numFmt numFmtId="178" formatCode="0.0%"/>
    <numFmt numFmtId="179" formatCode="_(* #,##0_);_(* \(#,##0\);_(* &quot;-&quot;??_);_(@_)"/>
    <numFmt numFmtId="180" formatCode="#.0"/>
  </numFmts>
  <fonts count="18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b/>
      <sz val="22"/>
      <name val="Calibri"/>
      <family val="2"/>
      <scheme val="minor"/>
    </font>
    <font>
      <b/>
      <sz val="10"/>
      <color rgb="FFFF0000"/>
      <name val="Arial"/>
      <family val="2"/>
    </font>
    <font>
      <b/>
      <sz val="9"/>
      <color rgb="FFFA7D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mbria"/>
      <family val="2"/>
    </font>
    <font>
      <sz val="8"/>
      <name val="Segoe UI"/>
      <family val="2"/>
    </font>
    <font>
      <b/>
      <sz val="8"/>
      <name val="Segoe UI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11"/>
      <color rgb="FF4D5156"/>
      <name val="Arial"/>
      <family val="2"/>
    </font>
    <font>
      <sz val="12"/>
      <color indexed="81"/>
      <name val="Tahoma"/>
      <family val="2"/>
    </font>
    <font>
      <b/>
      <sz val="12"/>
      <color theme="0"/>
      <name val="Calibri"/>
      <family val="2"/>
    </font>
    <font>
      <sz val="14"/>
      <name val="Arial"/>
      <family val="2"/>
    </font>
    <font>
      <b/>
      <sz val="11"/>
      <name val="Arial"/>
      <family val="2"/>
    </font>
    <font>
      <b/>
      <sz val="16"/>
      <color indexed="56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Cambria"/>
      <family val="2"/>
    </font>
    <font>
      <b/>
      <sz val="14"/>
      <name val="Cambria"/>
      <family val="2"/>
    </font>
    <font>
      <b/>
      <sz val="12"/>
      <name val="Arial"/>
      <family val="2"/>
    </font>
    <font>
      <sz val="11"/>
      <name val="Segoe UI"/>
      <family val="2"/>
    </font>
    <font>
      <b/>
      <sz val="16"/>
      <color rgb="FF595959"/>
      <name val="Cambria"/>
      <family val="1"/>
    </font>
    <font>
      <u/>
      <sz val="10"/>
      <color theme="10"/>
      <name val="Arial"/>
      <family val="2"/>
    </font>
    <font>
      <b/>
      <sz val="14"/>
      <color rgb="FF0070C0"/>
      <name val="Arial"/>
      <family val="2"/>
    </font>
    <font>
      <u/>
      <sz val="14"/>
      <name val="Arial"/>
      <family val="2"/>
    </font>
    <font>
      <sz val="10"/>
      <color indexed="8"/>
      <name val="Arial"/>
      <family val="2"/>
    </font>
  </fonts>
  <fills count="9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rgb="FFFF0000"/>
        <bgColor auto="1"/>
      </patternFill>
    </fill>
    <fill>
      <patternFill patternType="solid">
        <fgColor rgb="FF66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006600"/>
        <bgColor auto="1"/>
      </patternFill>
    </fill>
    <fill>
      <patternFill patternType="solid">
        <fgColor rgb="FF006600"/>
        <bgColor indexed="64"/>
      </patternFill>
    </fill>
    <fill>
      <patternFill patternType="solid">
        <fgColor rgb="FF006600"/>
        <bgColor theme="4" tint="0.79998168889431442"/>
      </patternFill>
    </fill>
    <fill>
      <patternFill patternType="solid">
        <fgColor rgb="FF66FF66"/>
        <bgColor indexed="64"/>
      </patternFill>
    </fill>
    <fill>
      <patternFill patternType="solid">
        <fgColor theme="9" tint="0.79998168889431442"/>
        <bgColor auto="1"/>
      </patternFill>
    </fill>
    <fill>
      <patternFill patternType="solid">
        <fgColor rgb="FF00B0F0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</borders>
  <cellStyleXfs count="1244">
    <xf numFmtId="0" fontId="0" fillId="0" borderId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0" fontId="33" fillId="0" borderId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31" fillId="0" borderId="0"/>
    <xf numFmtId="0" fontId="40" fillId="0" borderId="0"/>
    <xf numFmtId="0" fontId="32" fillId="0" borderId="0"/>
    <xf numFmtId="0" fontId="34" fillId="0" borderId="0"/>
    <xf numFmtId="0" fontId="30" fillId="0" borderId="0"/>
    <xf numFmtId="0" fontId="34" fillId="0" borderId="0"/>
    <xf numFmtId="0" fontId="29" fillId="0" borderId="0"/>
    <xf numFmtId="0" fontId="28" fillId="0" borderId="0"/>
    <xf numFmtId="0" fontId="27" fillId="0" borderId="0"/>
    <xf numFmtId="0" fontId="56" fillId="0" borderId="0"/>
    <xf numFmtId="0" fontId="26" fillId="0" borderId="0"/>
    <xf numFmtId="171" fontId="32" fillId="0" borderId="0" applyFont="0" applyFill="0" applyBorder="0" applyAlignment="0" applyProtection="0"/>
    <xf numFmtId="0" fontId="33" fillId="0" borderId="0"/>
    <xf numFmtId="0" fontId="26" fillId="0" borderId="0"/>
    <xf numFmtId="0" fontId="25" fillId="0" borderId="0"/>
    <xf numFmtId="0" fontId="24" fillId="0" borderId="0"/>
    <xf numFmtId="0" fontId="59" fillId="0" borderId="0"/>
    <xf numFmtId="167" fontId="3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3" fillId="0" borderId="0"/>
    <xf numFmtId="0" fontId="22" fillId="0" borderId="0"/>
    <xf numFmtId="0" fontId="21" fillId="0" borderId="0"/>
    <xf numFmtId="0" fontId="66" fillId="0" borderId="0"/>
    <xf numFmtId="3" fontId="70" fillId="0" borderId="13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1" borderId="0" applyNumberFormat="0" applyBorder="0" applyAlignment="0" applyProtection="0"/>
    <xf numFmtId="0" fontId="4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17" borderId="0" applyNumberFormat="0" applyBorder="0" applyAlignment="0" applyProtection="0"/>
    <xf numFmtId="0" fontId="4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19" borderId="0" applyNumberFormat="0" applyBorder="0" applyAlignment="0" applyProtection="0"/>
    <xf numFmtId="0" fontId="4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21" borderId="0" applyNumberFormat="0" applyBorder="0" applyAlignment="0" applyProtection="0"/>
    <xf numFmtId="0" fontId="4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23" borderId="0" applyNumberFormat="0" applyBorder="0" applyAlignment="0" applyProtection="0"/>
    <xf numFmtId="0" fontId="41" fillId="33" borderId="0" applyNumberFormat="0" applyBorder="0" applyAlignment="0" applyProtection="0"/>
    <xf numFmtId="0" fontId="21" fillId="25" borderId="0" applyNumberFormat="0" applyBorder="0" applyAlignment="0" applyProtection="0"/>
    <xf numFmtId="0" fontId="41" fillId="32" borderId="0" applyNumberFormat="0" applyBorder="0" applyAlignment="0" applyProtection="0"/>
    <xf numFmtId="0" fontId="21" fillId="38" borderId="0" applyNumberFormat="0" applyBorder="0" applyAlignment="0" applyProtection="0"/>
    <xf numFmtId="0" fontId="21" fillId="27" borderId="0" applyNumberFormat="0" applyBorder="0" applyAlignment="0" applyProtection="0"/>
    <xf numFmtId="0" fontId="41" fillId="33" borderId="0" applyNumberFormat="0" applyBorder="0" applyAlignment="0" applyProtection="0"/>
    <xf numFmtId="0" fontId="41" fillId="30" borderId="0" applyNumberFormat="0" applyBorder="0" applyAlignment="0" applyProtection="0"/>
    <xf numFmtId="0" fontId="41" fillId="39" borderId="0" applyNumberFormat="0" applyBorder="0" applyAlignment="0" applyProtection="0"/>
    <xf numFmtId="0" fontId="41" fillId="35" borderId="0" applyNumberFormat="0" applyBorder="0" applyAlignment="0" applyProtection="0"/>
    <xf numFmtId="0" fontId="41" fillId="33" borderId="0" applyNumberFormat="0" applyBorder="0" applyAlignment="0" applyProtection="0"/>
    <xf numFmtId="0" fontId="41" fillId="31" borderId="0" applyNumberFormat="0" applyBorder="0" applyAlignment="0" applyProtection="0"/>
    <xf numFmtId="0" fontId="4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18" borderId="0" applyNumberFormat="0" applyBorder="0" applyAlignment="0" applyProtection="0"/>
    <xf numFmtId="0" fontId="41" fillId="30" borderId="0" applyNumberFormat="0" applyBorder="0" applyAlignment="0" applyProtection="0"/>
    <xf numFmtId="0" fontId="21" fillId="20" borderId="0" applyNumberFormat="0" applyBorder="0" applyAlignment="0" applyProtection="0"/>
    <xf numFmtId="0" fontId="4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22" borderId="0" applyNumberFormat="0" applyBorder="0" applyAlignment="0" applyProtection="0"/>
    <xf numFmtId="0" fontId="4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24" borderId="0" applyNumberFormat="0" applyBorder="0" applyAlignment="0" applyProtection="0"/>
    <xf numFmtId="0" fontId="4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6" borderId="0" applyNumberFormat="0" applyBorder="0" applyAlignment="0" applyProtection="0"/>
    <xf numFmtId="0" fontId="4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28" borderId="0" applyNumberFormat="0" applyBorder="0" applyAlignment="0" applyProtection="0"/>
    <xf numFmtId="0" fontId="71" fillId="33" borderId="0" applyNumberFormat="0" applyBorder="0" applyAlignment="0" applyProtection="0"/>
    <xf numFmtId="0" fontId="71" fillId="42" borderId="0" applyNumberFormat="0" applyBorder="0" applyAlignment="0" applyProtection="0"/>
    <xf numFmtId="0" fontId="71" fillId="41" borderId="0" applyNumberFormat="0" applyBorder="0" applyAlignment="0" applyProtection="0"/>
    <xf numFmtId="0" fontId="71" fillId="35" borderId="0" applyNumberFormat="0" applyBorder="0" applyAlignment="0" applyProtection="0"/>
    <xf numFmtId="0" fontId="71" fillId="33" borderId="0" applyNumberFormat="0" applyBorder="0" applyAlignment="0" applyProtection="0"/>
    <xf numFmtId="0" fontId="71" fillId="30" borderId="0" applyNumberFormat="0" applyBorder="0" applyAlignment="0" applyProtection="0"/>
    <xf numFmtId="0" fontId="71" fillId="43" borderId="0" applyNumberFormat="0" applyBorder="0" applyAlignment="0" applyProtection="0"/>
    <xf numFmtId="0" fontId="71" fillId="30" borderId="0" applyNumberFormat="0" applyBorder="0" applyAlignment="0" applyProtection="0"/>
    <xf numFmtId="0" fontId="71" fillId="40" borderId="0" applyNumberFormat="0" applyBorder="0" applyAlignment="0" applyProtection="0"/>
    <xf numFmtId="0" fontId="71" fillId="44" borderId="0" applyNumberFormat="0" applyBorder="0" applyAlignment="0" applyProtection="0"/>
    <xf numFmtId="0" fontId="71" fillId="45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1" borderId="0" applyNumberFormat="0" applyBorder="0" applyAlignment="0" applyProtection="0"/>
    <xf numFmtId="0" fontId="71" fillId="48" borderId="0" applyNumberFormat="0" applyBorder="0" applyAlignment="0" applyProtection="0"/>
    <xf numFmtId="0" fontId="71" fillId="45" borderId="0" applyNumberFormat="0" applyBorder="0" applyAlignment="0" applyProtection="0"/>
    <xf numFmtId="0" fontId="71" fillId="49" borderId="0" applyNumberFormat="0" applyBorder="0" applyAlignment="0" applyProtection="0"/>
    <xf numFmtId="0" fontId="72" fillId="37" borderId="0" applyNumberFormat="0" applyBorder="0" applyAlignment="0" applyProtection="0"/>
    <xf numFmtId="0" fontId="73" fillId="36" borderId="0" applyNumberFormat="0" applyBorder="0" applyAlignment="0" applyProtection="0"/>
    <xf numFmtId="0" fontId="74" fillId="50" borderId="51" applyNumberFormat="0" applyAlignment="0" applyProtection="0"/>
    <xf numFmtId="0" fontId="75" fillId="38" borderId="51" applyNumberFormat="0" applyAlignment="0" applyProtection="0"/>
    <xf numFmtId="0" fontId="76" fillId="51" borderId="52" applyNumberFormat="0" applyAlignment="0" applyProtection="0"/>
    <xf numFmtId="0" fontId="77" fillId="0" borderId="53" applyNumberFormat="0" applyFill="0" applyAlignment="0" applyProtection="0"/>
    <xf numFmtId="0" fontId="76" fillId="51" borderId="52" applyNumberFormat="0" applyAlignment="0" applyProtection="0"/>
    <xf numFmtId="0" fontId="78" fillId="0" borderId="0" applyNumberFormat="0" applyFill="0" applyBorder="0" applyAlignment="0" applyProtection="0"/>
    <xf numFmtId="0" fontId="71" fillId="52" borderId="0" applyNumberFormat="0" applyBorder="0" applyAlignment="0" applyProtection="0"/>
    <xf numFmtId="0" fontId="71" fillId="49" borderId="0" applyNumberFormat="0" applyBorder="0" applyAlignment="0" applyProtection="0"/>
    <xf numFmtId="0" fontId="71" fillId="53" borderId="0" applyNumberFormat="0" applyBorder="0" applyAlignment="0" applyProtection="0"/>
    <xf numFmtId="0" fontId="71" fillId="44" borderId="0" applyNumberFormat="0" applyBorder="0" applyAlignment="0" applyProtection="0"/>
    <xf numFmtId="0" fontId="71" fillId="45" borderId="0" applyNumberFormat="0" applyBorder="0" applyAlignment="0" applyProtection="0"/>
    <xf numFmtId="0" fontId="71" fillId="42" borderId="0" applyNumberFormat="0" applyBorder="0" applyAlignment="0" applyProtection="0"/>
    <xf numFmtId="0" fontId="79" fillId="32" borderId="51" applyNumberFormat="0" applyAlignment="0" applyProtection="0"/>
    <xf numFmtId="168" fontId="32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73" fillId="33" borderId="0" applyNumberFormat="0" applyBorder="0" applyAlignment="0" applyProtection="0"/>
    <xf numFmtId="0" fontId="81" fillId="0" borderId="54" applyNumberFormat="0" applyFill="0" applyAlignment="0" applyProtection="0"/>
    <xf numFmtId="0" fontId="82" fillId="0" borderId="55" applyNumberFormat="0" applyFill="0" applyAlignment="0" applyProtection="0"/>
    <xf numFmtId="0" fontId="83" fillId="0" borderId="56" applyNumberFormat="0" applyFill="0" applyAlignment="0" applyProtection="0"/>
    <xf numFmtId="0" fontId="83" fillId="0" borderId="0" applyNumberFormat="0" applyFill="0" applyBorder="0" applyAlignment="0" applyProtection="0"/>
    <xf numFmtId="0" fontId="72" fillId="35" borderId="0" applyNumberFormat="0" applyBorder="0" applyAlignment="0" applyProtection="0"/>
    <xf numFmtId="0" fontId="79" fillId="39" borderId="51" applyNumberFormat="0" applyAlignment="0" applyProtection="0"/>
    <xf numFmtId="0" fontId="84" fillId="0" borderId="57" applyNumberFormat="0" applyFill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44" fontId="2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85" fillId="39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32" fillId="0" borderId="0"/>
    <xf numFmtId="0" fontId="21" fillId="0" borderId="0"/>
    <xf numFmtId="0" fontId="41" fillId="0" borderId="0"/>
    <xf numFmtId="0" fontId="21" fillId="0" borderId="0"/>
    <xf numFmtId="0" fontId="32" fillId="0" borderId="0"/>
    <xf numFmtId="0" fontId="32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86" fillId="0" borderId="0"/>
    <xf numFmtId="0" fontId="32" fillId="0" borderId="0"/>
    <xf numFmtId="0" fontId="21" fillId="0" borderId="0"/>
    <xf numFmtId="0" fontId="32" fillId="0" borderId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32" fillId="31" borderId="11" applyNumberFormat="0" applyFont="0" applyAlignment="0" applyProtection="0"/>
    <xf numFmtId="0" fontId="21" fillId="16" borderId="48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21" fillId="16" borderId="48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16" borderId="48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21" fillId="16" borderId="48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41" fillId="31" borderId="11" applyNumberFormat="0" applyFont="0" applyAlignment="0" applyProtection="0"/>
    <xf numFmtId="0" fontId="32" fillId="31" borderId="11" applyNumberFormat="0" applyFont="0" applyAlignment="0" applyProtection="0"/>
    <xf numFmtId="0" fontId="87" fillId="50" borderId="58" applyNumberFormat="0" applyAlignment="0" applyProtection="0"/>
    <xf numFmtId="9" fontId="32" fillId="0" borderId="0" applyFont="0" applyFill="0" applyBorder="0" applyAlignment="0" applyProtection="0"/>
    <xf numFmtId="0" fontId="87" fillId="38" borderId="58" applyNumberFormat="0" applyAlignment="0" applyProtection="0"/>
    <xf numFmtId="0" fontId="8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59" applyNumberFormat="0" applyFill="0" applyAlignment="0" applyProtection="0"/>
    <xf numFmtId="0" fontId="90" fillId="0" borderId="60" applyNumberFormat="0" applyFill="0" applyAlignment="0" applyProtection="0"/>
    <xf numFmtId="0" fontId="78" fillId="0" borderId="61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62" applyNumberFormat="0" applyFill="0" applyAlignment="0" applyProtection="0"/>
    <xf numFmtId="0" fontId="84" fillId="0" borderId="0" applyNumberFormat="0" applyFill="0" applyBorder="0" applyAlignment="0" applyProtection="0"/>
    <xf numFmtId="0" fontId="32" fillId="0" borderId="0"/>
    <xf numFmtId="0" fontId="21" fillId="0" borderId="0"/>
    <xf numFmtId="0" fontId="20" fillId="0" borderId="0"/>
    <xf numFmtId="0" fontId="33" fillId="0" borderId="0" applyFill="0" applyBorder="0" applyAlignment="0" applyProtection="0"/>
    <xf numFmtId="0" fontId="19" fillId="0" borderId="0"/>
    <xf numFmtId="0" fontId="18" fillId="0" borderId="0"/>
    <xf numFmtId="0" fontId="17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99" fillId="0" borderId="0" applyFont="0" applyFill="0" applyBorder="0" applyAlignment="0" applyProtection="0"/>
    <xf numFmtId="175" fontId="100" fillId="0" borderId="0">
      <protection locked="0"/>
    </xf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3" borderId="0" applyNumberFormat="0" applyBorder="0" applyAlignment="0" applyProtection="0"/>
    <xf numFmtId="0" fontId="41" fillId="32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40" borderId="0" applyNumberFormat="0" applyBorder="0" applyAlignment="0" applyProtection="0"/>
    <xf numFmtId="0" fontId="41" fillId="37" borderId="0" applyNumberFormat="0" applyBorder="0" applyAlignment="0" applyProtection="0"/>
    <xf numFmtId="0" fontId="41" fillId="29" borderId="0" applyNumberFormat="0" applyBorder="0" applyAlignment="0" applyProtection="0"/>
    <xf numFmtId="0" fontId="41" fillId="41" borderId="0" applyNumberFormat="0" applyBorder="0" applyAlignment="0" applyProtection="0"/>
    <xf numFmtId="168" fontId="101" fillId="0" borderId="0" applyFont="0" applyFill="0" applyBorder="0" applyAlignment="0" applyProtection="0"/>
    <xf numFmtId="176" fontId="32" fillId="0" borderId="0" applyFont="0" applyFill="0" applyBorder="0" applyAlignment="0" applyProtection="0"/>
    <xf numFmtId="168" fontId="101" fillId="0" borderId="0" applyFont="0" applyFill="0" applyBorder="0" applyAlignment="0" applyProtection="0"/>
    <xf numFmtId="174" fontId="41" fillId="0" borderId="0" applyFont="0" applyFill="0" applyBorder="0" applyAlignment="0" applyProtection="0"/>
    <xf numFmtId="165" fontId="1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9" fontId="4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34" fillId="0" borderId="0"/>
    <xf numFmtId="0" fontId="106" fillId="0" borderId="0"/>
    <xf numFmtId="0" fontId="12" fillId="0" borderId="0"/>
    <xf numFmtId="0" fontId="11" fillId="0" borderId="0"/>
    <xf numFmtId="0" fontId="32" fillId="0" borderId="0"/>
    <xf numFmtId="0" fontId="108" fillId="0" borderId="0"/>
    <xf numFmtId="0" fontId="10" fillId="0" borderId="0"/>
    <xf numFmtId="0" fontId="10" fillId="0" borderId="0"/>
    <xf numFmtId="0" fontId="110" fillId="0" borderId="0"/>
    <xf numFmtId="9" fontId="1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165" fontId="115" fillId="0" borderId="0" applyFont="0" applyFill="0" applyBorder="0" applyAlignment="0" applyProtection="0"/>
    <xf numFmtId="0" fontId="116" fillId="0" borderId="0"/>
    <xf numFmtId="0" fontId="117" fillId="0" borderId="0"/>
    <xf numFmtId="0" fontId="118" fillId="0" borderId="0"/>
    <xf numFmtId="41" fontId="119" fillId="0" borderId="0" applyFont="0" applyFill="0" applyBorder="0" applyAlignment="0" applyProtection="0"/>
    <xf numFmtId="0" fontId="120" fillId="0" borderId="0"/>
    <xf numFmtId="165" fontId="8" fillId="0" borderId="0" applyFont="0" applyFill="0" applyBorder="0" applyAlignment="0" applyProtection="0"/>
    <xf numFmtId="0" fontId="8" fillId="0" borderId="0"/>
    <xf numFmtId="0" fontId="125" fillId="64" borderId="0" applyNumberFormat="0" applyBorder="0" applyAlignment="0" applyProtection="0"/>
    <xf numFmtId="0" fontId="126" fillId="65" borderId="0" applyNumberFormat="0" applyBorder="0" applyAlignment="0" applyProtection="0"/>
    <xf numFmtId="0" fontId="127" fillId="66" borderId="84" applyNumberFormat="0" applyAlignment="0" applyProtection="0"/>
    <xf numFmtId="0" fontId="128" fillId="66" borderId="83" applyNumberFormat="0" applyAlignment="0" applyProtection="0"/>
    <xf numFmtId="0" fontId="34" fillId="0" borderId="0"/>
    <xf numFmtId="0" fontId="7" fillId="0" borderId="0"/>
    <xf numFmtId="0" fontId="7" fillId="0" borderId="0"/>
    <xf numFmtId="0" fontId="34" fillId="0" borderId="0"/>
    <xf numFmtId="0" fontId="6" fillId="0" borderId="0"/>
    <xf numFmtId="165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17" borderId="0" applyNumberFormat="0" applyBorder="0" applyAlignment="0" applyProtection="0"/>
    <xf numFmtId="0" fontId="4" fillId="35" borderId="0" applyNumberFormat="0" applyBorder="0" applyAlignment="0" applyProtection="0"/>
    <xf numFmtId="0" fontId="4" fillId="19" borderId="0" applyNumberFormat="0" applyBorder="0" applyAlignment="0" applyProtection="0"/>
    <xf numFmtId="0" fontId="4" fillId="36" borderId="0" applyNumberFormat="0" applyBorder="0" applyAlignment="0" applyProtection="0"/>
    <xf numFmtId="0" fontId="4" fillId="21" borderId="0" applyNumberFormat="0" applyBorder="0" applyAlignment="0" applyProtection="0"/>
    <xf numFmtId="0" fontId="4" fillId="37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38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40" borderId="0" applyNumberFormat="0" applyBorder="0" applyAlignment="0" applyProtection="0"/>
    <xf numFmtId="0" fontId="4" fillId="22" borderId="0" applyNumberFormat="0" applyBorder="0" applyAlignment="0" applyProtection="0"/>
    <xf numFmtId="0" fontId="4" fillId="37" borderId="0" applyNumberFormat="0" applyBorder="0" applyAlignment="0" applyProtection="0"/>
    <xf numFmtId="0" fontId="4" fillId="24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41" borderId="0" applyNumberFormat="0" applyBorder="0" applyAlignment="0" applyProtection="0"/>
    <xf numFmtId="0" fontId="4" fillId="28" borderId="0" applyNumberFormat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48" applyNumberFormat="0" applyFont="0" applyAlignment="0" applyProtection="0"/>
    <xf numFmtId="0" fontId="4" fillId="16" borderId="48" applyNumberFormat="0" applyFont="0" applyAlignment="0" applyProtection="0"/>
    <xf numFmtId="0" fontId="4" fillId="16" borderId="4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32" fillId="0" borderId="0" applyFont="0" applyFill="0" applyBorder="0" applyAlignment="0" applyProtection="0"/>
    <xf numFmtId="0" fontId="4" fillId="0" borderId="0"/>
    <xf numFmtId="43" fontId="32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16" borderId="48" applyNumberFormat="0" applyFont="0" applyAlignment="0" applyProtection="0"/>
    <xf numFmtId="0" fontId="3" fillId="16" borderId="48" applyNumberFormat="0" applyFont="0" applyAlignment="0" applyProtection="0"/>
    <xf numFmtId="0" fontId="3" fillId="16" borderId="48" applyNumberFormat="0" applyFont="0" applyAlignment="0" applyProtection="0"/>
    <xf numFmtId="0" fontId="2" fillId="0" borderId="0"/>
    <xf numFmtId="0" fontId="161" fillId="0" borderId="0"/>
    <xf numFmtId="0" fontId="177" fillId="0" borderId="0" applyNumberFormat="0" applyFill="0" applyBorder="0" applyAlignment="0" applyProtection="0"/>
    <xf numFmtId="0" fontId="34" fillId="0" borderId="0"/>
    <xf numFmtId="0" fontId="180" fillId="0" borderId="0"/>
    <xf numFmtId="0" fontId="180" fillId="0" borderId="0"/>
    <xf numFmtId="0" fontId="1" fillId="0" borderId="0"/>
  </cellStyleXfs>
  <cellXfs count="1153">
    <xf numFmtId="0" fontId="0" fillId="0" borderId="0" xfId="0"/>
    <xf numFmtId="0" fontId="0" fillId="0" borderId="1" xfId="0" applyBorder="1"/>
    <xf numFmtId="0" fontId="35" fillId="0" borderId="0" xfId="0" applyFont="1"/>
    <xf numFmtId="3" fontId="0" fillId="0" borderId="1" xfId="0" applyNumberFormat="1" applyBorder="1"/>
    <xf numFmtId="0" fontId="35" fillId="0" borderId="0" xfId="0" applyFont="1" applyAlignment="1">
      <alignment horizontal="centerContinuous" wrapText="1"/>
    </xf>
    <xf numFmtId="3" fontId="0" fillId="0" borderId="0" xfId="0" applyNumberFormat="1"/>
    <xf numFmtId="0" fontId="32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16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41" fillId="0" borderId="0" xfId="17" applyFont="1" applyAlignment="1">
      <alignment wrapText="1"/>
    </xf>
    <xf numFmtId="0" fontId="41" fillId="0" borderId="0" xfId="17" applyFont="1" applyAlignment="1">
      <alignment horizontal="right" wrapText="1"/>
    </xf>
    <xf numFmtId="0" fontId="41" fillId="0" borderId="1" xfId="15" applyFont="1" applyBorder="1" applyAlignment="1">
      <alignment wrapText="1"/>
    </xf>
    <xf numFmtId="3" fontId="45" fillId="0" borderId="0" xfId="0" applyNumberFormat="1" applyFont="1"/>
    <xf numFmtId="0" fontId="44" fillId="7" borderId="1" xfId="0" applyFont="1" applyFill="1" applyBorder="1" applyAlignment="1">
      <alignment horizontal="center" vertical="center"/>
    </xf>
    <xf numFmtId="1" fontId="44" fillId="7" borderId="1" xfId="0" applyNumberFormat="1" applyFont="1" applyFill="1" applyBorder="1" applyAlignment="1">
      <alignment vertical="center" wrapText="1" shrinkToFit="1"/>
    </xf>
    <xf numFmtId="0" fontId="50" fillId="0" borderId="1" xfId="0" applyFont="1" applyBorder="1" applyAlignment="1">
      <alignment vertical="center" wrapText="1"/>
    </xf>
    <xf numFmtId="0" fontId="46" fillId="0" borderId="0" xfId="0" applyFont="1"/>
    <xf numFmtId="0" fontId="0" fillId="0" borderId="0" xfId="0" applyAlignment="1">
      <alignment vertical="center"/>
    </xf>
    <xf numFmtId="0" fontId="46" fillId="4" borderId="1" xfId="15" applyFont="1" applyFill="1" applyBorder="1" applyAlignment="1">
      <alignment wrapText="1"/>
    </xf>
    <xf numFmtId="0" fontId="45" fillId="4" borderId="5" xfId="0" applyFont="1" applyFill="1" applyBorder="1"/>
    <xf numFmtId="0" fontId="0" fillId="0" borderId="15" xfId="0" applyBorder="1"/>
    <xf numFmtId="0" fontId="22" fillId="0" borderId="0" xfId="40"/>
    <xf numFmtId="0" fontId="22" fillId="0" borderId="1" xfId="40" applyBorder="1"/>
    <xf numFmtId="0" fontId="51" fillId="7" borderId="1" xfId="0" applyFont="1" applyFill="1" applyBorder="1" applyAlignment="1">
      <alignment horizontal="center" vertical="center" wrapText="1"/>
    </xf>
    <xf numFmtId="0" fontId="52" fillId="0" borderId="0" xfId="0" applyFont="1" applyAlignment="1">
      <alignment vertical="center"/>
    </xf>
    <xf numFmtId="3" fontId="63" fillId="9" borderId="1" xfId="40" applyNumberFormat="1" applyFont="1" applyFill="1" applyBorder="1" applyAlignment="1">
      <alignment horizontal="center"/>
    </xf>
    <xf numFmtId="3" fontId="22" fillId="0" borderId="1" xfId="40" applyNumberFormat="1" applyBorder="1" applyAlignment="1">
      <alignment horizontal="center"/>
    </xf>
    <xf numFmtId="3" fontId="62" fillId="9" borderId="1" xfId="40" applyNumberFormat="1" applyFont="1" applyFill="1" applyBorder="1" applyAlignment="1">
      <alignment horizontal="center"/>
    </xf>
    <xf numFmtId="0" fontId="22" fillId="0" borderId="5" xfId="40" applyBorder="1" applyAlignment="1">
      <alignment horizontal="left"/>
    </xf>
    <xf numFmtId="2" fontId="47" fillId="7" borderId="5" xfId="40" applyNumberFormat="1" applyFont="1" applyFill="1" applyBorder="1" applyAlignment="1">
      <alignment horizontal="center" vertical="center" wrapText="1"/>
    </xf>
    <xf numFmtId="3" fontId="62" fillId="9" borderId="15" xfId="40" applyNumberFormat="1" applyFont="1" applyFill="1" applyBorder="1" applyAlignment="1">
      <alignment horizontal="center"/>
    </xf>
    <xf numFmtId="3" fontId="63" fillId="9" borderId="15" xfId="40" applyNumberFormat="1" applyFont="1" applyFill="1" applyBorder="1" applyAlignment="1">
      <alignment horizontal="center"/>
    </xf>
    <xf numFmtId="3" fontId="22" fillId="0" borderId="15" xfId="40" applyNumberFormat="1" applyBorder="1" applyAlignment="1">
      <alignment horizontal="center"/>
    </xf>
    <xf numFmtId="3" fontId="22" fillId="0" borderId="27" xfId="40" applyNumberFormat="1" applyBorder="1" applyAlignment="1">
      <alignment horizontal="center"/>
    </xf>
    <xf numFmtId="3" fontId="22" fillId="0" borderId="22" xfId="40" applyNumberFormat="1" applyBorder="1" applyAlignment="1">
      <alignment horizontal="center"/>
    </xf>
    <xf numFmtId="0" fontId="46" fillId="4" borderId="1" xfId="15" applyFont="1" applyFill="1" applyBorder="1" applyAlignment="1">
      <alignment vertical="center" wrapText="1"/>
    </xf>
    <xf numFmtId="3" fontId="45" fillId="4" borderId="15" xfId="0" applyNumberFormat="1" applyFont="1" applyFill="1" applyBorder="1" applyAlignment="1">
      <alignment horizontal="center" vertical="center"/>
    </xf>
    <xf numFmtId="3" fontId="45" fillId="4" borderId="1" xfId="0" applyNumberFormat="1" applyFont="1" applyFill="1" applyBorder="1" applyAlignment="1">
      <alignment horizontal="center" vertical="center"/>
    </xf>
    <xf numFmtId="0" fontId="49" fillId="4" borderId="1" xfId="15" applyFont="1" applyFill="1" applyBorder="1" applyAlignment="1">
      <alignment vertical="center" wrapText="1"/>
    </xf>
    <xf numFmtId="0" fontId="45" fillId="4" borderId="5" xfId="0" applyFont="1" applyFill="1" applyBorder="1" applyAlignment="1">
      <alignment vertical="center"/>
    </xf>
    <xf numFmtId="3" fontId="45" fillId="4" borderId="15" xfId="0" applyNumberFormat="1" applyFont="1" applyFill="1" applyBorder="1" applyAlignment="1">
      <alignment vertical="center"/>
    </xf>
    <xf numFmtId="3" fontId="45" fillId="4" borderId="1" xfId="0" applyNumberFormat="1" applyFont="1" applyFill="1" applyBorder="1" applyAlignment="1">
      <alignment vertical="center"/>
    </xf>
    <xf numFmtId="3" fontId="45" fillId="4" borderId="26" xfId="0" applyNumberFormat="1" applyFont="1" applyFill="1" applyBorder="1" applyAlignment="1">
      <alignment vertical="center"/>
    </xf>
    <xf numFmtId="3" fontId="45" fillId="4" borderId="1" xfId="13" applyNumberFormat="1" applyFont="1" applyFill="1" applyBorder="1" applyAlignment="1">
      <alignment horizontal="right" vertical="center" wrapText="1"/>
    </xf>
    <xf numFmtId="3" fontId="45" fillId="4" borderId="5" xfId="0" applyNumberFormat="1" applyFont="1" applyFill="1" applyBorder="1" applyAlignment="1">
      <alignment vertical="center"/>
    </xf>
    <xf numFmtId="0" fontId="41" fillId="0" borderId="1" xfId="15" applyFont="1" applyBorder="1" applyAlignment="1">
      <alignment vertical="center" wrapText="1"/>
    </xf>
    <xf numFmtId="3" fontId="49" fillId="4" borderId="1" xfId="15" applyNumberFormat="1" applyFont="1" applyFill="1" applyBorder="1" applyAlignment="1">
      <alignment vertical="center" wrapText="1"/>
    </xf>
    <xf numFmtId="0" fontId="55" fillId="8" borderId="9" xfId="0" applyFont="1" applyFill="1" applyBorder="1" applyAlignment="1">
      <alignment horizontal="center" vertical="center"/>
    </xf>
    <xf numFmtId="49" fontId="33" fillId="0" borderId="0" xfId="0" applyNumberFormat="1" applyFont="1" applyAlignment="1">
      <alignment vertical="center" wrapText="1"/>
    </xf>
    <xf numFmtId="3" fontId="45" fillId="4" borderId="5" xfId="0" applyNumberFormat="1" applyFont="1" applyFill="1" applyBorder="1" applyAlignment="1">
      <alignment horizontal="center" vertical="center"/>
    </xf>
    <xf numFmtId="17" fontId="33" fillId="0" borderId="0" xfId="0" applyNumberFormat="1" applyFont="1" applyAlignment="1">
      <alignment vertical="center" wrapText="1"/>
    </xf>
    <xf numFmtId="0" fontId="64" fillId="0" borderId="0" xfId="14" applyFont="1"/>
    <xf numFmtId="0" fontId="65" fillId="0" borderId="0" xfId="41" applyFont="1" applyAlignment="1">
      <alignment vertical="center"/>
    </xf>
    <xf numFmtId="0" fontId="67" fillId="0" borderId="0" xfId="42" applyFont="1"/>
    <xf numFmtId="0" fontId="32" fillId="0" borderId="0" xfId="14"/>
    <xf numFmtId="0" fontId="32" fillId="0" borderId="0" xfId="316"/>
    <xf numFmtId="0" fontId="68" fillId="7" borderId="1" xfId="14" applyFont="1" applyFill="1" applyBorder="1" applyAlignment="1">
      <alignment vertical="center"/>
    </xf>
    <xf numFmtId="3" fontId="93" fillId="54" borderId="1" xfId="559" applyNumberFormat="1" applyFont="1" applyFill="1" applyBorder="1" applyAlignment="1">
      <alignment horizontal="center" vertical="center"/>
    </xf>
    <xf numFmtId="3" fontId="44" fillId="7" borderId="1" xfId="316" applyNumberFormat="1" applyFont="1" applyFill="1" applyBorder="1"/>
    <xf numFmtId="0" fontId="45" fillId="0" borderId="0" xfId="316" applyFont="1"/>
    <xf numFmtId="0" fontId="96" fillId="0" borderId="0" xfId="40" applyFont="1"/>
    <xf numFmtId="170" fontId="93" fillId="54" borderId="1" xfId="559" applyNumberFormat="1" applyFont="1" applyFill="1" applyBorder="1" applyAlignment="1">
      <alignment horizontal="center" vertical="center"/>
    </xf>
    <xf numFmtId="170" fontId="44" fillId="7" borderId="1" xfId="316" applyNumberFormat="1" applyFont="1" applyFill="1" applyBorder="1" applyAlignment="1">
      <alignment horizontal="center"/>
    </xf>
    <xf numFmtId="170" fontId="44" fillId="7" borderId="4" xfId="316" applyNumberFormat="1" applyFont="1" applyFill="1" applyBorder="1" applyAlignment="1">
      <alignment horizontal="center"/>
    </xf>
    <xf numFmtId="0" fontId="20" fillId="0" borderId="0" xfId="561"/>
    <xf numFmtId="49" fontId="20" fillId="0" borderId="0" xfId="561" applyNumberFormat="1"/>
    <xf numFmtId="0" fontId="20" fillId="3" borderId="1" xfId="561" applyFill="1" applyBorder="1"/>
    <xf numFmtId="0" fontId="70" fillId="3" borderId="1" xfId="562" quotePrefix="1" applyFont="1" applyFill="1" applyBorder="1"/>
    <xf numFmtId="49" fontId="70" fillId="3" borderId="1" xfId="562" quotePrefix="1" applyNumberFormat="1" applyFont="1" applyFill="1" applyBorder="1"/>
    <xf numFmtId="3" fontId="70" fillId="3" borderId="1" xfId="562" quotePrefix="1" applyNumberFormat="1" applyFont="1" applyFill="1" applyBorder="1"/>
    <xf numFmtId="1" fontId="32" fillId="3" borderId="1" xfId="561" applyNumberFormat="1" applyFont="1" applyFill="1" applyBorder="1" applyAlignment="1" applyProtection="1">
      <alignment vertical="center"/>
      <protection locked="0"/>
    </xf>
    <xf numFmtId="0" fontId="20" fillId="0" borderId="1" xfId="561" applyBorder="1"/>
    <xf numFmtId="49" fontId="20" fillId="0" borderId="1" xfId="561" applyNumberFormat="1" applyBorder="1"/>
    <xf numFmtId="0" fontId="22" fillId="56" borderId="0" xfId="40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 wrapText="1"/>
    </xf>
    <xf numFmtId="2" fontId="32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 wrapText="1"/>
    </xf>
    <xf numFmtId="0" fontId="102" fillId="0" borderId="66" xfId="0" applyFont="1" applyBorder="1" applyAlignment="1">
      <alignment vertical="center"/>
    </xf>
    <xf numFmtId="0" fontId="102" fillId="0" borderId="64" xfId="0" applyFont="1" applyBorder="1" applyAlignment="1">
      <alignment vertical="center" wrapText="1"/>
    </xf>
    <xf numFmtId="0" fontId="103" fillId="0" borderId="42" xfId="0" applyFont="1" applyBorder="1" applyAlignment="1">
      <alignment vertical="center"/>
    </xf>
    <xf numFmtId="0" fontId="103" fillId="0" borderId="67" xfId="0" applyFont="1" applyBorder="1" applyAlignment="1">
      <alignment vertical="center" wrapText="1"/>
    </xf>
    <xf numFmtId="0" fontId="104" fillId="0" borderId="0" xfId="0" applyFont="1" applyAlignment="1">
      <alignment vertical="center"/>
    </xf>
    <xf numFmtId="0" fontId="102" fillId="0" borderId="42" xfId="0" applyFont="1" applyBorder="1" applyAlignment="1">
      <alignment vertical="center"/>
    </xf>
    <xf numFmtId="0" fontId="102" fillId="0" borderId="67" xfId="0" applyFont="1" applyBorder="1" applyAlignment="1">
      <alignment vertical="center" wrapText="1"/>
    </xf>
    <xf numFmtId="3" fontId="37" fillId="0" borderId="32" xfId="14" applyNumberFormat="1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3" fontId="35" fillId="0" borderId="1" xfId="0" applyNumberFormat="1" applyFont="1" applyBorder="1" applyAlignment="1">
      <alignment horizontal="center" vertical="center"/>
    </xf>
    <xf numFmtId="3" fontId="35" fillId="0" borderId="12" xfId="0" applyNumberFormat="1" applyFont="1" applyBorder="1" applyAlignment="1">
      <alignment horizontal="center" vertical="center"/>
    </xf>
    <xf numFmtId="0" fontId="44" fillId="7" borderId="5" xfId="0" applyFont="1" applyFill="1" applyBorder="1" applyAlignment="1">
      <alignment horizontal="center" vertical="center"/>
    </xf>
    <xf numFmtId="3" fontId="35" fillId="0" borderId="1" xfId="0" applyNumberFormat="1" applyFont="1" applyBorder="1" applyAlignment="1">
      <alignment vertical="center"/>
    </xf>
    <xf numFmtId="0" fontId="92" fillId="61" borderId="1" xfId="617" applyFont="1" applyFill="1" applyBorder="1" applyAlignment="1">
      <alignment horizontal="center" vertical="center"/>
    </xf>
    <xf numFmtId="0" fontId="58" fillId="58" borderId="1" xfId="0" applyFont="1" applyFill="1" applyBorder="1" applyAlignment="1">
      <alignment horizontal="center" vertical="center"/>
    </xf>
    <xf numFmtId="0" fontId="41" fillId="0" borderId="69" xfId="617" applyFont="1" applyBorder="1" applyAlignment="1">
      <alignment wrapText="1"/>
    </xf>
    <xf numFmtId="0" fontId="41" fillId="0" borderId="11" xfId="617" applyFont="1" applyBorder="1" applyAlignment="1">
      <alignment wrapText="1"/>
    </xf>
    <xf numFmtId="0" fontId="45" fillId="0" borderId="0" xfId="0" applyFont="1"/>
    <xf numFmtId="0" fontId="58" fillId="10" borderId="70" xfId="0" applyFont="1" applyFill="1" applyBorder="1" applyAlignment="1">
      <alignment horizontal="left"/>
    </xf>
    <xf numFmtId="3" fontId="45" fillId="4" borderId="12" xfId="0" applyNumberFormat="1" applyFont="1" applyFill="1" applyBorder="1" applyAlignment="1">
      <alignment vertical="center"/>
    </xf>
    <xf numFmtId="0" fontId="106" fillId="0" borderId="0" xfId="618"/>
    <xf numFmtId="0" fontId="32" fillId="3" borderId="0" xfId="618" applyFont="1" applyFill="1"/>
    <xf numFmtId="10" fontId="45" fillId="0" borderId="0" xfId="0" applyNumberFormat="1" applyFont="1"/>
    <xf numFmtId="2" fontId="47" fillId="7" borderId="17" xfId="40" applyNumberFormat="1" applyFont="1" applyFill="1" applyBorder="1" applyAlignment="1">
      <alignment vertical="top"/>
    </xf>
    <xf numFmtId="2" fontId="47" fillId="7" borderId="12" xfId="40" applyNumberFormat="1" applyFont="1" applyFill="1" applyBorder="1" applyAlignment="1">
      <alignment vertical="center"/>
    </xf>
    <xf numFmtId="0" fontId="49" fillId="4" borderId="1" xfId="15" applyFont="1" applyFill="1" applyBorder="1" applyAlignment="1">
      <alignment horizontal="left" vertical="center" wrapText="1"/>
    </xf>
    <xf numFmtId="0" fontId="35" fillId="0" borderId="0" xfId="0" applyFont="1" applyAlignment="1">
      <alignment wrapText="1"/>
    </xf>
    <xf numFmtId="0" fontId="32" fillId="3" borderId="0" xfId="618" applyFont="1" applyFill="1" applyAlignment="1">
      <alignment horizontal="centerContinuous" vertical="center" wrapText="1"/>
    </xf>
    <xf numFmtId="4" fontId="32" fillId="3" borderId="0" xfId="618" applyNumberFormat="1" applyFont="1" applyFill="1"/>
    <xf numFmtId="0" fontId="44" fillId="3" borderId="0" xfId="0" applyFont="1" applyFill="1" applyAlignment="1">
      <alignment horizontal="center" vertical="center"/>
    </xf>
    <xf numFmtId="3" fontId="63" fillId="9" borderId="26" xfId="40" applyNumberFormat="1" applyFont="1" applyFill="1" applyBorder="1" applyAlignment="1">
      <alignment horizontal="center"/>
    </xf>
    <xf numFmtId="3" fontId="22" fillId="0" borderId="26" xfId="40" applyNumberFormat="1" applyBorder="1" applyAlignment="1">
      <alignment horizontal="center"/>
    </xf>
    <xf numFmtId="3" fontId="62" fillId="9" borderId="26" xfId="40" applyNumberFormat="1" applyFont="1" applyFill="1" applyBorder="1" applyAlignment="1">
      <alignment horizontal="center"/>
    </xf>
    <xf numFmtId="3" fontId="22" fillId="0" borderId="28" xfId="40" applyNumberFormat="1" applyBorder="1" applyAlignment="1">
      <alignment horizontal="center"/>
    </xf>
    <xf numFmtId="0" fontId="65" fillId="12" borderId="15" xfId="40" applyFont="1" applyFill="1" applyBorder="1" applyAlignment="1">
      <alignment horizontal="center" vertical="center" wrapText="1"/>
    </xf>
    <xf numFmtId="0" fontId="65" fillId="12" borderId="1" xfId="40" applyFont="1" applyFill="1" applyBorder="1" applyAlignment="1">
      <alignment horizontal="center" vertical="center" wrapText="1"/>
    </xf>
    <xf numFmtId="0" fontId="65" fillId="12" borderId="26" xfId="40" applyFont="1" applyFill="1" applyBorder="1" applyAlignment="1">
      <alignment horizontal="center" vertical="center" wrapText="1"/>
    </xf>
    <xf numFmtId="0" fontId="60" fillId="3" borderId="0" xfId="618" applyFont="1" applyFill="1" applyAlignment="1">
      <alignment vertical="center"/>
    </xf>
    <xf numFmtId="3" fontId="32" fillId="3" borderId="0" xfId="618" applyNumberFormat="1" applyFont="1" applyFill="1" applyAlignment="1">
      <alignment horizontal="center" vertical="center"/>
    </xf>
    <xf numFmtId="0" fontId="65" fillId="12" borderId="5" xfId="40" applyFont="1" applyFill="1" applyBorder="1" applyAlignment="1">
      <alignment horizontal="center" vertical="center" wrapText="1"/>
    </xf>
    <xf numFmtId="0" fontId="53" fillId="0" borderId="0" xfId="0" applyFont="1" applyAlignment="1">
      <alignment wrapText="1"/>
    </xf>
    <xf numFmtId="2" fontId="47" fillId="59" borderId="13" xfId="40" applyNumberFormat="1" applyFont="1" applyFill="1" applyBorder="1" applyAlignment="1">
      <alignment vertical="top"/>
    </xf>
    <xf numFmtId="0" fontId="32" fillId="0" borderId="2" xfId="40" applyFont="1" applyBorder="1" applyAlignment="1">
      <alignment horizontal="center" vertical="center" wrapText="1"/>
    </xf>
    <xf numFmtId="0" fontId="32" fillId="0" borderId="8" xfId="40" applyFont="1" applyBorder="1" applyAlignment="1">
      <alignment horizontal="center" vertical="center" wrapText="1"/>
    </xf>
    <xf numFmtId="0" fontId="32" fillId="0" borderId="9" xfId="40" applyFont="1" applyBorder="1" applyAlignment="1">
      <alignment horizontal="center" vertical="center" wrapText="1"/>
    </xf>
    <xf numFmtId="3" fontId="62" fillId="60" borderId="40" xfId="40" applyNumberFormat="1" applyFont="1" applyFill="1" applyBorder="1" applyAlignment="1">
      <alignment horizontal="center"/>
    </xf>
    <xf numFmtId="3" fontId="62" fillId="60" borderId="3" xfId="40" applyNumberFormat="1" applyFont="1" applyFill="1" applyBorder="1" applyAlignment="1">
      <alignment horizontal="center"/>
    </xf>
    <xf numFmtId="3" fontId="62" fillId="60" borderId="47" xfId="40" applyNumberFormat="1" applyFont="1" applyFill="1" applyBorder="1" applyAlignment="1">
      <alignment horizontal="center"/>
    </xf>
    <xf numFmtId="17" fontId="35" fillId="0" borderId="6" xfId="0" applyNumberFormat="1" applyFont="1" applyBorder="1" applyAlignment="1">
      <alignment horizontal="center" wrapText="1"/>
    </xf>
    <xf numFmtId="3" fontId="63" fillId="9" borderId="76" xfId="40" applyNumberFormat="1" applyFont="1" applyFill="1" applyBorder="1" applyAlignment="1">
      <alignment horizontal="right"/>
    </xf>
    <xf numFmtId="3" fontId="22" fillId="0" borderId="76" xfId="40" applyNumberFormat="1" applyBorder="1" applyAlignment="1">
      <alignment horizontal="right"/>
    </xf>
    <xf numFmtId="3" fontId="22" fillId="0" borderId="37" xfId="40" applyNumberFormat="1" applyBorder="1" applyAlignment="1">
      <alignment horizontal="right"/>
    </xf>
    <xf numFmtId="49" fontId="44" fillId="0" borderId="0" xfId="0" applyNumberFormat="1" applyFont="1"/>
    <xf numFmtId="0" fontId="44" fillId="0" borderId="0" xfId="0" applyFont="1"/>
    <xf numFmtId="2" fontId="47" fillId="59" borderId="78" xfId="40" applyNumberFormat="1" applyFont="1" applyFill="1" applyBorder="1" applyAlignment="1">
      <alignment vertical="top"/>
    </xf>
    <xf numFmtId="2" fontId="47" fillId="59" borderId="75" xfId="40" applyNumberFormat="1" applyFont="1" applyFill="1" applyBorder="1" applyAlignment="1">
      <alignment vertical="top"/>
    </xf>
    <xf numFmtId="2" fontId="47" fillId="7" borderId="68" xfId="40" applyNumberFormat="1" applyFont="1" applyFill="1" applyBorder="1" applyAlignment="1">
      <alignment vertical="top"/>
    </xf>
    <xf numFmtId="2" fontId="47" fillId="7" borderId="21" xfId="40" applyNumberFormat="1" applyFont="1" applyFill="1" applyBorder="1" applyAlignment="1">
      <alignment vertical="top"/>
    </xf>
    <xf numFmtId="0" fontId="22" fillId="0" borderId="26" xfId="40" applyBorder="1" applyAlignment="1">
      <alignment horizontal="left"/>
    </xf>
    <xf numFmtId="2" fontId="47" fillId="7" borderId="68" xfId="40" applyNumberFormat="1" applyFont="1" applyFill="1" applyBorder="1" applyAlignment="1">
      <alignment vertical="center"/>
    </xf>
    <xf numFmtId="2" fontId="47" fillId="7" borderId="26" xfId="40" applyNumberFormat="1" applyFont="1" applyFill="1" applyBorder="1" applyAlignment="1">
      <alignment horizontal="center" vertical="center" wrapText="1"/>
    </xf>
    <xf numFmtId="1" fontId="32" fillId="0" borderId="15" xfId="0" applyNumberFormat="1" applyFont="1" applyBorder="1" applyAlignment="1">
      <alignment wrapText="1" shrinkToFit="1"/>
    </xf>
    <xf numFmtId="0" fontId="43" fillId="0" borderId="15" xfId="14" applyFont="1" applyBorder="1"/>
    <xf numFmtId="0" fontId="32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32" fillId="2" borderId="15" xfId="6" applyNumberFormat="1" applyFont="1" applyFill="1" applyBorder="1" applyAlignment="1">
      <alignment horizontal="left" wrapText="1" shrinkToFit="1"/>
    </xf>
    <xf numFmtId="0" fontId="32" fillId="0" borderId="15" xfId="0" applyFont="1" applyBorder="1"/>
    <xf numFmtId="1" fontId="32" fillId="0" borderId="15" xfId="8" applyNumberFormat="1" applyBorder="1"/>
    <xf numFmtId="0" fontId="22" fillId="0" borderId="22" xfId="40" applyBorder="1"/>
    <xf numFmtId="0" fontId="22" fillId="0" borderId="28" xfId="40" applyBorder="1" applyAlignment="1">
      <alignment horizontal="left"/>
    </xf>
    <xf numFmtId="3" fontId="44" fillId="7" borderId="42" xfId="14" applyNumberFormat="1" applyFont="1" applyFill="1" applyBorder="1" applyAlignment="1">
      <alignment horizontal="center" vertical="center"/>
    </xf>
    <xf numFmtId="1" fontId="44" fillId="7" borderId="68" xfId="0" applyNumberFormat="1" applyFont="1" applyFill="1" applyBorder="1" applyAlignment="1">
      <alignment vertical="center" wrapText="1" shrinkToFit="1"/>
    </xf>
    <xf numFmtId="3" fontId="44" fillId="7" borderId="1" xfId="14" applyNumberFormat="1" applyFont="1" applyFill="1" applyBorder="1" applyAlignment="1">
      <alignment vertical="center"/>
    </xf>
    <xf numFmtId="170" fontId="44" fillId="7" borderId="1" xfId="14" applyNumberFormat="1" applyFont="1" applyFill="1" applyBorder="1" applyAlignment="1">
      <alignment horizontal="center" vertical="center"/>
    </xf>
    <xf numFmtId="173" fontId="44" fillId="7" borderId="1" xfId="14" applyNumberFormat="1" applyFont="1" applyFill="1" applyBorder="1" applyAlignment="1">
      <alignment horizontal="center" vertical="center"/>
    </xf>
    <xf numFmtId="3" fontId="44" fillId="7" borderId="1" xfId="14" applyNumberFormat="1" applyFont="1" applyFill="1" applyBorder="1" applyAlignment="1">
      <alignment horizontal="center" vertical="center"/>
    </xf>
    <xf numFmtId="3" fontId="44" fillId="7" borderId="1" xfId="14" applyNumberFormat="1" applyFont="1" applyFill="1" applyBorder="1" applyAlignment="1">
      <alignment horizontal="right" vertical="center"/>
    </xf>
    <xf numFmtId="170" fontId="44" fillId="7" borderId="1" xfId="14" applyNumberFormat="1" applyFont="1" applyFill="1" applyBorder="1" applyAlignment="1">
      <alignment horizontal="right" vertical="center"/>
    </xf>
    <xf numFmtId="173" fontId="44" fillId="7" borderId="1" xfId="14" applyNumberFormat="1" applyFont="1" applyFill="1" applyBorder="1" applyAlignment="1">
      <alignment horizontal="right" vertical="center"/>
    </xf>
    <xf numFmtId="172" fontId="44" fillId="7" borderId="1" xfId="14" applyNumberFormat="1" applyFont="1" applyFill="1" applyBorder="1" applyAlignment="1">
      <alignment horizontal="center" vertical="center"/>
    </xf>
    <xf numFmtId="3" fontId="44" fillId="7" borderId="79" xfId="14" applyNumberFormat="1" applyFont="1" applyFill="1" applyBorder="1" applyAlignment="1">
      <alignment vertical="center"/>
    </xf>
    <xf numFmtId="170" fontId="44" fillId="7" borderId="50" xfId="14" applyNumberFormat="1" applyFont="1" applyFill="1" applyBorder="1" applyAlignment="1">
      <alignment horizontal="center" vertical="center"/>
    </xf>
    <xf numFmtId="3" fontId="44" fillId="7" borderId="50" xfId="14" applyNumberFormat="1" applyFont="1" applyFill="1" applyBorder="1" applyAlignment="1">
      <alignment vertical="center"/>
    </xf>
    <xf numFmtId="173" fontId="44" fillId="7" borderId="50" xfId="14" applyNumberFormat="1" applyFont="1" applyFill="1" applyBorder="1" applyAlignment="1">
      <alignment horizontal="center" vertical="center"/>
    </xf>
    <xf numFmtId="173" fontId="44" fillId="7" borderId="80" xfId="14" applyNumberFormat="1" applyFont="1" applyFill="1" applyBorder="1" applyAlignment="1">
      <alignment horizontal="center" vertical="center"/>
    </xf>
    <xf numFmtId="170" fontId="44" fillId="7" borderId="80" xfId="14" applyNumberFormat="1" applyFont="1" applyFill="1" applyBorder="1" applyAlignment="1">
      <alignment horizontal="center" vertical="center"/>
    </xf>
    <xf numFmtId="0" fontId="68" fillId="7" borderId="5" xfId="14" applyFont="1" applyFill="1" applyBorder="1" applyAlignment="1">
      <alignment vertical="center"/>
    </xf>
    <xf numFmtId="0" fontId="68" fillId="7" borderId="5" xfId="14" applyFont="1" applyFill="1" applyBorder="1" applyAlignment="1">
      <alignment horizontal="left" vertical="center"/>
    </xf>
    <xf numFmtId="3" fontId="44" fillId="7" borderId="15" xfId="14" applyNumberFormat="1" applyFont="1" applyFill="1" applyBorder="1" applyAlignment="1">
      <alignment vertical="center"/>
    </xf>
    <xf numFmtId="177" fontId="44" fillId="7" borderId="26" xfId="14" applyNumberFormat="1" applyFont="1" applyFill="1" applyBorder="1" applyAlignment="1">
      <alignment horizontal="center" vertical="center"/>
    </xf>
    <xf numFmtId="3" fontId="44" fillId="7" borderId="15" xfId="14" applyNumberFormat="1" applyFont="1" applyFill="1" applyBorder="1" applyAlignment="1">
      <alignment horizontal="right" vertical="center"/>
    </xf>
    <xf numFmtId="177" fontId="44" fillId="7" borderId="26" xfId="14" applyNumberFormat="1" applyFont="1" applyFill="1" applyBorder="1" applyAlignment="1">
      <alignment horizontal="right" vertical="center"/>
    </xf>
    <xf numFmtId="173" fontId="44" fillId="7" borderId="26" xfId="14" applyNumberFormat="1" applyFont="1" applyFill="1" applyBorder="1" applyAlignment="1">
      <alignment horizontal="center" vertical="center"/>
    </xf>
    <xf numFmtId="173" fontId="44" fillId="7" borderId="26" xfId="14" applyNumberFormat="1" applyFont="1" applyFill="1" applyBorder="1" applyAlignment="1">
      <alignment horizontal="right" vertical="center"/>
    </xf>
    <xf numFmtId="170" fontId="44" fillId="7" borderId="26" xfId="14" applyNumberFormat="1" applyFont="1" applyFill="1" applyBorder="1" applyAlignment="1">
      <alignment horizontal="center" vertical="center"/>
    </xf>
    <xf numFmtId="170" fontId="44" fillId="7" borderId="26" xfId="14" applyNumberFormat="1" applyFont="1" applyFill="1" applyBorder="1" applyAlignment="1">
      <alignment horizontal="right" vertical="center"/>
    </xf>
    <xf numFmtId="3" fontId="44" fillId="7" borderId="76" xfId="14" applyNumberFormat="1" applyFont="1" applyFill="1" applyBorder="1" applyAlignment="1">
      <alignment horizontal="center" vertical="center"/>
    </xf>
    <xf numFmtId="3" fontId="44" fillId="7" borderId="76" xfId="14" applyNumberFormat="1" applyFont="1" applyFill="1" applyBorder="1" applyAlignment="1">
      <alignment horizontal="right" vertical="center"/>
    </xf>
    <xf numFmtId="3" fontId="62" fillId="60" borderId="77" xfId="40" applyNumberFormat="1" applyFont="1" applyFill="1" applyBorder="1" applyAlignment="1">
      <alignment horizontal="center"/>
    </xf>
    <xf numFmtId="0" fontId="32" fillId="0" borderId="27" xfId="40" applyFont="1" applyBorder="1" applyAlignment="1">
      <alignment horizontal="center" vertical="center" wrapText="1"/>
    </xf>
    <xf numFmtId="0" fontId="32" fillId="0" borderId="22" xfId="40" applyFont="1" applyBorder="1" applyAlignment="1">
      <alignment horizontal="center" vertical="center" wrapText="1"/>
    </xf>
    <xf numFmtId="0" fontId="32" fillId="0" borderId="28" xfId="40" applyFont="1" applyBorder="1" applyAlignment="1">
      <alignment horizontal="center" vertical="center" wrapText="1"/>
    </xf>
    <xf numFmtId="0" fontId="32" fillId="0" borderId="41" xfId="4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5" fillId="0" borderId="13" xfId="14" applyFont="1" applyBorder="1" applyAlignment="1">
      <alignment vertical="center" wrapText="1"/>
    </xf>
    <xf numFmtId="0" fontId="95" fillId="0" borderId="13" xfId="14" applyFont="1" applyBorder="1" applyAlignment="1">
      <alignment vertical="center"/>
    </xf>
    <xf numFmtId="0" fontId="64" fillId="3" borderId="0" xfId="14" applyFont="1" applyFill="1"/>
    <xf numFmtId="0" fontId="64" fillId="3" borderId="0" xfId="14" applyFont="1" applyFill="1" applyAlignment="1">
      <alignment horizontal="center" vertical="center" wrapText="1"/>
    </xf>
    <xf numFmtId="0" fontId="111" fillId="0" borderId="0" xfId="0" applyFont="1"/>
    <xf numFmtId="3" fontId="35" fillId="0" borderId="0" xfId="0" applyNumberFormat="1" applyFont="1" applyAlignment="1">
      <alignment horizontal="center" vertical="center"/>
    </xf>
    <xf numFmtId="2" fontId="32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11" fillId="0" borderId="0" xfId="0" applyNumberFormat="1" applyFont="1"/>
    <xf numFmtId="0" fontId="32" fillId="14" borderId="1" xfId="0" applyFont="1" applyFill="1" applyBorder="1"/>
    <xf numFmtId="1" fontId="32" fillId="14" borderId="1" xfId="0" applyNumberFormat="1" applyFont="1" applyFill="1" applyBorder="1" applyAlignment="1">
      <alignment vertical="center" shrinkToFit="1"/>
    </xf>
    <xf numFmtId="0" fontId="0" fillId="14" borderId="1" xfId="0" applyFill="1" applyBorder="1"/>
    <xf numFmtId="0" fontId="33" fillId="14" borderId="1" xfId="0" applyFont="1" applyFill="1" applyBorder="1" applyAlignment="1">
      <alignment vertical="center"/>
    </xf>
    <xf numFmtId="0" fontId="38" fillId="14" borderId="1" xfId="0" applyFont="1" applyFill="1" applyBorder="1" applyAlignment="1">
      <alignment vertical="center"/>
    </xf>
    <xf numFmtId="1" fontId="70" fillId="14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44" fillId="7" borderId="68" xfId="0" applyFont="1" applyFill="1" applyBorder="1" applyAlignment="1">
      <alignment horizontal="center" vertical="center"/>
    </xf>
    <xf numFmtId="0" fontId="52" fillId="3" borderId="0" xfId="0" applyFont="1" applyFill="1" applyAlignment="1">
      <alignment vertical="center"/>
    </xf>
    <xf numFmtId="3" fontId="45" fillId="4" borderId="26" xfId="0" applyNumberFormat="1" applyFont="1" applyFill="1" applyBorder="1" applyAlignment="1">
      <alignment horizontal="center" vertical="center"/>
    </xf>
    <xf numFmtId="177" fontId="44" fillId="7" borderId="1" xfId="14" applyNumberFormat="1" applyFont="1" applyFill="1" applyBorder="1" applyAlignment="1">
      <alignment horizontal="center" vertical="center"/>
    </xf>
    <xf numFmtId="0" fontId="32" fillId="14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Alignment="1">
      <alignment wrapText="1"/>
    </xf>
    <xf numFmtId="0" fontId="44" fillId="7" borderId="1" xfId="0" applyFont="1" applyFill="1" applyBorder="1" applyAlignment="1">
      <alignment horizontal="center" vertical="center" wrapText="1"/>
    </xf>
    <xf numFmtId="3" fontId="44" fillId="7" borderId="1" xfId="14" applyNumberFormat="1" applyFont="1" applyFill="1" applyBorder="1" applyAlignment="1">
      <alignment horizontal="center"/>
    </xf>
    <xf numFmtId="0" fontId="121" fillId="0" borderId="17" xfId="0" applyFont="1" applyBorder="1" applyAlignment="1">
      <alignment horizontal="center" vertical="center"/>
    </xf>
    <xf numFmtId="0" fontId="121" fillId="0" borderId="12" xfId="0" applyFont="1" applyBorder="1" applyAlignment="1">
      <alignment horizontal="center" vertical="center"/>
    </xf>
    <xf numFmtId="170" fontId="122" fillId="0" borderId="63" xfId="566" applyNumberFormat="1" applyFont="1" applyFill="1" applyBorder="1" applyAlignment="1"/>
    <xf numFmtId="3" fontId="122" fillId="0" borderId="14" xfId="566" applyNumberFormat="1" applyFont="1" applyFill="1" applyBorder="1" applyAlignment="1">
      <alignment horizontal="center" vertical="center"/>
    </xf>
    <xf numFmtId="3" fontId="122" fillId="0" borderId="63" xfId="566" applyNumberFormat="1" applyFont="1" applyFill="1" applyBorder="1" applyAlignment="1">
      <alignment horizontal="center" vertical="center"/>
    </xf>
    <xf numFmtId="170" fontId="122" fillId="57" borderId="81" xfId="566" applyNumberFormat="1" applyFont="1" applyFill="1" applyBorder="1" applyAlignment="1"/>
    <xf numFmtId="3" fontId="122" fillId="57" borderId="0" xfId="566" applyNumberFormat="1" applyFont="1" applyFill="1" applyBorder="1" applyAlignment="1">
      <alignment horizontal="center" vertical="center"/>
    </xf>
    <xf numFmtId="3" fontId="122" fillId="57" borderId="81" xfId="566" applyNumberFormat="1" applyFont="1" applyFill="1" applyBorder="1" applyAlignment="1">
      <alignment horizontal="center" vertical="center"/>
    </xf>
    <xf numFmtId="170" fontId="122" fillId="0" borderId="81" xfId="566" applyNumberFormat="1" applyFont="1" applyFill="1" applyBorder="1" applyAlignment="1"/>
    <xf numFmtId="3" fontId="122" fillId="0" borderId="0" xfId="566" applyNumberFormat="1" applyFont="1" applyFill="1" applyBorder="1" applyAlignment="1">
      <alignment horizontal="center" vertical="center"/>
    </xf>
    <xf numFmtId="3" fontId="122" fillId="0" borderId="81" xfId="566" applyNumberFormat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44" fillId="3" borderId="33" xfId="0" applyFont="1" applyFill="1" applyBorder="1" applyAlignment="1">
      <alignment horizontal="left" vertical="center" wrapText="1" shrinkToFit="1"/>
    </xf>
    <xf numFmtId="3" fontId="44" fillId="3" borderId="33" xfId="0" applyNumberFormat="1" applyFont="1" applyFill="1" applyBorder="1" applyAlignment="1">
      <alignment horizontal="left" vertical="center" wrapText="1" shrinkToFit="1"/>
    </xf>
    <xf numFmtId="0" fontId="44" fillId="3" borderId="33" xfId="0" applyFont="1" applyFill="1" applyBorder="1" applyAlignment="1">
      <alignment horizontal="left" vertical="center"/>
    </xf>
    <xf numFmtId="3" fontId="44" fillId="3" borderId="33" xfId="0" applyNumberFormat="1" applyFont="1" applyFill="1" applyBorder="1" applyAlignment="1">
      <alignment horizontal="left" vertical="center"/>
    </xf>
    <xf numFmtId="0" fontId="44" fillId="3" borderId="39" xfId="0" applyFont="1" applyFill="1" applyBorder="1" applyAlignment="1">
      <alignment horizontal="center" vertical="center"/>
    </xf>
    <xf numFmtId="0" fontId="0" fillId="3" borderId="0" xfId="0" applyFill="1" applyAlignment="1">
      <alignment horizontal="centerContinuous" readingOrder="1"/>
    </xf>
    <xf numFmtId="0" fontId="124" fillId="0" borderId="1" xfId="0" applyFont="1" applyBorder="1" applyAlignment="1">
      <alignment vertical="center" wrapText="1"/>
    </xf>
    <xf numFmtId="3" fontId="70" fillId="0" borderId="1" xfId="0" applyNumberFormat="1" applyFont="1" applyBorder="1"/>
    <xf numFmtId="10" fontId="70" fillId="0" borderId="1" xfId="626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8" fillId="12" borderId="24" xfId="0" applyFont="1" applyFill="1" applyBorder="1" applyAlignment="1">
      <alignment horizontal="left" vertical="center" wrapText="1" shrinkToFit="1"/>
    </xf>
    <xf numFmtId="10" fontId="38" fillId="12" borderId="36" xfId="10" applyNumberFormat="1" applyFont="1" applyFill="1" applyBorder="1" applyAlignment="1">
      <alignment horizontal="center" vertical="center"/>
    </xf>
    <xf numFmtId="3" fontId="38" fillId="12" borderId="43" xfId="0" applyNumberFormat="1" applyFont="1" applyFill="1" applyBorder="1" applyAlignment="1">
      <alignment horizontal="left" vertical="center" wrapText="1" shrinkToFit="1"/>
    </xf>
    <xf numFmtId="3" fontId="33" fillId="12" borderId="37" xfId="0" applyNumberFormat="1" applyFont="1" applyFill="1" applyBorder="1" applyAlignment="1">
      <alignment horizontal="center" vertical="center" wrapText="1" shrinkToFit="1"/>
    </xf>
    <xf numFmtId="3" fontId="33" fillId="12" borderId="37" xfId="10" applyNumberFormat="1" applyFont="1" applyFill="1" applyBorder="1" applyAlignment="1">
      <alignment horizontal="center" vertical="center"/>
    </xf>
    <xf numFmtId="0" fontId="38" fillId="13" borderId="24" xfId="0" applyFont="1" applyFill="1" applyBorder="1" applyAlignment="1">
      <alignment horizontal="left" vertical="center" wrapText="1" shrinkToFit="1"/>
    </xf>
    <xf numFmtId="10" fontId="38" fillId="13" borderId="36" xfId="10" applyNumberFormat="1" applyFont="1" applyFill="1" applyBorder="1" applyAlignment="1">
      <alignment horizontal="center" vertical="center"/>
    </xf>
    <xf numFmtId="0" fontId="38" fillId="13" borderId="46" xfId="0" applyFont="1" applyFill="1" applyBorder="1" applyAlignment="1">
      <alignment horizontal="left" vertical="center" wrapText="1" shrinkToFit="1"/>
    </xf>
    <xf numFmtId="3" fontId="33" fillId="13" borderId="45" xfId="8" applyNumberFormat="1" applyFont="1" applyFill="1" applyBorder="1" applyAlignment="1">
      <alignment horizontal="center" vertical="center"/>
    </xf>
    <xf numFmtId="0" fontId="33" fillId="13" borderId="45" xfId="0" applyFont="1" applyFill="1" applyBorder="1" applyAlignment="1">
      <alignment horizontal="center" vertical="center" wrapText="1" shrinkToFit="1"/>
    </xf>
    <xf numFmtId="3" fontId="33" fillId="13" borderId="45" xfId="7" applyNumberFormat="1" applyFont="1" applyFill="1" applyBorder="1" applyAlignment="1">
      <alignment horizontal="center" vertical="center"/>
    </xf>
    <xf numFmtId="3" fontId="33" fillId="13" borderId="45" xfId="10" applyNumberFormat="1" applyFont="1" applyFill="1" applyBorder="1" applyAlignment="1">
      <alignment horizontal="center" vertical="center"/>
    </xf>
    <xf numFmtId="3" fontId="126" fillId="65" borderId="15" xfId="641" applyNumberFormat="1" applyBorder="1"/>
    <xf numFmtId="170" fontId="126" fillId="65" borderId="1" xfId="641" applyNumberFormat="1" applyBorder="1" applyAlignment="1">
      <alignment horizontal="center"/>
    </xf>
    <xf numFmtId="3" fontId="126" fillId="65" borderId="1" xfId="641" applyNumberFormat="1" applyBorder="1"/>
    <xf numFmtId="177" fontId="126" fillId="65" borderId="1" xfId="641" applyNumberFormat="1" applyBorder="1" applyAlignment="1">
      <alignment horizontal="center"/>
    </xf>
    <xf numFmtId="177" fontId="126" fillId="65" borderId="26" xfId="641" applyNumberFormat="1" applyBorder="1" applyAlignment="1">
      <alignment horizontal="center"/>
    </xf>
    <xf numFmtId="173" fontId="126" fillId="65" borderId="1" xfId="641" applyNumberFormat="1" applyBorder="1" applyAlignment="1">
      <alignment horizontal="center"/>
    </xf>
    <xf numFmtId="3" fontId="126" fillId="65" borderId="1" xfId="641" applyNumberFormat="1" applyBorder="1" applyAlignment="1">
      <alignment horizontal="right"/>
    </xf>
    <xf numFmtId="173" fontId="126" fillId="65" borderId="26" xfId="641" applyNumberFormat="1" applyBorder="1" applyAlignment="1">
      <alignment horizontal="center"/>
    </xf>
    <xf numFmtId="3" fontId="126" fillId="65" borderId="15" xfId="641" applyNumberFormat="1" applyBorder="1" applyAlignment="1">
      <alignment horizontal="right"/>
    </xf>
    <xf numFmtId="170" fontId="126" fillId="65" borderId="26" xfId="641" applyNumberFormat="1" applyBorder="1" applyAlignment="1">
      <alignment horizontal="center"/>
    </xf>
    <xf numFmtId="3" fontId="126" fillId="65" borderId="76" xfId="641" applyNumberFormat="1" applyBorder="1" applyAlignment="1">
      <alignment horizontal="center"/>
    </xf>
    <xf numFmtId="173" fontId="126" fillId="65" borderId="2" xfId="641" applyNumberFormat="1" applyBorder="1" applyAlignment="1">
      <alignment horizontal="center"/>
    </xf>
    <xf numFmtId="3" fontId="126" fillId="65" borderId="2" xfId="641" applyNumberFormat="1" applyBorder="1" applyAlignment="1">
      <alignment horizontal="right"/>
    </xf>
    <xf numFmtId="173" fontId="126" fillId="65" borderId="10" xfId="641" applyNumberFormat="1" applyBorder="1" applyAlignment="1">
      <alignment horizontal="center"/>
    </xf>
    <xf numFmtId="3" fontId="126" fillId="65" borderId="9" xfId="641" applyNumberFormat="1" applyBorder="1" applyAlignment="1">
      <alignment horizontal="right"/>
    </xf>
    <xf numFmtId="170" fontId="126" fillId="65" borderId="10" xfId="641" applyNumberFormat="1" applyBorder="1" applyAlignment="1">
      <alignment horizontal="center"/>
    </xf>
    <xf numFmtId="170" fontId="126" fillId="65" borderId="2" xfId="641" applyNumberFormat="1" applyBorder="1" applyAlignment="1">
      <alignment horizontal="center"/>
    </xf>
    <xf numFmtId="3" fontId="126" fillId="65" borderId="45" xfId="641" applyNumberFormat="1" applyBorder="1" applyAlignment="1">
      <alignment horizontal="center"/>
    </xf>
    <xf numFmtId="173" fontId="126" fillId="65" borderId="3" xfId="641" applyNumberFormat="1" applyBorder="1" applyAlignment="1">
      <alignment horizontal="center"/>
    </xf>
    <xf numFmtId="3" fontId="126" fillId="65" borderId="3" xfId="641" applyNumberFormat="1" applyBorder="1" applyAlignment="1">
      <alignment horizontal="right"/>
    </xf>
    <xf numFmtId="173" fontId="126" fillId="65" borderId="47" xfId="641" applyNumberFormat="1" applyBorder="1" applyAlignment="1">
      <alignment horizontal="center"/>
    </xf>
    <xf numFmtId="3" fontId="126" fillId="65" borderId="40" xfId="641" applyNumberFormat="1" applyBorder="1" applyAlignment="1">
      <alignment horizontal="right"/>
    </xf>
    <xf numFmtId="170" fontId="126" fillId="65" borderId="47" xfId="641" applyNumberFormat="1" applyBorder="1" applyAlignment="1">
      <alignment horizontal="center"/>
    </xf>
    <xf numFmtId="170" fontId="126" fillId="65" borderId="3" xfId="641" applyNumberFormat="1" applyBorder="1" applyAlignment="1">
      <alignment horizontal="center"/>
    </xf>
    <xf numFmtId="3" fontId="126" fillId="65" borderId="77" xfId="641" applyNumberFormat="1" applyBorder="1" applyAlignment="1">
      <alignment horizontal="center"/>
    </xf>
    <xf numFmtId="3" fontId="126" fillId="65" borderId="27" xfId="641" applyNumberFormat="1" applyBorder="1"/>
    <xf numFmtId="170" fontId="126" fillId="65" borderId="22" xfId="641" applyNumberFormat="1" applyBorder="1" applyAlignment="1">
      <alignment horizontal="center"/>
    </xf>
    <xf numFmtId="3" fontId="126" fillId="65" borderId="22" xfId="641" applyNumberFormat="1" applyBorder="1"/>
    <xf numFmtId="177" fontId="126" fillId="65" borderId="22" xfId="641" applyNumberFormat="1" applyBorder="1" applyAlignment="1">
      <alignment horizontal="center"/>
    </xf>
    <xf numFmtId="177" fontId="126" fillId="65" borderId="28" xfId="641" applyNumberFormat="1" applyBorder="1" applyAlignment="1">
      <alignment horizontal="center"/>
    </xf>
    <xf numFmtId="173" fontId="126" fillId="65" borderId="22" xfId="641" applyNumberFormat="1" applyBorder="1" applyAlignment="1">
      <alignment horizontal="center"/>
    </xf>
    <xf numFmtId="3" fontId="126" fillId="65" borderId="22" xfId="641" applyNumberFormat="1" applyBorder="1" applyAlignment="1">
      <alignment horizontal="right"/>
    </xf>
    <xf numFmtId="173" fontId="126" fillId="65" borderId="28" xfId="641" applyNumberFormat="1" applyBorder="1" applyAlignment="1">
      <alignment horizontal="center"/>
    </xf>
    <xf numFmtId="3" fontId="126" fillId="65" borderId="27" xfId="641" applyNumberFormat="1" applyBorder="1" applyAlignment="1">
      <alignment horizontal="right"/>
    </xf>
    <xf numFmtId="170" fontId="126" fillId="65" borderId="28" xfId="641" applyNumberFormat="1" applyBorder="1" applyAlignment="1">
      <alignment horizontal="center"/>
    </xf>
    <xf numFmtId="3" fontId="126" fillId="65" borderId="37" xfId="641" applyNumberFormat="1" applyBorder="1" applyAlignment="1">
      <alignment horizontal="center"/>
    </xf>
    <xf numFmtId="0" fontId="125" fillId="64" borderId="15" xfId="640" applyBorder="1"/>
    <xf numFmtId="0" fontId="125" fillId="64" borderId="5" xfId="640" applyBorder="1"/>
    <xf numFmtId="0" fontId="125" fillId="64" borderId="8" xfId="640" applyBorder="1"/>
    <xf numFmtId="0" fontId="125" fillId="64" borderId="19" xfId="640" applyBorder="1"/>
    <xf numFmtId="0" fontId="125" fillId="64" borderId="5" xfId="640" applyBorder="1" applyAlignment="1">
      <alignment vertical="center"/>
    </xf>
    <xf numFmtId="0" fontId="125" fillId="64" borderId="40" xfId="640" applyBorder="1"/>
    <xf numFmtId="3" fontId="126" fillId="65" borderId="5" xfId="641" applyNumberFormat="1" applyBorder="1" applyAlignment="1">
      <alignment horizontal="center" vertical="center"/>
    </xf>
    <xf numFmtId="3" fontId="126" fillId="65" borderId="15" xfId="641" applyNumberFormat="1" applyBorder="1" applyAlignment="1">
      <alignment horizontal="center" vertical="center"/>
    </xf>
    <xf numFmtId="3" fontId="126" fillId="65" borderId="27" xfId="641" applyNumberFormat="1" applyBorder="1" applyAlignment="1">
      <alignment horizontal="center" vertical="center"/>
    </xf>
    <xf numFmtId="0" fontId="125" fillId="64" borderId="1" xfId="640" applyBorder="1"/>
    <xf numFmtId="3" fontId="126" fillId="65" borderId="26" xfId="641" applyNumberFormat="1" applyBorder="1" applyAlignment="1">
      <alignment horizontal="center" vertical="center"/>
    </xf>
    <xf numFmtId="3" fontId="126" fillId="65" borderId="28" xfId="641" applyNumberFormat="1" applyBorder="1" applyAlignment="1">
      <alignment horizontal="center" vertical="center"/>
    </xf>
    <xf numFmtId="0" fontId="130" fillId="64" borderId="1" xfId="640" applyFont="1" applyBorder="1" applyAlignment="1">
      <alignment vertical="center" wrapText="1"/>
    </xf>
    <xf numFmtId="3" fontId="126" fillId="65" borderId="1" xfId="641" applyNumberFormat="1" applyBorder="1" applyAlignment="1">
      <alignment horizontal="center"/>
    </xf>
    <xf numFmtId="17" fontId="125" fillId="64" borderId="1" xfId="640" applyNumberFormat="1" applyBorder="1"/>
    <xf numFmtId="3" fontId="126" fillId="65" borderId="1" xfId="641" applyNumberFormat="1" applyBorder="1" applyAlignment="1">
      <alignment horizontal="center" vertical="center"/>
    </xf>
    <xf numFmtId="3" fontId="126" fillId="65" borderId="22" xfId="641" applyNumberFormat="1" applyBorder="1" applyAlignment="1">
      <alignment horizontal="center" vertical="center"/>
    </xf>
    <xf numFmtId="3" fontId="126" fillId="65" borderId="41" xfId="641" applyNumberFormat="1" applyBorder="1" applyAlignment="1">
      <alignment horizontal="center" vertical="center"/>
    </xf>
    <xf numFmtId="0" fontId="125" fillId="64" borderId="5" xfId="640" applyBorder="1" applyAlignment="1">
      <alignment horizontal="center" vertical="center"/>
    </xf>
    <xf numFmtId="0" fontId="130" fillId="64" borderId="1" xfId="640" applyFont="1" applyBorder="1" applyAlignment="1">
      <alignment horizontal="centerContinuous" vertical="center"/>
    </xf>
    <xf numFmtId="0" fontId="125" fillId="64" borderId="1" xfId="640" applyBorder="1" applyAlignment="1">
      <alignment vertical="center" wrapText="1"/>
    </xf>
    <xf numFmtId="0" fontId="125" fillId="64" borderId="1" xfId="640" applyBorder="1" applyAlignment="1">
      <alignment horizontal="centerContinuous" vertical="center" wrapText="1"/>
    </xf>
    <xf numFmtId="0" fontId="130" fillId="64" borderId="1" xfId="640" applyFont="1" applyBorder="1" applyAlignment="1">
      <alignment horizontal="center" vertical="center"/>
    </xf>
    <xf numFmtId="0" fontId="125" fillId="64" borderId="5" xfId="640" applyBorder="1" applyAlignment="1">
      <alignment horizontal="center"/>
    </xf>
    <xf numFmtId="3" fontId="126" fillId="65" borderId="15" xfId="641" applyNumberFormat="1" applyBorder="1" applyAlignment="1">
      <alignment vertical="center"/>
    </xf>
    <xf numFmtId="3" fontId="126" fillId="65" borderId="1" xfId="641" applyNumberFormat="1" applyBorder="1" applyAlignment="1">
      <alignment vertical="center"/>
    </xf>
    <xf numFmtId="3" fontId="126" fillId="65" borderId="26" xfId="641" applyNumberFormat="1" applyBorder="1" applyAlignment="1">
      <alignment vertical="center"/>
    </xf>
    <xf numFmtId="3" fontId="126" fillId="65" borderId="1" xfId="641" applyNumberFormat="1" applyBorder="1" applyAlignment="1">
      <alignment horizontal="right" vertical="center" wrapText="1"/>
    </xf>
    <xf numFmtId="3" fontId="126" fillId="65" borderId="5" xfId="641" applyNumberFormat="1" applyBorder="1" applyAlignment="1">
      <alignment vertical="center"/>
    </xf>
    <xf numFmtId="3" fontId="126" fillId="65" borderId="12" xfId="641" applyNumberFormat="1" applyBorder="1" applyAlignment="1">
      <alignment vertical="center"/>
    </xf>
    <xf numFmtId="3" fontId="126" fillId="65" borderId="27" xfId="641" applyNumberFormat="1" applyBorder="1" applyAlignment="1">
      <alignment vertical="center"/>
    </xf>
    <xf numFmtId="3" fontId="126" fillId="65" borderId="22" xfId="641" applyNumberFormat="1" applyBorder="1" applyAlignment="1">
      <alignment vertical="center"/>
    </xf>
    <xf numFmtId="3" fontId="126" fillId="65" borderId="28" xfId="641" applyNumberFormat="1" applyBorder="1" applyAlignment="1">
      <alignment vertical="center"/>
    </xf>
    <xf numFmtId="3" fontId="126" fillId="65" borderId="22" xfId="641" applyNumberFormat="1" applyBorder="1" applyAlignment="1">
      <alignment horizontal="right" vertical="center" wrapText="1"/>
    </xf>
    <xf numFmtId="3" fontId="126" fillId="65" borderId="41" xfId="641" applyNumberFormat="1" applyBorder="1" applyAlignment="1">
      <alignment vertical="center"/>
    </xf>
    <xf numFmtId="3" fontId="126" fillId="65" borderId="23" xfId="641" applyNumberFormat="1" applyBorder="1" applyAlignment="1">
      <alignment vertical="center"/>
    </xf>
    <xf numFmtId="3" fontId="126" fillId="65" borderId="22" xfId="641" applyNumberFormat="1" applyBorder="1" applyAlignment="1">
      <alignment horizontal="center"/>
    </xf>
    <xf numFmtId="0" fontId="125" fillId="64" borderId="15" xfId="640" applyBorder="1" applyAlignment="1">
      <alignment horizontal="center" vertical="center" wrapText="1"/>
    </xf>
    <xf numFmtId="0" fontId="127" fillId="66" borderId="1" xfId="642" applyBorder="1"/>
    <xf numFmtId="0" fontId="127" fillId="66" borderId="15" xfId="642" applyBorder="1"/>
    <xf numFmtId="0" fontId="127" fillId="66" borderId="27" xfId="642" applyBorder="1"/>
    <xf numFmtId="0" fontId="127" fillId="66" borderId="22" xfId="642" applyBorder="1"/>
    <xf numFmtId="0" fontId="137" fillId="0" borderId="0" xfId="552" applyFont="1" applyAlignment="1">
      <alignment vertical="center"/>
    </xf>
    <xf numFmtId="0" fontId="54" fillId="3" borderId="30" xfId="0" applyFont="1" applyFill="1" applyBorder="1" applyAlignment="1">
      <alignment horizontal="center" vertical="center"/>
    </xf>
    <xf numFmtId="0" fontId="54" fillId="3" borderId="31" xfId="0" applyFont="1" applyFill="1" applyBorder="1" applyAlignment="1">
      <alignment horizontal="center" vertical="center"/>
    </xf>
    <xf numFmtId="10" fontId="54" fillId="3" borderId="0" xfId="10" applyNumberFormat="1" applyFont="1" applyFill="1" applyBorder="1" applyAlignment="1">
      <alignment horizontal="center" vertical="center"/>
    </xf>
    <xf numFmtId="10" fontId="54" fillId="3" borderId="38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 wrapText="1" shrinkToFit="1"/>
    </xf>
    <xf numFmtId="3" fontId="107" fillId="3" borderId="0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/>
    </xf>
    <xf numFmtId="3" fontId="107" fillId="3" borderId="38" xfId="0" applyNumberFormat="1" applyFont="1" applyFill="1" applyBorder="1" applyAlignment="1">
      <alignment horizontal="center" vertical="center"/>
    </xf>
    <xf numFmtId="3" fontId="107" fillId="3" borderId="0" xfId="8" applyNumberFormat="1" applyFont="1" applyFill="1" applyAlignment="1">
      <alignment horizontal="center" vertical="center"/>
    </xf>
    <xf numFmtId="0" fontId="107" fillId="3" borderId="0" xfId="0" applyFont="1" applyFill="1" applyAlignment="1">
      <alignment horizontal="center" vertical="center" wrapText="1" shrinkToFit="1"/>
    </xf>
    <xf numFmtId="3" fontId="107" fillId="3" borderId="0" xfId="7" applyNumberFormat="1" applyFont="1" applyFill="1" applyAlignment="1">
      <alignment horizontal="center" vertical="center"/>
    </xf>
    <xf numFmtId="10" fontId="107" fillId="3" borderId="0" xfId="0" applyNumberFormat="1" applyFont="1" applyFill="1" applyAlignment="1">
      <alignment horizontal="center" vertical="center"/>
    </xf>
    <xf numFmtId="10" fontId="107" fillId="3" borderId="38" xfId="0" applyNumberFormat="1" applyFont="1" applyFill="1" applyBorder="1" applyAlignment="1">
      <alignment horizontal="center" vertical="center"/>
    </xf>
    <xf numFmtId="10" fontId="107" fillId="3" borderId="0" xfId="10" applyNumberFormat="1" applyFont="1" applyFill="1" applyBorder="1" applyAlignment="1">
      <alignment horizontal="center" vertical="center"/>
    </xf>
    <xf numFmtId="10" fontId="107" fillId="3" borderId="38" xfId="10" applyNumberFormat="1" applyFont="1" applyFill="1" applyBorder="1" applyAlignment="1">
      <alignment horizontal="center" vertical="center"/>
    </xf>
    <xf numFmtId="3" fontId="107" fillId="3" borderId="38" xfId="10" applyNumberFormat="1" applyFont="1" applyFill="1" applyBorder="1" applyAlignment="1">
      <alignment horizontal="center" vertical="center"/>
    </xf>
    <xf numFmtId="3" fontId="54" fillId="3" borderId="82" xfId="0" applyNumberFormat="1" applyFont="1" applyFill="1" applyBorder="1" applyAlignment="1">
      <alignment horizontal="center" vertical="center"/>
    </xf>
    <xf numFmtId="3" fontId="54" fillId="3" borderId="82" xfId="7" applyNumberFormat="1" applyFont="1" applyFill="1" applyBorder="1" applyAlignment="1">
      <alignment horizontal="center" vertical="center"/>
    </xf>
    <xf numFmtId="3" fontId="54" fillId="3" borderId="82" xfId="10" applyNumberFormat="1" applyFont="1" applyFill="1" applyBorder="1" applyAlignment="1">
      <alignment horizontal="center" vertical="center"/>
    </xf>
    <xf numFmtId="3" fontId="54" fillId="3" borderId="67" xfId="0" applyNumberFormat="1" applyFont="1" applyFill="1" applyBorder="1" applyAlignment="1">
      <alignment horizontal="center" vertical="center"/>
    </xf>
    <xf numFmtId="17" fontId="125" fillId="64" borderId="0" xfId="640" applyNumberFormat="1" applyBorder="1"/>
    <xf numFmtId="0" fontId="44" fillId="3" borderId="33" xfId="0" applyFont="1" applyFill="1" applyBorder="1"/>
    <xf numFmtId="0" fontId="54" fillId="3" borderId="0" xfId="0" applyFont="1" applyFill="1" applyAlignment="1">
      <alignment horizontal="center" vertical="center"/>
    </xf>
    <xf numFmtId="49" fontId="54" fillId="3" borderId="0" xfId="0" applyNumberFormat="1" applyFont="1" applyFill="1" applyAlignment="1">
      <alignment horizontal="center" vertical="center"/>
    </xf>
    <xf numFmtId="1" fontId="54" fillId="3" borderId="0" xfId="0" applyNumberFormat="1" applyFont="1" applyFill="1" applyAlignment="1">
      <alignment horizontal="center" vertical="center"/>
    </xf>
    <xf numFmtId="0" fontId="78" fillId="0" borderId="0" xfId="555" applyBorder="1" applyAlignment="1">
      <alignment vertical="center"/>
    </xf>
    <xf numFmtId="17" fontId="44" fillId="0" borderId="0" xfId="0" applyNumberFormat="1" applyFont="1" applyAlignment="1">
      <alignment horizontal="center" vertical="center"/>
    </xf>
    <xf numFmtId="1" fontId="44" fillId="0" borderId="0" xfId="0" applyNumberFormat="1" applyFont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0" fontId="38" fillId="0" borderId="33" xfId="0" applyFont="1" applyBorder="1"/>
    <xf numFmtId="0" fontId="38" fillId="0" borderId="74" xfId="0" applyFont="1" applyBorder="1" applyAlignment="1">
      <alignment horizontal="center" vertical="center"/>
    </xf>
    <xf numFmtId="49" fontId="38" fillId="0" borderId="74" xfId="0" applyNumberFormat="1" applyFont="1" applyBorder="1" applyAlignment="1">
      <alignment horizontal="center" vertical="center"/>
    </xf>
    <xf numFmtId="1" fontId="38" fillId="0" borderId="74" xfId="0" applyNumberFormat="1" applyFont="1" applyBorder="1" applyAlignment="1">
      <alignment horizontal="center" vertical="center"/>
    </xf>
    <xf numFmtId="0" fontId="136" fillId="0" borderId="0" xfId="552" applyFont="1" applyBorder="1" applyAlignment="1">
      <alignment horizontal="centerContinuous" vertical="center" wrapText="1"/>
    </xf>
    <xf numFmtId="0" fontId="35" fillId="0" borderId="0" xfId="0" applyFont="1" applyAlignment="1">
      <alignment vertical="center"/>
    </xf>
    <xf numFmtId="17" fontId="88" fillId="0" borderId="0" xfId="552" applyNumberFormat="1" applyBorder="1" applyAlignment="1">
      <alignment vertical="center"/>
    </xf>
    <xf numFmtId="0" fontId="127" fillId="66" borderId="5" xfId="642" applyBorder="1" applyAlignment="1">
      <alignment horizontal="center"/>
    </xf>
    <xf numFmtId="0" fontId="127" fillId="66" borderId="41" xfId="642" applyBorder="1" applyAlignment="1">
      <alignment horizontal="center"/>
    </xf>
    <xf numFmtId="3" fontId="44" fillId="70" borderId="15" xfId="0" applyNumberFormat="1" applyFont="1" applyFill="1" applyBorder="1" applyAlignment="1">
      <alignment horizontal="center" vertical="center"/>
    </xf>
    <xf numFmtId="179" fontId="44" fillId="70" borderId="76" xfId="632" applyNumberFormat="1" applyFont="1" applyFill="1" applyBorder="1" applyAlignment="1">
      <alignment horizontal="center" vertical="center" wrapText="1" shrinkToFit="1"/>
    </xf>
    <xf numFmtId="0" fontId="51" fillId="68" borderId="1" xfId="0" applyFont="1" applyFill="1" applyBorder="1" applyAlignment="1">
      <alignment horizontal="center" vertical="center" wrapText="1"/>
    </xf>
    <xf numFmtId="0" fontId="44" fillId="68" borderId="1" xfId="0" applyFont="1" applyFill="1" applyBorder="1" applyAlignment="1">
      <alignment horizontal="center" vertical="center"/>
    </xf>
    <xf numFmtId="0" fontId="44" fillId="68" borderId="1" xfId="0" applyFont="1" applyFill="1" applyBorder="1" applyAlignment="1">
      <alignment horizontal="center" vertical="center" wrapText="1"/>
    </xf>
    <xf numFmtId="0" fontId="139" fillId="69" borderId="36" xfId="640" applyFont="1" applyFill="1" applyBorder="1" applyAlignment="1">
      <alignment horizontal="center" vertical="center" wrapText="1"/>
    </xf>
    <xf numFmtId="1" fontId="127" fillId="66" borderId="90" xfId="642" applyNumberFormat="1" applyBorder="1" applyAlignment="1">
      <alignment wrapText="1" shrinkToFit="1"/>
    </xf>
    <xf numFmtId="0" fontId="127" fillId="66" borderId="90" xfId="642" applyBorder="1"/>
    <xf numFmtId="1" fontId="44" fillId="70" borderId="76" xfId="0" applyNumberFormat="1" applyFont="1" applyFill="1" applyBorder="1" applyAlignment="1">
      <alignment vertical="center" wrapText="1" shrinkToFit="1"/>
    </xf>
    <xf numFmtId="0" fontId="127" fillId="66" borderId="90" xfId="642" applyBorder="1" applyAlignment="1">
      <alignment vertical="center"/>
    </xf>
    <xf numFmtId="0" fontId="127" fillId="66" borderId="90" xfId="642" applyBorder="1" applyAlignment="1">
      <alignment horizontal="left"/>
    </xf>
    <xf numFmtId="1" fontId="127" fillId="66" borderId="90" xfId="642" applyNumberFormat="1" applyBorder="1" applyAlignment="1">
      <alignment horizontal="left" wrapText="1" shrinkToFit="1"/>
    </xf>
    <xf numFmtId="1" fontId="127" fillId="66" borderId="90" xfId="642" applyNumberFormat="1" applyBorder="1"/>
    <xf numFmtId="1" fontId="127" fillId="66" borderId="91" xfId="642" applyNumberFormat="1" applyBorder="1" applyAlignment="1">
      <alignment wrapText="1" shrinkToFit="1"/>
    </xf>
    <xf numFmtId="0" fontId="127" fillId="66" borderId="91" xfId="642" applyBorder="1"/>
    <xf numFmtId="1" fontId="44" fillId="70" borderId="77" xfId="0" applyNumberFormat="1" applyFont="1" applyFill="1" applyBorder="1" applyAlignment="1">
      <alignment vertical="center" wrapText="1" shrinkToFit="1"/>
    </xf>
    <xf numFmtId="1" fontId="44" fillId="70" borderId="77" xfId="0" applyNumberFormat="1" applyFont="1" applyFill="1" applyBorder="1" applyAlignment="1">
      <alignment horizontal="left" vertical="center" wrapText="1" shrinkToFit="1"/>
    </xf>
    <xf numFmtId="3" fontId="44" fillId="70" borderId="40" xfId="0" applyNumberFormat="1" applyFont="1" applyFill="1" applyBorder="1" applyAlignment="1">
      <alignment horizontal="center" vertical="center"/>
    </xf>
    <xf numFmtId="2" fontId="44" fillId="70" borderId="47" xfId="0" applyNumberFormat="1" applyFont="1" applyFill="1" applyBorder="1" applyAlignment="1">
      <alignment horizontal="center" vertical="center" wrapText="1" shrinkToFit="1"/>
    </xf>
    <xf numFmtId="179" fontId="44" fillId="70" borderId="77" xfId="632" applyNumberFormat="1" applyFont="1" applyFill="1" applyBorder="1" applyAlignment="1">
      <alignment horizontal="center" vertical="center" wrapText="1" shrinkToFit="1"/>
    </xf>
    <xf numFmtId="1" fontId="44" fillId="67" borderId="66" xfId="0" applyNumberFormat="1" applyFont="1" applyFill="1" applyBorder="1" applyAlignment="1">
      <alignment vertical="center" wrapText="1" shrinkToFit="1"/>
    </xf>
    <xf numFmtId="1" fontId="54" fillId="67" borderId="66" xfId="0" applyNumberFormat="1" applyFont="1" applyFill="1" applyBorder="1" applyAlignment="1">
      <alignment horizontal="center" vertical="center" wrapText="1" shrinkToFit="1"/>
    </xf>
    <xf numFmtId="3" fontId="54" fillId="67" borderId="66" xfId="0" applyNumberFormat="1" applyFont="1" applyFill="1" applyBorder="1" applyAlignment="1">
      <alignment horizontal="center" vertical="center"/>
    </xf>
    <xf numFmtId="3" fontId="54" fillId="67" borderId="85" xfId="0" applyNumberFormat="1" applyFont="1" applyFill="1" applyBorder="1" applyAlignment="1">
      <alignment horizontal="center" vertical="center"/>
    </xf>
    <xf numFmtId="10" fontId="54" fillId="67" borderId="86" xfId="9" applyNumberFormat="1" applyFont="1" applyFill="1" applyBorder="1" applyAlignment="1">
      <alignment horizontal="center" vertical="center"/>
    </xf>
    <xf numFmtId="10" fontId="54" fillId="67" borderId="86" xfId="0" applyNumberFormat="1" applyFont="1" applyFill="1" applyBorder="1" applyAlignment="1">
      <alignment horizontal="center" vertical="center" wrapText="1" shrinkToFit="1"/>
    </xf>
    <xf numFmtId="0" fontId="22" fillId="0" borderId="12" xfId="40" applyBorder="1"/>
    <xf numFmtId="0" fontId="141" fillId="68" borderId="87" xfId="640" applyFont="1" applyFill="1" applyBorder="1" applyAlignment="1">
      <alignment horizontal="center" vertical="center" wrapText="1"/>
    </xf>
    <xf numFmtId="0" fontId="65" fillId="68" borderId="89" xfId="640" applyFont="1" applyFill="1" applyBorder="1" applyAlignment="1">
      <alignment horizontal="center" vertical="center" wrapText="1"/>
    </xf>
    <xf numFmtId="0" fontId="63" fillId="69" borderId="85" xfId="640" applyFont="1" applyFill="1" applyBorder="1" applyAlignment="1">
      <alignment horizontal="center" vertical="center" wrapText="1"/>
    </xf>
    <xf numFmtId="0" fontId="63" fillId="69" borderId="49" xfId="640" applyFont="1" applyFill="1" applyBorder="1" applyAlignment="1">
      <alignment horizontal="center" vertical="center" wrapText="1"/>
    </xf>
    <xf numFmtId="0" fontId="63" fillId="69" borderId="49" xfId="640" applyFont="1" applyFill="1" applyBorder="1" applyAlignment="1">
      <alignment horizontal="center" wrapText="1"/>
    </xf>
    <xf numFmtId="0" fontId="141" fillId="68" borderId="86" xfId="640" applyFont="1" applyFill="1" applyBorder="1" applyAlignment="1">
      <alignment horizontal="center" vertical="center" wrapText="1"/>
    </xf>
    <xf numFmtId="3" fontId="58" fillId="67" borderId="85" xfId="40" applyNumberFormat="1" applyFont="1" applyFill="1" applyBorder="1" applyAlignment="1">
      <alignment horizontal="center" vertical="center"/>
    </xf>
    <xf numFmtId="3" fontId="58" fillId="67" borderId="49" xfId="40" applyNumberFormat="1" applyFont="1" applyFill="1" applyBorder="1" applyAlignment="1">
      <alignment horizontal="center" vertical="center"/>
    </xf>
    <xf numFmtId="3" fontId="58" fillId="67" borderId="64" xfId="40" applyNumberFormat="1" applyFont="1" applyFill="1" applyBorder="1" applyAlignment="1">
      <alignment horizontal="center" vertical="center"/>
    </xf>
    <xf numFmtId="2" fontId="47" fillId="7" borderId="13" xfId="40" applyNumberFormat="1" applyFont="1" applyFill="1" applyBorder="1" applyAlignment="1">
      <alignment vertical="top"/>
    </xf>
    <xf numFmtId="2" fontId="61" fillId="67" borderId="66" xfId="40" applyNumberFormat="1" applyFont="1" applyFill="1" applyBorder="1" applyAlignment="1">
      <alignment horizontal="center" vertical="center"/>
    </xf>
    <xf numFmtId="2" fontId="61" fillId="67" borderId="72" xfId="40" applyNumberFormat="1" applyFont="1" applyFill="1" applyBorder="1" applyAlignment="1">
      <alignment horizontal="center" vertical="center"/>
    </xf>
    <xf numFmtId="0" fontId="141" fillId="68" borderId="85" xfId="640" applyFont="1" applyFill="1" applyBorder="1" applyAlignment="1">
      <alignment horizontal="center" vertical="center" wrapText="1"/>
    </xf>
    <xf numFmtId="0" fontId="141" fillId="68" borderId="49" xfId="640" applyFont="1" applyFill="1" applyBorder="1" applyAlignment="1">
      <alignment horizontal="center" vertical="center" wrapText="1"/>
    </xf>
    <xf numFmtId="0" fontId="65" fillId="68" borderId="86" xfId="640" applyFont="1" applyFill="1" applyBorder="1" applyAlignment="1">
      <alignment horizontal="center" vertical="center" wrapText="1"/>
    </xf>
    <xf numFmtId="2" fontId="61" fillId="11" borderId="82" xfId="40" applyNumberFormat="1" applyFont="1" applyFill="1" applyBorder="1" applyAlignment="1">
      <alignment horizontal="centerContinuous" vertical="top"/>
    </xf>
    <xf numFmtId="0" fontId="142" fillId="67" borderId="1" xfId="15" applyFont="1" applyFill="1" applyBorder="1" applyAlignment="1">
      <alignment vertical="center" wrapText="1"/>
    </xf>
    <xf numFmtId="0" fontId="107" fillId="67" borderId="1" xfId="0" applyFont="1" applyFill="1" applyBorder="1" applyAlignment="1">
      <alignment vertical="center"/>
    </xf>
    <xf numFmtId="41" fontId="143" fillId="67" borderId="1" xfId="636" applyFont="1" applyFill="1" applyBorder="1" applyAlignment="1">
      <alignment horizontal="center" vertical="center"/>
    </xf>
    <xf numFmtId="0" fontId="130" fillId="71" borderId="15" xfId="640" applyFont="1" applyFill="1" applyBorder="1" applyAlignment="1">
      <alignment horizontal="center" vertical="center"/>
    </xf>
    <xf numFmtId="0" fontId="130" fillId="71" borderId="1" xfId="640" applyFont="1" applyFill="1" applyBorder="1" applyAlignment="1">
      <alignment horizontal="center" vertical="center"/>
    </xf>
    <xf numFmtId="17" fontId="130" fillId="71" borderId="1" xfId="640" applyNumberFormat="1" applyFont="1" applyFill="1" applyBorder="1" applyAlignment="1">
      <alignment horizontal="center" vertical="center" wrapText="1" shrinkToFit="1"/>
    </xf>
    <xf numFmtId="17" fontId="130" fillId="71" borderId="26" xfId="640" applyNumberFormat="1" applyFont="1" applyFill="1" applyBorder="1" applyAlignment="1">
      <alignment horizontal="center" vertical="center" wrapText="1" shrinkToFit="1"/>
    </xf>
    <xf numFmtId="0" fontId="130" fillId="71" borderId="26" xfId="640" applyFont="1" applyFill="1" applyBorder="1" applyAlignment="1">
      <alignment horizontal="center" vertical="center"/>
    </xf>
    <xf numFmtId="0" fontId="130" fillId="71" borderId="5" xfId="640" applyFont="1" applyFill="1" applyBorder="1" applyAlignment="1">
      <alignment horizontal="center" vertical="center"/>
    </xf>
    <xf numFmtId="0" fontId="133" fillId="71" borderId="92" xfId="556" applyFont="1" applyFill="1" applyBorder="1" applyAlignment="1">
      <alignment horizontal="center" vertical="center"/>
    </xf>
    <xf numFmtId="0" fontId="133" fillId="71" borderId="4" xfId="556" applyFont="1" applyFill="1" applyBorder="1" applyAlignment="1">
      <alignment horizontal="center" vertical="center"/>
    </xf>
    <xf numFmtId="0" fontId="144" fillId="72" borderId="42" xfId="640" applyFont="1" applyFill="1" applyBorder="1" applyAlignment="1">
      <alignment horizontal="center" vertical="center" wrapText="1"/>
    </xf>
    <xf numFmtId="0" fontId="144" fillId="72" borderId="79" xfId="640" applyFont="1" applyFill="1" applyBorder="1" applyAlignment="1">
      <alignment horizontal="center" vertical="center" wrapText="1"/>
    </xf>
    <xf numFmtId="0" fontId="144" fillId="72" borderId="80" xfId="640" applyFont="1" applyFill="1" applyBorder="1" applyAlignment="1">
      <alignment horizontal="center" vertical="center" wrapText="1"/>
    </xf>
    <xf numFmtId="179" fontId="58" fillId="73" borderId="76" xfId="641" applyNumberFormat="1" applyFont="1" applyFill="1" applyBorder="1" applyAlignment="1">
      <alignment horizontal="center" vertical="center"/>
    </xf>
    <xf numFmtId="3" fontId="58" fillId="71" borderId="15" xfId="641" applyNumberFormat="1" applyFont="1" applyFill="1" applyBorder="1" applyAlignment="1">
      <alignment horizontal="center" vertical="center"/>
    </xf>
    <xf numFmtId="179" fontId="58" fillId="73" borderId="37" xfId="641" applyNumberFormat="1" applyFont="1" applyFill="1" applyBorder="1" applyAlignment="1">
      <alignment horizontal="center" vertical="center"/>
    </xf>
    <xf numFmtId="3" fontId="145" fillId="12" borderId="76" xfId="641" applyNumberFormat="1" applyFont="1" applyFill="1" applyBorder="1" applyAlignment="1">
      <alignment horizontal="center" vertical="center"/>
    </xf>
    <xf numFmtId="3" fontId="145" fillId="12" borderId="15" xfId="641" applyNumberFormat="1" applyFont="1" applyFill="1" applyBorder="1" applyAlignment="1">
      <alignment horizontal="center" vertical="center"/>
    </xf>
    <xf numFmtId="169" fontId="145" fillId="12" borderId="15" xfId="641" applyNumberFormat="1" applyFont="1" applyFill="1" applyBorder="1" applyAlignment="1">
      <alignment horizontal="center" vertical="center"/>
    </xf>
    <xf numFmtId="10" fontId="145" fillId="12" borderId="26" xfId="641" applyNumberFormat="1" applyFont="1" applyFill="1" applyBorder="1" applyAlignment="1">
      <alignment horizontal="center" vertical="center" wrapText="1" shrinkToFit="1"/>
    </xf>
    <xf numFmtId="3" fontId="145" fillId="12" borderId="27" xfId="641" applyNumberFormat="1" applyFont="1" applyFill="1" applyBorder="1" applyAlignment="1">
      <alignment horizontal="center" vertical="center"/>
    </xf>
    <xf numFmtId="169" fontId="145" fillId="12" borderId="27" xfId="641" applyNumberFormat="1" applyFont="1" applyFill="1" applyBorder="1" applyAlignment="1">
      <alignment horizontal="center" vertical="center"/>
    </xf>
    <xf numFmtId="10" fontId="145" fillId="12" borderId="28" xfId="641" applyNumberFormat="1" applyFont="1" applyFill="1" applyBorder="1" applyAlignment="1">
      <alignment horizontal="center" vertical="center" wrapText="1" shrinkToFit="1"/>
    </xf>
    <xf numFmtId="3" fontId="58" fillId="12" borderId="15" xfId="641" applyNumberFormat="1" applyFont="1" applyFill="1" applyBorder="1" applyAlignment="1">
      <alignment horizontal="center"/>
    </xf>
    <xf numFmtId="3" fontId="58" fillId="12" borderId="1" xfId="641" applyNumberFormat="1" applyFont="1" applyFill="1" applyBorder="1" applyAlignment="1">
      <alignment horizontal="center"/>
    </xf>
    <xf numFmtId="3" fontId="58" fillId="12" borderId="27" xfId="641" applyNumberFormat="1" applyFont="1" applyFill="1" applyBorder="1" applyAlignment="1">
      <alignment horizontal="center"/>
    </xf>
    <xf numFmtId="3" fontId="58" fillId="12" borderId="22" xfId="641" applyNumberFormat="1" applyFont="1" applyFill="1" applyBorder="1" applyAlignment="1">
      <alignment horizontal="center"/>
    </xf>
    <xf numFmtId="0" fontId="138" fillId="71" borderId="92" xfId="556" applyFont="1" applyFill="1" applyBorder="1" applyAlignment="1">
      <alignment horizontal="center" vertical="center" wrapText="1"/>
    </xf>
    <xf numFmtId="2" fontId="146" fillId="69" borderId="77" xfId="40" applyNumberFormat="1" applyFont="1" applyFill="1" applyBorder="1" applyAlignment="1">
      <alignment vertical="top"/>
    </xf>
    <xf numFmtId="3" fontId="58" fillId="69" borderId="40" xfId="40" applyNumberFormat="1" applyFont="1" applyFill="1" applyBorder="1" applyAlignment="1">
      <alignment horizontal="center"/>
    </xf>
    <xf numFmtId="3" fontId="58" fillId="69" borderId="3" xfId="40" applyNumberFormat="1" applyFont="1" applyFill="1" applyBorder="1" applyAlignment="1">
      <alignment horizontal="center"/>
    </xf>
    <xf numFmtId="2" fontId="146" fillId="69" borderId="76" xfId="40" applyNumberFormat="1" applyFont="1" applyFill="1" applyBorder="1" applyAlignment="1">
      <alignment vertical="center"/>
    </xf>
    <xf numFmtId="3" fontId="58" fillId="69" borderId="15" xfId="40" applyNumberFormat="1" applyFont="1" applyFill="1" applyBorder="1" applyAlignment="1">
      <alignment horizontal="center"/>
    </xf>
    <xf numFmtId="3" fontId="58" fillId="69" borderId="1" xfId="40" applyNumberFormat="1" applyFont="1" applyFill="1" applyBorder="1" applyAlignment="1">
      <alignment horizontal="center"/>
    </xf>
    <xf numFmtId="0" fontId="130" fillId="71" borderId="26" xfId="640" applyFont="1" applyFill="1" applyBorder="1" applyAlignment="1">
      <alignment horizontal="center" vertical="center" wrapText="1"/>
    </xf>
    <xf numFmtId="0" fontId="130" fillId="71" borderId="15" xfId="640" applyFont="1" applyFill="1" applyBorder="1" applyAlignment="1">
      <alignment horizontal="center" vertical="center" wrapText="1"/>
    </xf>
    <xf numFmtId="0" fontId="105" fillId="68" borderId="1" xfId="15" applyFont="1" applyFill="1" applyBorder="1" applyAlignment="1">
      <alignment horizontal="center" vertical="center" wrapText="1"/>
    </xf>
    <xf numFmtId="0" fontId="35" fillId="68" borderId="1" xfId="0" applyFont="1" applyFill="1" applyBorder="1"/>
    <xf numFmtId="0" fontId="35" fillId="68" borderId="5" xfId="0" applyFont="1" applyFill="1" applyBorder="1"/>
    <xf numFmtId="41" fontId="134" fillId="68" borderId="1" xfId="636" applyFont="1" applyFill="1" applyBorder="1" applyAlignment="1">
      <alignment horizontal="center" vertical="center"/>
    </xf>
    <xf numFmtId="41" fontId="134" fillId="68" borderId="5" xfId="636" applyFont="1" applyFill="1" applyBorder="1" applyAlignment="1">
      <alignment horizontal="center" vertical="center"/>
    </xf>
    <xf numFmtId="41" fontId="134" fillId="68" borderId="15" xfId="636" applyFont="1" applyFill="1" applyBorder="1" applyAlignment="1">
      <alignment horizontal="center" vertical="center"/>
    </xf>
    <xf numFmtId="41" fontId="134" fillId="68" borderId="26" xfId="636" applyFont="1" applyFill="1" applyBorder="1" applyAlignment="1">
      <alignment horizontal="center" vertical="center"/>
    </xf>
    <xf numFmtId="3" fontId="35" fillId="68" borderId="15" xfId="0" applyNumberFormat="1" applyFont="1" applyFill="1" applyBorder="1" applyAlignment="1">
      <alignment horizontal="center" vertical="center"/>
    </xf>
    <xf numFmtId="3" fontId="35" fillId="68" borderId="1" xfId="0" applyNumberFormat="1" applyFont="1" applyFill="1" applyBorder="1" applyAlignment="1">
      <alignment horizontal="center" vertical="center"/>
    </xf>
    <xf numFmtId="3" fontId="35" fillId="68" borderId="26" xfId="0" applyNumberFormat="1" applyFont="1" applyFill="1" applyBorder="1" applyAlignment="1">
      <alignment horizontal="center" vertical="center"/>
    </xf>
    <xf numFmtId="3" fontId="35" fillId="68" borderId="5" xfId="0" applyNumberFormat="1" applyFont="1" applyFill="1" applyBorder="1" applyAlignment="1">
      <alignment horizontal="center" vertical="center"/>
    </xf>
    <xf numFmtId="0" fontId="69" fillId="75" borderId="32" xfId="14" applyFont="1" applyFill="1" applyBorder="1"/>
    <xf numFmtId="17" fontId="69" fillId="75" borderId="19" xfId="14" applyNumberFormat="1" applyFont="1" applyFill="1" applyBorder="1" applyAlignment="1">
      <alignment vertical="center"/>
    </xf>
    <xf numFmtId="0" fontId="68" fillId="68" borderId="1" xfId="14" applyFont="1" applyFill="1" applyBorder="1" applyAlignment="1">
      <alignment vertical="center"/>
    </xf>
    <xf numFmtId="0" fontId="68" fillId="68" borderId="5" xfId="14" applyFont="1" applyFill="1" applyBorder="1" applyAlignment="1">
      <alignment vertical="center"/>
    </xf>
    <xf numFmtId="3" fontId="44" fillId="68" borderId="15" xfId="14" applyNumberFormat="1" applyFont="1" applyFill="1" applyBorder="1" applyAlignment="1">
      <alignment vertical="center"/>
    </xf>
    <xf numFmtId="170" fontId="44" fillId="68" borderId="1" xfId="14" applyNumberFormat="1" applyFont="1" applyFill="1" applyBorder="1" applyAlignment="1">
      <alignment horizontal="center" vertical="center"/>
    </xf>
    <xf numFmtId="3" fontId="44" fillId="68" borderId="1" xfId="14" applyNumberFormat="1" applyFont="1" applyFill="1" applyBorder="1" applyAlignment="1">
      <alignment vertical="center"/>
    </xf>
    <xf numFmtId="3" fontId="44" fillId="68" borderId="1" xfId="14" applyNumberFormat="1" applyFont="1" applyFill="1" applyBorder="1" applyAlignment="1">
      <alignment horizontal="center" vertical="center"/>
    </xf>
    <xf numFmtId="177" fontId="44" fillId="68" borderId="26" xfId="14" applyNumberFormat="1" applyFont="1" applyFill="1" applyBorder="1" applyAlignment="1">
      <alignment horizontal="center" vertical="center"/>
    </xf>
    <xf numFmtId="173" fontId="44" fillId="68" borderId="1" xfId="14" applyNumberFormat="1" applyFont="1" applyFill="1" applyBorder="1" applyAlignment="1">
      <alignment horizontal="center" vertical="center"/>
    </xf>
    <xf numFmtId="173" fontId="44" fillId="68" borderId="26" xfId="14" applyNumberFormat="1" applyFont="1" applyFill="1" applyBorder="1" applyAlignment="1">
      <alignment horizontal="center" vertical="center"/>
    </xf>
    <xf numFmtId="170" fontId="44" fillId="68" borderId="26" xfId="14" applyNumberFormat="1" applyFont="1" applyFill="1" applyBorder="1" applyAlignment="1">
      <alignment horizontal="center" vertical="center"/>
    </xf>
    <xf numFmtId="3" fontId="62" fillId="68" borderId="76" xfId="40" applyNumberFormat="1" applyFont="1" applyFill="1" applyBorder="1" applyAlignment="1">
      <alignment horizontal="center" vertical="center"/>
    </xf>
    <xf numFmtId="0" fontId="125" fillId="71" borderId="15" xfId="640" applyFill="1" applyBorder="1" applyAlignment="1">
      <alignment horizontal="center" vertical="center"/>
    </xf>
    <xf numFmtId="0" fontId="125" fillId="71" borderId="1" xfId="640" applyFill="1" applyBorder="1" applyAlignment="1">
      <alignment horizontal="center" vertical="center"/>
    </xf>
    <xf numFmtId="0" fontId="125" fillId="71" borderId="1" xfId="640" applyFill="1" applyBorder="1" applyAlignment="1">
      <alignment horizontal="center" vertical="center" wrapText="1"/>
    </xf>
    <xf numFmtId="0" fontId="125" fillId="71" borderId="26" xfId="640" applyFill="1" applyBorder="1" applyAlignment="1">
      <alignment horizontal="center" vertical="center"/>
    </xf>
    <xf numFmtId="0" fontId="125" fillId="71" borderId="2" xfId="640" applyFill="1" applyBorder="1" applyAlignment="1">
      <alignment horizontal="center" vertical="center"/>
    </xf>
    <xf numFmtId="0" fontId="125" fillId="71" borderId="10" xfId="640" applyFill="1" applyBorder="1" applyAlignment="1">
      <alignment horizontal="center" vertical="center"/>
    </xf>
    <xf numFmtId="0" fontId="125" fillId="71" borderId="9" xfId="640" applyFill="1" applyBorder="1" applyAlignment="1">
      <alignment horizontal="center" vertical="center"/>
    </xf>
    <xf numFmtId="3" fontId="130" fillId="71" borderId="2" xfId="640" applyNumberFormat="1" applyFont="1" applyFill="1" applyBorder="1" applyAlignment="1">
      <alignment horizontal="center" vertical="center" wrapText="1"/>
    </xf>
    <xf numFmtId="0" fontId="109" fillId="68" borderId="1" xfId="14" applyFont="1" applyFill="1" applyBorder="1" applyAlignment="1">
      <alignment horizontal="center" vertical="center"/>
    </xf>
    <xf numFmtId="3" fontId="109" fillId="68" borderId="1" xfId="559" applyNumberFormat="1" applyFont="1" applyFill="1" applyBorder="1" applyAlignment="1">
      <alignment horizontal="center" vertical="center"/>
    </xf>
    <xf numFmtId="170" fontId="109" fillId="68" borderId="1" xfId="559" applyNumberFormat="1" applyFont="1" applyFill="1" applyBorder="1" applyAlignment="1">
      <alignment horizontal="center" vertical="center"/>
    </xf>
    <xf numFmtId="172" fontId="109" fillId="68" borderId="1" xfId="559" applyNumberFormat="1" applyFont="1" applyFill="1" applyBorder="1" applyAlignment="1">
      <alignment horizontal="center" vertical="center"/>
    </xf>
    <xf numFmtId="173" fontId="109" fillId="68" borderId="1" xfId="559" applyNumberFormat="1" applyFont="1" applyFill="1" applyBorder="1" applyAlignment="1">
      <alignment horizontal="center" vertical="center"/>
    </xf>
    <xf numFmtId="173" fontId="109" fillId="68" borderId="5" xfId="559" applyNumberFormat="1" applyFont="1" applyFill="1" applyBorder="1" applyAlignment="1">
      <alignment horizontal="center" vertical="center"/>
    </xf>
    <xf numFmtId="0" fontId="131" fillId="67" borderId="2" xfId="556" applyFont="1" applyFill="1" applyBorder="1" applyAlignment="1">
      <alignment horizontal="center" vertical="center" wrapText="1"/>
    </xf>
    <xf numFmtId="49" fontId="132" fillId="67" borderId="2" xfId="556" applyNumberFormat="1" applyFont="1" applyFill="1" applyBorder="1" applyAlignment="1">
      <alignment horizontal="center" vertical="center" wrapText="1"/>
    </xf>
    <xf numFmtId="0" fontId="95" fillId="68" borderId="13" xfId="14" applyFont="1" applyFill="1" applyBorder="1" applyAlignment="1">
      <alignment vertical="center"/>
    </xf>
    <xf numFmtId="0" fontId="32" fillId="0" borderId="40" xfId="0" applyFont="1" applyBorder="1"/>
    <xf numFmtId="0" fontId="32" fillId="0" borderId="3" xfId="0" applyFont="1" applyBorder="1"/>
    <xf numFmtId="41" fontId="32" fillId="0" borderId="3" xfId="636" applyFont="1" applyFill="1" applyBorder="1"/>
    <xf numFmtId="41" fontId="32" fillId="0" borderId="19" xfId="636" applyFont="1" applyFill="1" applyBorder="1"/>
    <xf numFmtId="0" fontId="32" fillId="0" borderId="1" xfId="0" applyFont="1" applyBorder="1"/>
    <xf numFmtId="41" fontId="32" fillId="0" borderId="1" xfId="636" applyFont="1" applyFill="1" applyBorder="1"/>
    <xf numFmtId="41" fontId="32" fillId="0" borderId="5" xfId="636" applyFont="1" applyFill="1" applyBorder="1"/>
    <xf numFmtId="0" fontId="0" fillId="0" borderId="6" xfId="0" applyBorder="1"/>
    <xf numFmtId="0" fontId="0" fillId="0" borderId="34" xfId="0" applyBorder="1"/>
    <xf numFmtId="41" fontId="32" fillId="0" borderId="34" xfId="636" applyFont="1" applyFill="1" applyBorder="1"/>
    <xf numFmtId="41" fontId="32" fillId="0" borderId="7" xfId="636" applyFont="1" applyFill="1" applyBorder="1"/>
    <xf numFmtId="3" fontId="57" fillId="68" borderId="1" xfId="0" applyNumberFormat="1" applyFont="1" applyFill="1" applyBorder="1" applyAlignment="1">
      <alignment vertical="center"/>
    </xf>
    <xf numFmtId="3" fontId="57" fillId="68" borderId="1" xfId="0" applyNumberFormat="1" applyFont="1" applyFill="1" applyBorder="1" applyAlignment="1">
      <alignment horizontal="center" vertical="center"/>
    </xf>
    <xf numFmtId="0" fontId="148" fillId="68" borderId="1" xfId="640" applyFont="1" applyFill="1" applyBorder="1" applyAlignment="1">
      <alignment vertical="center"/>
    </xf>
    <xf numFmtId="0" fontId="148" fillId="68" borderId="1" xfId="640" applyFont="1" applyFill="1" applyBorder="1" applyAlignment="1">
      <alignment wrapText="1"/>
    </xf>
    <xf numFmtId="0" fontId="148" fillId="66" borderId="90" xfId="642" applyFont="1" applyBorder="1"/>
    <xf numFmtId="0" fontId="32" fillId="0" borderId="0" xfId="0" applyFont="1" applyAlignment="1">
      <alignment horizontal="left" vertical="center" wrapText="1"/>
    </xf>
    <xf numFmtId="3" fontId="44" fillId="7" borderId="67" xfId="14" applyNumberFormat="1" applyFont="1" applyFill="1" applyBorder="1" applyAlignment="1">
      <alignment horizontal="center" vertical="center"/>
    </xf>
    <xf numFmtId="3" fontId="126" fillId="65" borderId="21" xfId="641" applyNumberFormat="1" applyBorder="1" applyAlignment="1">
      <alignment horizontal="center"/>
    </xf>
    <xf numFmtId="3" fontId="126" fillId="65" borderId="93" xfId="641" applyNumberFormat="1" applyBorder="1" applyAlignment="1">
      <alignment horizontal="center"/>
    </xf>
    <xf numFmtId="3" fontId="44" fillId="7" borderId="21" xfId="14" applyNumberFormat="1" applyFont="1" applyFill="1" applyBorder="1" applyAlignment="1">
      <alignment horizontal="center" vertical="center"/>
    </xf>
    <xf numFmtId="3" fontId="126" fillId="65" borderId="75" xfId="641" applyNumberFormat="1" applyBorder="1" applyAlignment="1">
      <alignment horizontal="center"/>
    </xf>
    <xf numFmtId="3" fontId="44" fillId="7" borderId="21" xfId="14" applyNumberFormat="1" applyFont="1" applyFill="1" applyBorder="1" applyAlignment="1">
      <alignment horizontal="right" vertical="center"/>
    </xf>
    <xf numFmtId="3" fontId="126" fillId="65" borderId="73" xfId="641" applyNumberFormat="1" applyBorder="1" applyAlignment="1">
      <alignment horizontal="center"/>
    </xf>
    <xf numFmtId="0" fontId="149" fillId="71" borderId="1" xfId="640" applyFont="1" applyFill="1" applyBorder="1" applyAlignment="1">
      <alignment horizontal="center" vertical="center" wrapText="1"/>
    </xf>
    <xf numFmtId="0" fontId="149" fillId="71" borderId="15" xfId="640" applyFont="1" applyFill="1" applyBorder="1" applyAlignment="1">
      <alignment horizontal="center" vertical="center" wrapText="1"/>
    </xf>
    <xf numFmtId="3" fontId="65" fillId="68" borderId="1" xfId="40" applyNumberFormat="1" applyFont="1" applyFill="1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129" fillId="8" borderId="10" xfId="0" applyFont="1" applyFill="1" applyBorder="1" applyAlignment="1">
      <alignment horizontal="center" vertical="center"/>
    </xf>
    <xf numFmtId="41" fontId="143" fillId="67" borderId="5" xfId="636" applyFont="1" applyFill="1" applyBorder="1" applyAlignment="1">
      <alignment horizontal="center" vertical="center"/>
    </xf>
    <xf numFmtId="41" fontId="143" fillId="67" borderId="15" xfId="636" applyFont="1" applyFill="1" applyBorder="1" applyAlignment="1">
      <alignment horizontal="center" vertical="center"/>
    </xf>
    <xf numFmtId="0" fontId="41" fillId="0" borderId="11" xfId="644" applyFont="1" applyBorder="1" applyAlignment="1">
      <alignment wrapText="1"/>
    </xf>
    <xf numFmtId="0" fontId="41" fillId="0" borderId="11" xfId="644" applyFont="1" applyBorder="1" applyAlignment="1">
      <alignment horizontal="right" wrapText="1"/>
    </xf>
    <xf numFmtId="10" fontId="126" fillId="65" borderId="1" xfId="641" applyNumberFormat="1" applyBorder="1" applyAlignment="1">
      <alignment horizontal="center"/>
    </xf>
    <xf numFmtId="178" fontId="58" fillId="71" borderId="26" xfId="626" applyNumberFormat="1" applyFont="1" applyFill="1" applyBorder="1" applyAlignment="1">
      <alignment horizontal="center" vertical="center"/>
    </xf>
    <xf numFmtId="178" fontId="58" fillId="71" borderId="28" xfId="626" applyNumberFormat="1" applyFont="1" applyFill="1" applyBorder="1" applyAlignment="1">
      <alignment horizontal="center" vertical="center"/>
    </xf>
    <xf numFmtId="0" fontId="134" fillId="71" borderId="87" xfId="556" applyFont="1" applyFill="1" applyBorder="1" applyAlignment="1">
      <alignment horizontal="center" vertical="center"/>
    </xf>
    <xf numFmtId="0" fontId="134" fillId="71" borderId="88" xfId="556" applyFont="1" applyFill="1" applyBorder="1" applyAlignment="1">
      <alignment horizontal="center" vertical="center"/>
    </xf>
    <xf numFmtId="1" fontId="88" fillId="14" borderId="1" xfId="552" applyNumberFormat="1" applyFill="1" applyBorder="1" applyAlignment="1">
      <alignment horizontal="center" vertical="center" shrinkToFit="1"/>
    </xf>
    <xf numFmtId="0" fontId="89" fillId="14" borderId="1" xfId="553" applyFill="1" applyBorder="1" applyAlignment="1">
      <alignment horizontal="center" vertical="center"/>
    </xf>
    <xf numFmtId="0" fontId="95" fillId="0" borderId="29" xfId="14" applyFont="1" applyBorder="1" applyAlignment="1">
      <alignment vertical="center"/>
    </xf>
    <xf numFmtId="0" fontId="95" fillId="0" borderId="30" xfId="14" applyFont="1" applyBorder="1" applyAlignment="1">
      <alignment vertical="center"/>
    </xf>
    <xf numFmtId="0" fontId="95" fillId="68" borderId="30" xfId="14" applyFont="1" applyFill="1" applyBorder="1" applyAlignment="1">
      <alignment vertical="center"/>
    </xf>
    <xf numFmtId="3" fontId="130" fillId="71" borderId="23" xfId="640" applyNumberFormat="1" applyFont="1" applyFill="1" applyBorder="1" applyAlignment="1">
      <alignment horizontal="center" vertical="center" wrapText="1"/>
    </xf>
    <xf numFmtId="3" fontId="130" fillId="71" borderId="22" xfId="640" applyNumberFormat="1" applyFont="1" applyFill="1" applyBorder="1" applyAlignment="1">
      <alignment horizontal="center" vertical="center" wrapText="1"/>
    </xf>
    <xf numFmtId="3" fontId="130" fillId="71" borderId="28" xfId="640" applyNumberFormat="1" applyFont="1" applyFill="1" applyBorder="1" applyAlignment="1">
      <alignment horizontal="center" vertical="center" wrapText="1"/>
    </xf>
    <xf numFmtId="0" fontId="109" fillId="68" borderId="5" xfId="14" applyFont="1" applyFill="1" applyBorder="1" applyAlignment="1">
      <alignment horizontal="center" vertical="center"/>
    </xf>
    <xf numFmtId="3" fontId="109" fillId="68" borderId="65" xfId="559" applyNumberFormat="1" applyFont="1" applyFill="1" applyBorder="1" applyAlignment="1">
      <alignment horizontal="center" vertical="center"/>
    </xf>
    <xf numFmtId="170" fontId="109" fillId="68" borderId="34" xfId="559" applyNumberFormat="1" applyFont="1" applyFill="1" applyBorder="1" applyAlignment="1">
      <alignment horizontal="center" vertical="center"/>
    </xf>
    <xf numFmtId="3" fontId="109" fillId="68" borderId="34" xfId="559" applyNumberFormat="1" applyFont="1" applyFill="1" applyBorder="1" applyAlignment="1">
      <alignment horizontal="center" vertical="center"/>
    </xf>
    <xf numFmtId="172" fontId="109" fillId="68" borderId="34" xfId="559" applyNumberFormat="1" applyFont="1" applyFill="1" applyBorder="1" applyAlignment="1">
      <alignment horizontal="center" vertical="center"/>
    </xf>
    <xf numFmtId="173" fontId="109" fillId="68" borderId="34" xfId="559" applyNumberFormat="1" applyFont="1" applyFill="1" applyBorder="1" applyAlignment="1">
      <alignment horizontal="center" vertical="center"/>
    </xf>
    <xf numFmtId="173" fontId="109" fillId="68" borderId="7" xfId="559" applyNumberFormat="1" applyFont="1" applyFill="1" applyBorder="1" applyAlignment="1">
      <alignment horizontal="center" vertical="center"/>
    </xf>
    <xf numFmtId="3" fontId="65" fillId="68" borderId="35" xfId="645" applyNumberFormat="1" applyFont="1" applyFill="1" applyBorder="1" applyAlignment="1">
      <alignment horizontal="center" vertical="center"/>
    </xf>
    <xf numFmtId="1" fontId="44" fillId="7" borderId="15" xfId="316" applyNumberFormat="1" applyFont="1" applyFill="1" applyBorder="1" applyAlignment="1">
      <alignment vertical="center" wrapText="1" shrinkToFit="1"/>
    </xf>
    <xf numFmtId="3" fontId="93" fillId="54" borderId="12" xfId="559" applyNumberFormat="1" applyFont="1" applyFill="1" applyBorder="1" applyAlignment="1">
      <alignment horizontal="center" vertical="center"/>
    </xf>
    <xf numFmtId="3" fontId="44" fillId="7" borderId="26" xfId="14" applyNumberFormat="1" applyFont="1" applyFill="1" applyBorder="1" applyAlignment="1">
      <alignment horizontal="center" vertical="center"/>
    </xf>
    <xf numFmtId="0" fontId="32" fillId="0" borderId="15" xfId="316" applyBorder="1"/>
    <xf numFmtId="3" fontId="126" fillId="65" borderId="12" xfId="641" applyNumberFormat="1" applyBorder="1"/>
    <xf numFmtId="3" fontId="126" fillId="65" borderId="26" xfId="641" applyNumberFormat="1" applyBorder="1" applyAlignment="1">
      <alignment horizontal="center"/>
    </xf>
    <xf numFmtId="0" fontId="32" fillId="0" borderId="27" xfId="316" applyBorder="1"/>
    <xf numFmtId="0" fontId="125" fillId="64" borderId="41" xfId="640" applyBorder="1"/>
    <xf numFmtId="3" fontId="126" fillId="65" borderId="23" xfId="641" applyNumberFormat="1" applyBorder="1"/>
    <xf numFmtId="3" fontId="126" fillId="65" borderId="28" xfId="641" applyNumberFormat="1" applyBorder="1" applyAlignment="1">
      <alignment horizontal="center"/>
    </xf>
    <xf numFmtId="0" fontId="32" fillId="14" borderId="1" xfId="316" applyFill="1" applyBorder="1"/>
    <xf numFmtId="0" fontId="33" fillId="14" borderId="1" xfId="316" applyFont="1" applyFill="1" applyBorder="1" applyAlignment="1">
      <alignment vertical="center"/>
    </xf>
    <xf numFmtId="0" fontId="65" fillId="0" borderId="0" xfId="646" applyFont="1" applyAlignment="1">
      <alignment vertical="center"/>
    </xf>
    <xf numFmtId="10" fontId="145" fillId="12" borderId="26" xfId="626" applyNumberFormat="1" applyFont="1" applyFill="1" applyBorder="1" applyAlignment="1">
      <alignment horizontal="center" vertical="center"/>
    </xf>
    <xf numFmtId="10" fontId="145" fillId="12" borderId="28" xfId="626" applyNumberFormat="1" applyFont="1" applyFill="1" applyBorder="1" applyAlignment="1">
      <alignment horizontal="center" vertical="center"/>
    </xf>
    <xf numFmtId="178" fontId="126" fillId="65" borderId="1" xfId="626" applyNumberFormat="1" applyFont="1" applyFill="1" applyBorder="1" applyAlignment="1">
      <alignment horizontal="center"/>
    </xf>
    <xf numFmtId="178" fontId="93" fillId="54" borderId="1" xfId="626" applyNumberFormat="1" applyFont="1" applyFill="1" applyBorder="1" applyAlignment="1">
      <alignment horizontal="center" vertical="center"/>
    </xf>
    <xf numFmtId="178" fontId="126" fillId="65" borderId="22" xfId="626" applyNumberFormat="1" applyFont="1" applyFill="1" applyBorder="1" applyAlignment="1">
      <alignment horizontal="center"/>
    </xf>
    <xf numFmtId="178" fontId="109" fillId="68" borderId="34" xfId="626" applyNumberFormat="1" applyFont="1" applyFill="1" applyBorder="1" applyAlignment="1">
      <alignment horizontal="center" vertical="center"/>
    </xf>
    <xf numFmtId="178" fontId="109" fillId="68" borderId="7" xfId="626" applyNumberFormat="1" applyFont="1" applyFill="1" applyBorder="1" applyAlignment="1">
      <alignment horizontal="center" vertical="center"/>
    </xf>
    <xf numFmtId="41" fontId="143" fillId="67" borderId="26" xfId="636" applyFont="1" applyFill="1" applyBorder="1" applyAlignment="1">
      <alignment horizontal="center" vertical="center"/>
    </xf>
    <xf numFmtId="0" fontId="151" fillId="78" borderId="1" xfId="640" applyFont="1" applyFill="1" applyBorder="1" applyAlignment="1">
      <alignment vertical="center" wrapText="1"/>
    </xf>
    <xf numFmtId="3" fontId="135" fillId="77" borderId="1" xfId="641" applyNumberFormat="1" applyFont="1" applyFill="1" applyBorder="1"/>
    <xf numFmtId="2" fontId="135" fillId="77" borderId="1" xfId="641" applyNumberFormat="1" applyFont="1" applyFill="1" applyBorder="1" applyAlignment="1">
      <alignment horizontal="center" vertical="center" wrapText="1"/>
    </xf>
    <xf numFmtId="3" fontId="58" fillId="10" borderId="70" xfId="0" applyNumberFormat="1" applyFont="1" applyFill="1" applyBorder="1"/>
    <xf numFmtId="41" fontId="0" fillId="0" borderId="1" xfId="636" applyFont="1" applyBorder="1"/>
    <xf numFmtId="0" fontId="139" fillId="76" borderId="3" xfId="640" applyFont="1" applyFill="1" applyBorder="1" applyAlignment="1">
      <alignment horizontal="center" vertical="center" wrapText="1"/>
    </xf>
    <xf numFmtId="0" fontId="54" fillId="68" borderId="1" xfId="0" applyFont="1" applyFill="1" applyBorder="1" applyAlignment="1">
      <alignment horizontal="center" vertical="center"/>
    </xf>
    <xf numFmtId="0" fontId="131" fillId="67" borderId="1" xfId="556" applyFont="1" applyFill="1" applyBorder="1" applyAlignment="1">
      <alignment horizontal="centerContinuous" vertical="center"/>
    </xf>
    <xf numFmtId="0" fontId="0" fillId="3" borderId="0" xfId="0" applyFill="1" applyAlignment="1">
      <alignment horizontal="center" readingOrder="1"/>
    </xf>
    <xf numFmtId="0" fontId="137" fillId="0" borderId="13" xfId="552" applyFont="1" applyBorder="1" applyAlignment="1">
      <alignment vertical="center" readingOrder="1"/>
    </xf>
    <xf numFmtId="0" fontId="137" fillId="0" borderId="0" xfId="552" applyFont="1" applyBorder="1" applyAlignment="1">
      <alignment vertical="center" readingOrder="1"/>
    </xf>
    <xf numFmtId="0" fontId="111" fillId="0" borderId="29" xfId="0" applyFont="1" applyBorder="1"/>
    <xf numFmtId="10" fontId="111" fillId="0" borderId="31" xfId="0" applyNumberFormat="1" applyFont="1" applyBorder="1"/>
    <xf numFmtId="0" fontId="111" fillId="0" borderId="33" xfId="0" applyFont="1" applyBorder="1"/>
    <xf numFmtId="10" fontId="111" fillId="0" borderId="38" xfId="0" applyNumberFormat="1" applyFont="1" applyBorder="1"/>
    <xf numFmtId="10" fontId="111" fillId="0" borderId="67" xfId="0" applyNumberFormat="1" applyFont="1" applyBorder="1"/>
    <xf numFmtId="0" fontId="111" fillId="0" borderId="39" xfId="0" applyFont="1" applyBorder="1"/>
    <xf numFmtId="178" fontId="44" fillId="70" borderId="47" xfId="626" applyNumberFormat="1" applyFont="1" applyFill="1" applyBorder="1" applyAlignment="1">
      <alignment horizontal="center" vertical="center" wrapText="1" shrinkToFit="1"/>
    </xf>
    <xf numFmtId="178" fontId="44" fillId="70" borderId="26" xfId="626" applyNumberFormat="1" applyFont="1" applyFill="1" applyBorder="1" applyAlignment="1">
      <alignment horizontal="center" vertical="center"/>
    </xf>
    <xf numFmtId="178" fontId="44" fillId="70" borderId="26" xfId="626" applyNumberFormat="1" applyFont="1" applyFill="1" applyBorder="1" applyAlignment="1">
      <alignment horizontal="center" vertical="center" wrapText="1" shrinkToFit="1"/>
    </xf>
    <xf numFmtId="169" fontId="111" fillId="0" borderId="38" xfId="0" applyNumberFormat="1" applyFont="1" applyBorder="1"/>
    <xf numFmtId="10" fontId="111" fillId="0" borderId="38" xfId="626" applyNumberFormat="1" applyFont="1" applyBorder="1"/>
    <xf numFmtId="0" fontId="139" fillId="76" borderId="79" xfId="640" applyFont="1" applyFill="1" applyBorder="1" applyAlignment="1">
      <alignment horizontal="center" vertical="center" wrapText="1"/>
    </xf>
    <xf numFmtId="0" fontId="140" fillId="76" borderId="50" xfId="640" applyFont="1" applyFill="1" applyBorder="1" applyAlignment="1">
      <alignment horizontal="center" vertical="center" wrapText="1"/>
    </xf>
    <xf numFmtId="0" fontId="139" fillId="76" borderId="50" xfId="640" applyFont="1" applyFill="1" applyBorder="1" applyAlignment="1">
      <alignment horizontal="center" vertical="center" wrapText="1"/>
    </xf>
    <xf numFmtId="0" fontId="139" fillId="76" borderId="80" xfId="640" applyFont="1" applyFill="1" applyBorder="1" applyAlignment="1">
      <alignment horizontal="center" vertical="center" wrapText="1"/>
    </xf>
    <xf numFmtId="0" fontId="139" fillId="76" borderId="1" xfId="640" applyFont="1" applyFill="1" applyBorder="1" applyAlignment="1">
      <alignment horizontal="center" vertical="center" wrapText="1"/>
    </xf>
    <xf numFmtId="0" fontId="140" fillId="76" borderId="1" xfId="640" applyFont="1" applyFill="1" applyBorder="1" applyAlignment="1">
      <alignment horizontal="center" vertical="center" wrapText="1"/>
    </xf>
    <xf numFmtId="0" fontId="139" fillId="76" borderId="5" xfId="640" applyFont="1" applyFill="1" applyBorder="1" applyAlignment="1">
      <alignment horizontal="center" vertical="center" wrapText="1"/>
    </xf>
    <xf numFmtId="0" fontId="144" fillId="72" borderId="74" xfId="640" applyFont="1" applyFill="1" applyBorder="1" applyAlignment="1">
      <alignment horizontal="center" vertical="center" wrapText="1"/>
    </xf>
    <xf numFmtId="0" fontId="144" fillId="72" borderId="92" xfId="640" applyFont="1" applyFill="1" applyBorder="1" applyAlignment="1">
      <alignment horizontal="center" vertical="center" wrapText="1"/>
    </xf>
    <xf numFmtId="0" fontId="144" fillId="72" borderId="94" xfId="640" applyFont="1" applyFill="1" applyBorder="1" applyAlignment="1">
      <alignment horizontal="center" vertical="center" wrapText="1"/>
    </xf>
    <xf numFmtId="1" fontId="44" fillId="70" borderId="1" xfId="0" applyNumberFormat="1" applyFont="1" applyFill="1" applyBorder="1" applyAlignment="1">
      <alignment vertical="center" wrapText="1" shrinkToFit="1"/>
    </xf>
    <xf numFmtId="1" fontId="55" fillId="70" borderId="1" xfId="0" applyNumberFormat="1" applyFont="1" applyFill="1" applyBorder="1" applyAlignment="1">
      <alignment horizontal="center" vertical="center" wrapText="1" shrinkToFit="1"/>
    </xf>
    <xf numFmtId="3" fontId="44" fillId="70" borderId="1" xfId="0" applyNumberFormat="1" applyFont="1" applyFill="1" applyBorder="1" applyAlignment="1">
      <alignment horizontal="center" vertical="center"/>
    </xf>
    <xf numFmtId="178" fontId="44" fillId="70" borderId="1" xfId="626" applyNumberFormat="1" applyFont="1" applyFill="1" applyBorder="1" applyAlignment="1">
      <alignment horizontal="center" vertical="center" wrapText="1" shrinkToFit="1"/>
    </xf>
    <xf numFmtId="2" fontId="44" fillId="70" borderId="1" xfId="0" applyNumberFormat="1" applyFont="1" applyFill="1" applyBorder="1" applyAlignment="1">
      <alignment horizontal="center" vertical="center" wrapText="1" shrinkToFit="1"/>
    </xf>
    <xf numFmtId="1" fontId="127" fillId="66" borderId="1" xfId="642" applyNumberFormat="1" applyBorder="1" applyAlignment="1">
      <alignment wrapText="1" shrinkToFit="1"/>
    </xf>
    <xf numFmtId="0" fontId="127" fillId="66" borderId="1" xfId="642" applyBorder="1" applyAlignment="1">
      <alignment horizontal="left"/>
    </xf>
    <xf numFmtId="178" fontId="44" fillId="70" borderId="1" xfId="626" applyNumberFormat="1" applyFont="1" applyFill="1" applyBorder="1" applyAlignment="1">
      <alignment horizontal="center" vertical="center"/>
    </xf>
    <xf numFmtId="3" fontId="145" fillId="12" borderId="1" xfId="641" applyNumberFormat="1" applyFont="1" applyFill="1" applyBorder="1" applyAlignment="1">
      <alignment horizontal="center" vertical="center"/>
    </xf>
    <xf numFmtId="10" fontId="145" fillId="12" borderId="1" xfId="626" applyNumberFormat="1" applyFont="1" applyFill="1" applyBorder="1" applyAlignment="1">
      <alignment horizontal="center" vertical="center"/>
    </xf>
    <xf numFmtId="169" fontId="145" fillId="12" borderId="1" xfId="641" applyNumberFormat="1" applyFont="1" applyFill="1" applyBorder="1" applyAlignment="1">
      <alignment horizontal="center" vertical="center"/>
    </xf>
    <xf numFmtId="10" fontId="145" fillId="12" borderId="1" xfId="641" applyNumberFormat="1" applyFont="1" applyFill="1" applyBorder="1" applyAlignment="1">
      <alignment horizontal="center" vertical="center" wrapText="1" shrinkToFit="1"/>
    </xf>
    <xf numFmtId="3" fontId="58" fillId="71" borderId="1" xfId="641" applyNumberFormat="1" applyFont="1" applyFill="1" applyBorder="1" applyAlignment="1">
      <alignment horizontal="center" vertical="center"/>
    </xf>
    <xf numFmtId="178" fontId="58" fillId="71" borderId="1" xfId="626" applyNumberFormat="1" applyFont="1" applyFill="1" applyBorder="1" applyAlignment="1">
      <alignment horizontal="center" vertical="center"/>
    </xf>
    <xf numFmtId="1" fontId="44" fillId="70" borderId="3" xfId="0" applyNumberFormat="1" applyFont="1" applyFill="1" applyBorder="1" applyAlignment="1">
      <alignment vertical="center" wrapText="1" shrinkToFit="1"/>
    </xf>
    <xf numFmtId="1" fontId="55" fillId="70" borderId="3" xfId="0" applyNumberFormat="1" applyFont="1" applyFill="1" applyBorder="1" applyAlignment="1">
      <alignment horizontal="center" vertical="center" wrapText="1" shrinkToFit="1"/>
    </xf>
    <xf numFmtId="3" fontId="44" fillId="70" borderId="3" xfId="0" applyNumberFormat="1" applyFont="1" applyFill="1" applyBorder="1" applyAlignment="1">
      <alignment horizontal="center" vertical="center"/>
    </xf>
    <xf numFmtId="178" fontId="44" fillId="70" borderId="3" xfId="626" applyNumberFormat="1" applyFont="1" applyFill="1" applyBorder="1" applyAlignment="1">
      <alignment horizontal="center" vertical="center"/>
    </xf>
    <xf numFmtId="178" fontId="44" fillId="70" borderId="3" xfId="626" applyNumberFormat="1" applyFont="1" applyFill="1" applyBorder="1" applyAlignment="1">
      <alignment horizontal="center" vertical="center" wrapText="1" shrinkToFit="1"/>
    </xf>
    <xf numFmtId="2" fontId="44" fillId="70" borderId="3" xfId="0" applyNumberFormat="1" applyFont="1" applyFill="1" applyBorder="1" applyAlignment="1">
      <alignment horizontal="center" vertical="center" wrapText="1" shrinkToFit="1"/>
    </xf>
    <xf numFmtId="49" fontId="133" fillId="67" borderId="8" xfId="556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0" fontId="153" fillId="79" borderId="0" xfId="640" applyFont="1" applyFill="1" applyBorder="1" applyAlignment="1">
      <alignment horizontal="left"/>
    </xf>
    <xf numFmtId="0" fontId="129" fillId="8" borderId="8" xfId="0" applyFont="1" applyFill="1" applyBorder="1" applyAlignment="1">
      <alignment horizontal="center" vertical="center"/>
    </xf>
    <xf numFmtId="10" fontId="126" fillId="65" borderId="5" xfId="641" applyNumberFormat="1" applyBorder="1" applyAlignment="1">
      <alignment horizontal="center"/>
    </xf>
    <xf numFmtId="0" fontId="129" fillId="8" borderId="1" xfId="0" applyFont="1" applyFill="1" applyBorder="1" applyAlignment="1">
      <alignment horizontal="center" vertical="center"/>
    </xf>
    <xf numFmtId="0" fontId="41" fillId="0" borderId="0" xfId="635" applyFont="1" applyAlignment="1">
      <alignment horizontal="right" wrapText="1"/>
    </xf>
    <xf numFmtId="0" fontId="41" fillId="0" borderId="11" xfId="637" applyFont="1" applyBorder="1" applyAlignment="1">
      <alignment wrapText="1"/>
    </xf>
    <xf numFmtId="0" fontId="41" fillId="0" borderId="11" xfId="637" applyFont="1" applyBorder="1" applyAlignment="1">
      <alignment horizontal="right" wrapText="1"/>
    </xf>
    <xf numFmtId="0" fontId="41" fillId="5" borderId="16" xfId="634" applyFont="1" applyFill="1" applyBorder="1" applyAlignment="1">
      <alignment horizontal="center"/>
    </xf>
    <xf numFmtId="0" fontId="41" fillId="0" borderId="11" xfId="634" applyFont="1" applyBorder="1" applyAlignment="1">
      <alignment wrapText="1"/>
    </xf>
    <xf numFmtId="0" fontId="41" fillId="0" borderId="11" xfId="634" applyFont="1" applyBorder="1" applyAlignment="1">
      <alignment horizontal="right" wrapText="1"/>
    </xf>
    <xf numFmtId="1" fontId="32" fillId="0" borderId="27" xfId="0" applyNumberFormat="1" applyFont="1" applyBorder="1" applyAlignment="1">
      <alignment wrapText="1" shrinkToFit="1"/>
    </xf>
    <xf numFmtId="0" fontId="41" fillId="0" borderId="11" xfId="633" applyFont="1" applyBorder="1" applyAlignment="1">
      <alignment wrapText="1"/>
    </xf>
    <xf numFmtId="0" fontId="41" fillId="0" borderId="11" xfId="633" applyFont="1" applyBorder="1" applyAlignment="1">
      <alignment horizontal="right" wrapText="1"/>
    </xf>
    <xf numFmtId="0" fontId="41" fillId="0" borderId="11" xfId="631" applyFont="1" applyBorder="1" applyAlignment="1">
      <alignment wrapText="1"/>
    </xf>
    <xf numFmtId="0" fontId="41" fillId="0" borderId="11" xfId="631" applyFont="1" applyBorder="1" applyAlignment="1">
      <alignment horizontal="right" wrapText="1"/>
    </xf>
    <xf numFmtId="0" fontId="41" fillId="0" borderId="11" xfId="625" applyFont="1" applyBorder="1" applyAlignment="1">
      <alignment wrapText="1"/>
    </xf>
    <xf numFmtId="0" fontId="41" fillId="0" borderId="11" xfId="625" applyFont="1" applyBorder="1" applyAlignment="1">
      <alignment horizontal="right" wrapText="1"/>
    </xf>
    <xf numFmtId="0" fontId="41" fillId="0" borderId="11" xfId="622" applyFont="1" applyBorder="1" applyAlignment="1">
      <alignment wrapText="1"/>
    </xf>
    <xf numFmtId="0" fontId="41" fillId="0" borderId="11" xfId="622" applyFont="1" applyBorder="1" applyAlignment="1">
      <alignment horizontal="right" wrapText="1"/>
    </xf>
    <xf numFmtId="0" fontId="32" fillId="3" borderId="0" xfId="0" applyFont="1" applyFill="1" applyAlignment="1">
      <alignment horizontal="center" readingOrder="1"/>
    </xf>
    <xf numFmtId="0" fontId="54" fillId="10" borderId="1" xfId="0" applyFont="1" applyFill="1" applyBorder="1" applyAlignment="1">
      <alignment horizontal="center"/>
    </xf>
    <xf numFmtId="0" fontId="0" fillId="55" borderId="0" xfId="0" applyFill="1"/>
    <xf numFmtId="3" fontId="35" fillId="80" borderId="1" xfId="0" applyNumberFormat="1" applyFont="1" applyFill="1" applyBorder="1" applyAlignment="1">
      <alignment vertical="center"/>
    </xf>
    <xf numFmtId="0" fontId="148" fillId="82" borderId="1" xfId="640" applyFont="1" applyFill="1" applyBorder="1" applyAlignment="1">
      <alignment wrapText="1"/>
    </xf>
    <xf numFmtId="0" fontId="151" fillId="82" borderId="1" xfId="640" applyFont="1" applyFill="1" applyBorder="1" applyAlignment="1">
      <alignment vertical="center" wrapText="1"/>
    </xf>
    <xf numFmtId="3" fontId="135" fillId="82" borderId="1" xfId="641" applyNumberFormat="1" applyFont="1" applyFill="1" applyBorder="1"/>
    <xf numFmtId="2" fontId="135" fillId="82" borderId="1" xfId="64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1" fontId="143" fillId="67" borderId="47" xfId="636" applyFont="1" applyFill="1" applyBorder="1" applyAlignment="1">
      <alignment horizontal="center" vertical="center"/>
    </xf>
    <xf numFmtId="0" fontId="130" fillId="71" borderId="37" xfId="640" applyFont="1" applyFill="1" applyBorder="1" applyAlignment="1">
      <alignment horizontal="center" vertical="center"/>
    </xf>
    <xf numFmtId="0" fontId="130" fillId="71" borderId="28" xfId="640" applyFont="1" applyFill="1" applyBorder="1" applyAlignment="1">
      <alignment horizontal="center" vertical="center"/>
    </xf>
    <xf numFmtId="0" fontId="41" fillId="0" borderId="11" xfId="647" applyFont="1" applyBorder="1" applyAlignment="1">
      <alignment wrapText="1"/>
    </xf>
    <xf numFmtId="1" fontId="32" fillId="14" borderId="32" xfId="0" applyNumberFormat="1" applyFont="1" applyFill="1" applyBorder="1" applyAlignment="1">
      <alignment horizontal="center" vertical="center" shrinkToFit="1"/>
    </xf>
    <xf numFmtId="1" fontId="32" fillId="14" borderId="0" xfId="0" applyNumberFormat="1" applyFont="1" applyFill="1" applyAlignment="1">
      <alignment horizontal="center" vertical="center" shrinkToFit="1"/>
    </xf>
    <xf numFmtId="0" fontId="38" fillId="14" borderId="0" xfId="0" applyFont="1" applyFill="1" applyAlignment="1">
      <alignment horizontal="center" vertical="center"/>
    </xf>
    <xf numFmtId="3" fontId="58" fillId="10" borderId="0" xfId="0" applyNumberFormat="1" applyFont="1" applyFill="1"/>
    <xf numFmtId="0" fontId="141" fillId="68" borderId="96" xfId="640" applyFont="1" applyFill="1" applyBorder="1" applyAlignment="1">
      <alignment horizontal="center" vertical="center" wrapText="1"/>
    </xf>
    <xf numFmtId="0" fontId="63" fillId="69" borderId="97" xfId="640" applyFont="1" applyFill="1" applyBorder="1" applyAlignment="1">
      <alignment horizontal="center" vertical="center" wrapText="1"/>
    </xf>
    <xf numFmtId="0" fontId="52" fillId="55" borderId="0" xfId="0" applyFont="1" applyFill="1" applyAlignment="1">
      <alignment vertical="center"/>
    </xf>
    <xf numFmtId="49" fontId="158" fillId="83" borderId="35" xfId="556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center"/>
    </xf>
    <xf numFmtId="1" fontId="32" fillId="3" borderId="5" xfId="0" applyNumberFormat="1" applyFont="1" applyFill="1" applyBorder="1" applyAlignment="1">
      <alignment horizontal="center" vertical="center" shrinkToFit="1"/>
    </xf>
    <xf numFmtId="1" fontId="32" fillId="3" borderId="17" xfId="0" applyNumberFormat="1" applyFont="1" applyFill="1" applyBorder="1" applyAlignment="1">
      <alignment horizontal="center" vertical="center" shrinkToFit="1"/>
    </xf>
    <xf numFmtId="1" fontId="32" fillId="3" borderId="12" xfId="0" applyNumberFormat="1" applyFont="1" applyFill="1" applyBorder="1" applyAlignment="1">
      <alignment horizontal="center" vertical="center" shrinkToFit="1"/>
    </xf>
    <xf numFmtId="1" fontId="32" fillId="3" borderId="1" xfId="0" applyNumberFormat="1" applyFont="1" applyFill="1" applyBorder="1" applyAlignment="1">
      <alignment vertical="center" shrinkToFit="1"/>
    </xf>
    <xf numFmtId="0" fontId="38" fillId="14" borderId="0" xfId="0" applyFont="1" applyFill="1" applyAlignment="1">
      <alignment vertical="center"/>
    </xf>
    <xf numFmtId="0" fontId="159" fillId="3" borderId="1" xfId="0" applyFont="1" applyFill="1" applyBorder="1" applyAlignment="1">
      <alignment vertical="center" wrapText="1"/>
    </xf>
    <xf numFmtId="0" fontId="131" fillId="67" borderId="0" xfId="556" applyFont="1" applyFill="1" applyBorder="1" applyAlignment="1">
      <alignment horizontal="center" vertical="center"/>
    </xf>
    <xf numFmtId="0" fontId="44" fillId="68" borderId="0" xfId="0" applyFont="1" applyFill="1" applyAlignment="1">
      <alignment horizontal="center" vertical="center"/>
    </xf>
    <xf numFmtId="2" fontId="135" fillId="77" borderId="0" xfId="641" applyNumberFormat="1" applyFont="1" applyFill="1" applyBorder="1" applyAlignment="1">
      <alignment horizontal="center" vertical="center" wrapText="1"/>
    </xf>
    <xf numFmtId="0" fontId="151" fillId="78" borderId="0" xfId="640" applyFont="1" applyFill="1" applyBorder="1" applyAlignment="1">
      <alignment vertical="center" wrapText="1"/>
    </xf>
    <xf numFmtId="0" fontId="38" fillId="63" borderId="1" xfId="0" applyFont="1" applyFill="1" applyBorder="1" applyAlignment="1">
      <alignment horizontal="left" vertical="center" wrapText="1" shrinkToFit="1"/>
    </xf>
    <xf numFmtId="10" fontId="38" fillId="63" borderId="1" xfId="10" applyNumberFormat="1" applyFont="1" applyFill="1" applyBorder="1" applyAlignment="1">
      <alignment horizontal="center" vertical="center"/>
    </xf>
    <xf numFmtId="3" fontId="33" fillId="63" borderId="1" xfId="8" applyNumberFormat="1" applyFont="1" applyFill="1" applyBorder="1" applyAlignment="1">
      <alignment horizontal="center" vertical="center"/>
    </xf>
    <xf numFmtId="0" fontId="33" fillId="63" borderId="1" xfId="0" applyFont="1" applyFill="1" applyBorder="1" applyAlignment="1">
      <alignment horizontal="center" vertical="center" wrapText="1" shrinkToFit="1"/>
    </xf>
    <xf numFmtId="3" fontId="33" fillId="63" borderId="1" xfId="7" applyNumberFormat="1" applyFont="1" applyFill="1" applyBorder="1" applyAlignment="1">
      <alignment horizontal="center" vertical="center"/>
    </xf>
    <xf numFmtId="3" fontId="33" fillId="63" borderId="1" xfId="10" applyNumberFormat="1" applyFont="1" applyFill="1" applyBorder="1" applyAlignment="1">
      <alignment horizontal="center" vertical="center"/>
    </xf>
    <xf numFmtId="0" fontId="38" fillId="15" borderId="1" xfId="0" applyFont="1" applyFill="1" applyBorder="1" applyAlignment="1">
      <alignment horizontal="left" vertical="center"/>
    </xf>
    <xf numFmtId="10" fontId="38" fillId="15" borderId="1" xfId="0" applyNumberFormat="1" applyFont="1" applyFill="1" applyBorder="1" applyAlignment="1">
      <alignment horizontal="center" vertical="center"/>
    </xf>
    <xf numFmtId="3" fontId="38" fillId="15" borderId="1" xfId="0" applyNumberFormat="1" applyFont="1" applyFill="1" applyBorder="1" applyAlignment="1">
      <alignment horizontal="left" vertical="center"/>
    </xf>
    <xf numFmtId="3" fontId="33" fillId="15" borderId="1" xfId="0" applyNumberFormat="1" applyFont="1" applyFill="1" applyBorder="1" applyAlignment="1">
      <alignment horizontal="center" vertical="center"/>
    </xf>
    <xf numFmtId="3" fontId="33" fillId="15" borderId="1" xfId="10" applyNumberFormat="1" applyFont="1" applyFill="1" applyBorder="1" applyAlignment="1">
      <alignment horizontal="center" vertical="center"/>
    </xf>
    <xf numFmtId="0" fontId="38" fillId="6" borderId="1" xfId="0" applyFont="1" applyFill="1" applyBorder="1" applyAlignment="1">
      <alignment horizontal="center" vertical="center"/>
    </xf>
    <xf numFmtId="3" fontId="97" fillId="6" borderId="1" xfId="0" applyNumberFormat="1" applyFont="1" applyFill="1" applyBorder="1" applyAlignment="1">
      <alignment horizontal="center" vertical="center"/>
    </xf>
    <xf numFmtId="3" fontId="97" fillId="6" borderId="1" xfId="7" applyNumberFormat="1" applyFont="1" applyFill="1" applyBorder="1" applyAlignment="1">
      <alignment horizontal="center" vertical="center"/>
    </xf>
    <xf numFmtId="3" fontId="97" fillId="6" borderId="1" xfId="1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41" fillId="68" borderId="88" xfId="640" applyFont="1" applyFill="1" applyBorder="1" applyAlignment="1">
      <alignment horizontal="center" vertical="center" wrapText="1"/>
    </xf>
    <xf numFmtId="0" fontId="125" fillId="64" borderId="1" xfId="640" applyBorder="1" applyAlignment="1">
      <alignment horizontal="center" vertical="center" wrapText="1"/>
    </xf>
    <xf numFmtId="0" fontId="133" fillId="67" borderId="31" xfId="556" applyFont="1" applyFill="1" applyBorder="1" applyAlignment="1">
      <alignment horizontal="center" vertical="center" wrapText="1"/>
    </xf>
    <xf numFmtId="17" fontId="136" fillId="68" borderId="30" xfId="552" applyNumberFormat="1" applyFont="1" applyFill="1" applyBorder="1" applyAlignment="1">
      <alignment horizontal="center" vertical="center" wrapText="1"/>
    </xf>
    <xf numFmtId="0" fontId="139" fillId="69" borderId="25" xfId="640" applyFont="1" applyFill="1" applyBorder="1" applyAlignment="1">
      <alignment horizontal="center" vertical="center" wrapText="1"/>
    </xf>
    <xf numFmtId="0" fontId="144" fillId="72" borderId="82" xfId="640" applyFont="1" applyFill="1" applyBorder="1" applyAlignment="1">
      <alignment horizontal="center" vertical="center" wrapText="1"/>
    </xf>
    <xf numFmtId="10" fontId="54" fillId="67" borderId="72" xfId="0" applyNumberFormat="1" applyFont="1" applyFill="1" applyBorder="1" applyAlignment="1">
      <alignment horizontal="center" vertical="center" wrapText="1" shrinkToFit="1"/>
    </xf>
    <xf numFmtId="10" fontId="162" fillId="67" borderId="72" xfId="0" applyNumberFormat="1" applyFont="1" applyFill="1" applyBorder="1" applyAlignment="1">
      <alignment horizontal="center" vertical="center" wrapText="1" shrinkToFit="1"/>
    </xf>
    <xf numFmtId="9" fontId="44" fillId="70" borderId="40" xfId="566" applyFont="1" applyFill="1" applyBorder="1" applyAlignment="1">
      <alignment horizontal="center" vertical="center"/>
    </xf>
    <xf numFmtId="9" fontId="44" fillId="70" borderId="47" xfId="566" applyFont="1" applyFill="1" applyBorder="1" applyAlignment="1">
      <alignment horizontal="center" vertical="center" wrapText="1" shrinkToFit="1"/>
    </xf>
    <xf numFmtId="9" fontId="44" fillId="70" borderId="13" xfId="566" applyFont="1" applyFill="1" applyBorder="1" applyAlignment="1">
      <alignment horizontal="center" vertical="center" wrapText="1" shrinkToFit="1"/>
    </xf>
    <xf numFmtId="4" fontId="44" fillId="70" borderId="40" xfId="0" applyNumberFormat="1" applyFont="1" applyFill="1" applyBorder="1" applyAlignment="1">
      <alignment horizontal="center" vertical="center"/>
    </xf>
    <xf numFmtId="178" fontId="44" fillId="70" borderId="47" xfId="566" applyNumberFormat="1" applyFont="1" applyFill="1" applyBorder="1" applyAlignment="1">
      <alignment horizontal="center" vertical="center" wrapText="1" shrinkToFit="1"/>
    </xf>
    <xf numFmtId="0" fontId="32" fillId="0" borderId="0" xfId="0" applyFont="1" applyAlignment="1">
      <alignment wrapText="1"/>
    </xf>
    <xf numFmtId="0" fontId="133" fillId="67" borderId="30" xfId="556" applyFont="1" applyFill="1" applyBorder="1" applyAlignment="1">
      <alignment horizontal="center" vertical="center" wrapText="1"/>
    </xf>
    <xf numFmtId="0" fontId="139" fillId="69" borderId="38" xfId="640" applyFont="1" applyFill="1" applyBorder="1" applyAlignment="1">
      <alignment horizontal="center" vertical="center" wrapText="1"/>
    </xf>
    <xf numFmtId="0" fontId="144" fillId="72" borderId="67" xfId="640" applyFont="1" applyFill="1" applyBorder="1" applyAlignment="1">
      <alignment horizontal="center" vertical="center" wrapText="1"/>
    </xf>
    <xf numFmtId="10" fontId="54" fillId="67" borderId="64" xfId="0" applyNumberFormat="1" applyFont="1" applyFill="1" applyBorder="1" applyAlignment="1">
      <alignment horizontal="center" vertical="center" wrapText="1" shrinkToFit="1"/>
    </xf>
    <xf numFmtId="178" fontId="44" fillId="70" borderId="75" xfId="566" applyNumberFormat="1" applyFont="1" applyFill="1" applyBorder="1" applyAlignment="1">
      <alignment horizontal="center" vertical="center" wrapText="1" shrinkToFit="1"/>
    </xf>
    <xf numFmtId="3" fontId="44" fillId="67" borderId="85" xfId="0" applyNumberFormat="1" applyFont="1" applyFill="1" applyBorder="1" applyAlignment="1">
      <alignment horizontal="center" vertical="center"/>
    </xf>
    <xf numFmtId="3" fontId="44" fillId="67" borderId="66" xfId="0" applyNumberFormat="1" applyFont="1" applyFill="1" applyBorder="1" applyAlignment="1">
      <alignment horizontal="center" vertical="center"/>
    </xf>
    <xf numFmtId="0" fontId="151" fillId="78" borderId="5" xfId="640" applyFont="1" applyFill="1" applyBorder="1" applyAlignment="1">
      <alignment vertical="center" wrapText="1"/>
    </xf>
    <xf numFmtId="0" fontId="5" fillId="0" borderId="0" xfId="650"/>
    <xf numFmtId="2" fontId="61" fillId="11" borderId="63" xfId="650" applyNumberFormat="1" applyFont="1" applyFill="1" applyBorder="1" applyAlignment="1">
      <alignment horizontal="centerContinuous" vertical="top"/>
    </xf>
    <xf numFmtId="2" fontId="61" fillId="11" borderId="8" xfId="650" applyNumberFormat="1" applyFont="1" applyFill="1" applyBorder="1" applyAlignment="1">
      <alignment horizontal="centerContinuous" vertical="top"/>
    </xf>
    <xf numFmtId="2" fontId="146" fillId="69" borderId="77" xfId="650" applyNumberFormat="1" applyFont="1" applyFill="1" applyBorder="1" applyAlignment="1">
      <alignment vertical="top"/>
    </xf>
    <xf numFmtId="2" fontId="47" fillId="7" borderId="13" xfId="650" applyNumberFormat="1" applyFont="1" applyFill="1" applyBorder="1" applyAlignment="1">
      <alignment vertical="top"/>
    </xf>
    <xf numFmtId="3" fontId="58" fillId="69" borderId="3" xfId="650" applyNumberFormat="1" applyFont="1" applyFill="1" applyBorder="1" applyAlignment="1">
      <alignment horizontal="center"/>
    </xf>
    <xf numFmtId="3" fontId="63" fillId="69" borderId="3" xfId="650" applyNumberFormat="1" applyFont="1" applyFill="1" applyBorder="1" applyAlignment="1">
      <alignment horizontal="center"/>
    </xf>
    <xf numFmtId="2" fontId="47" fillId="7" borderId="12" xfId="650" applyNumberFormat="1" applyFont="1" applyFill="1" applyBorder="1" applyAlignment="1">
      <alignment vertical="center"/>
    </xf>
    <xf numFmtId="2" fontId="47" fillId="7" borderId="5" xfId="650" applyNumberFormat="1" applyFont="1" applyFill="1" applyBorder="1" applyAlignment="1">
      <alignment horizontal="center" vertical="center"/>
    </xf>
    <xf numFmtId="3" fontId="32" fillId="0" borderId="0" xfId="0" applyNumberFormat="1" applyFont="1"/>
    <xf numFmtId="0" fontId="45" fillId="85" borderId="0" xfId="0" applyFont="1" applyFill="1"/>
    <xf numFmtId="38" fontId="0" fillId="0" borderId="0" xfId="0" applyNumberFormat="1"/>
    <xf numFmtId="0" fontId="148" fillId="68" borderId="0" xfId="640" applyFont="1" applyFill="1" applyBorder="1" applyAlignment="1">
      <alignment vertical="center"/>
    </xf>
    <xf numFmtId="0" fontId="134" fillId="71" borderId="96" xfId="556" applyFont="1" applyFill="1" applyBorder="1" applyAlignment="1">
      <alignment horizontal="center" vertical="center"/>
    </xf>
    <xf numFmtId="3" fontId="58" fillId="69" borderId="19" xfId="650" applyNumberFormat="1" applyFont="1" applyFill="1" applyBorder="1" applyAlignment="1">
      <alignment horizontal="center"/>
    </xf>
    <xf numFmtId="3" fontId="58" fillId="12" borderId="5" xfId="641" applyNumberFormat="1" applyFont="1" applyFill="1" applyBorder="1" applyAlignment="1">
      <alignment horizontal="center"/>
    </xf>
    <xf numFmtId="0" fontId="151" fillId="78" borderId="2" xfId="640" applyFont="1" applyFill="1" applyBorder="1" applyAlignment="1">
      <alignment vertical="center" wrapText="1"/>
    </xf>
    <xf numFmtId="0" fontId="63" fillId="69" borderId="1" xfId="640" applyFont="1" applyFill="1" applyBorder="1" applyAlignment="1">
      <alignment horizontal="center" vertical="center" wrapText="1"/>
    </xf>
    <xf numFmtId="0" fontId="65" fillId="68" borderId="1" xfId="640" applyFont="1" applyFill="1" applyBorder="1" applyAlignment="1">
      <alignment horizontal="center" vertical="center" wrapText="1"/>
    </xf>
    <xf numFmtId="3" fontId="58" fillId="67" borderId="1" xfId="650" applyNumberFormat="1" applyFont="1" applyFill="1" applyBorder="1" applyAlignment="1">
      <alignment horizontal="center" vertical="center"/>
    </xf>
    <xf numFmtId="3" fontId="58" fillId="69" borderId="1" xfId="650" applyNumberFormat="1" applyFont="1" applyFill="1" applyBorder="1" applyAlignment="1">
      <alignment horizontal="center"/>
    </xf>
    <xf numFmtId="3" fontId="58" fillId="71" borderId="1" xfId="641" applyNumberFormat="1" applyFont="1" applyFill="1" applyBorder="1" applyAlignment="1">
      <alignment horizontal="right"/>
    </xf>
    <xf numFmtId="1" fontId="32" fillId="14" borderId="95" xfId="0" applyNumberFormat="1" applyFont="1" applyFill="1" applyBorder="1" applyAlignment="1">
      <alignment horizontal="center" vertical="center" shrinkToFit="1"/>
    </xf>
    <xf numFmtId="0" fontId="57" fillId="14" borderId="5" xfId="0" applyFont="1" applyFill="1" applyBorder="1" applyAlignment="1">
      <alignment horizontal="center" vertical="center"/>
    </xf>
    <xf numFmtId="0" fontId="57" fillId="14" borderId="17" xfId="0" applyFont="1" applyFill="1" applyBorder="1" applyAlignment="1">
      <alignment horizontal="center" vertical="center"/>
    </xf>
    <xf numFmtId="0" fontId="57" fillId="14" borderId="12" xfId="0" applyFont="1" applyFill="1" applyBorder="1" applyAlignment="1">
      <alignment horizontal="center" vertical="center"/>
    </xf>
    <xf numFmtId="0" fontId="131" fillId="68" borderId="32" xfId="556" applyFont="1" applyFill="1" applyBorder="1" applyAlignment="1">
      <alignment vertical="center" wrapText="1"/>
    </xf>
    <xf numFmtId="0" fontId="131" fillId="68" borderId="0" xfId="556" applyFont="1" applyFill="1" applyBorder="1" applyAlignment="1">
      <alignment vertical="center" wrapText="1"/>
    </xf>
    <xf numFmtId="3" fontId="35" fillId="3" borderId="1" xfId="0" applyNumberFormat="1" applyFont="1" applyFill="1" applyBorder="1" applyAlignment="1">
      <alignment vertical="center"/>
    </xf>
    <xf numFmtId="0" fontId="148" fillId="68" borderId="1" xfId="640" applyFont="1" applyFill="1" applyBorder="1" applyAlignment="1">
      <alignment horizontal="left"/>
    </xf>
    <xf numFmtId="3" fontId="33" fillId="0" borderId="0" xfId="0" applyNumberFormat="1" applyFont="1" applyAlignment="1">
      <alignment vertical="center" wrapText="1"/>
    </xf>
    <xf numFmtId="0" fontId="151" fillId="78" borderId="1" xfId="640" applyFont="1" applyFill="1" applyBorder="1" applyAlignment="1">
      <alignment vertical="center"/>
    </xf>
    <xf numFmtId="0" fontId="60" fillId="0" borderId="0" xfId="0" applyFont="1"/>
    <xf numFmtId="3" fontId="60" fillId="0" borderId="0" xfId="0" applyNumberFormat="1" applyFont="1"/>
    <xf numFmtId="0" fontId="129" fillId="8" borderId="0" xfId="0" applyFont="1" applyFill="1" applyAlignment="1">
      <alignment horizontal="center" vertical="center"/>
    </xf>
    <xf numFmtId="0" fontId="163" fillId="0" borderId="0" xfId="0" applyFont="1"/>
    <xf numFmtId="41" fontId="143" fillId="67" borderId="47" xfId="893" applyFont="1" applyFill="1" applyBorder="1" applyAlignment="1">
      <alignment horizontal="center" vertical="center"/>
    </xf>
    <xf numFmtId="41" fontId="134" fillId="68" borderId="5" xfId="893" applyFont="1" applyFill="1" applyBorder="1" applyAlignment="1">
      <alignment horizontal="center" vertical="center"/>
    </xf>
    <xf numFmtId="9" fontId="0" fillId="0" borderId="1" xfId="626" applyFont="1" applyBorder="1" applyAlignment="1">
      <alignment horizontal="center"/>
    </xf>
    <xf numFmtId="3" fontId="154" fillId="83" borderId="1" xfId="0" applyNumberFormat="1" applyFont="1" applyFill="1" applyBorder="1" applyAlignment="1">
      <alignment horizontal="center" vertical="center"/>
    </xf>
    <xf numFmtId="178" fontId="0" fillId="0" borderId="1" xfId="626" applyNumberFormat="1" applyFont="1" applyBorder="1" applyAlignment="1">
      <alignment horizontal="center"/>
    </xf>
    <xf numFmtId="49" fontId="133" fillId="83" borderId="8" xfId="556" applyNumberFormat="1" applyFont="1" applyFill="1" applyBorder="1" applyAlignment="1">
      <alignment horizontal="center" vertical="center" wrapText="1"/>
    </xf>
    <xf numFmtId="4" fontId="126" fillId="65" borderId="1" xfId="641" applyNumberFormat="1" applyBorder="1" applyAlignment="1">
      <alignment horizontal="center"/>
    </xf>
    <xf numFmtId="2" fontId="126" fillId="65" borderId="1" xfId="641" applyNumberFormat="1" applyBorder="1" applyAlignment="1">
      <alignment horizontal="center"/>
    </xf>
    <xf numFmtId="0" fontId="149" fillId="64" borderId="1" xfId="640" applyFont="1" applyBorder="1" applyAlignment="1">
      <alignment horizontal="centerContinuous" vertical="center" wrapText="1"/>
    </xf>
    <xf numFmtId="0" fontId="130" fillId="68" borderId="5" xfId="640" applyFont="1" applyFill="1" applyBorder="1"/>
    <xf numFmtId="0" fontId="148" fillId="68" borderId="5" xfId="640" applyFont="1" applyFill="1" applyBorder="1"/>
    <xf numFmtId="0" fontId="130" fillId="64" borderId="40" xfId="640" applyFont="1" applyBorder="1" applyAlignment="1">
      <alignment horizontal="center" vertical="center" wrapText="1"/>
    </xf>
    <xf numFmtId="0" fontId="130" fillId="64" borderId="47" xfId="640" applyFont="1" applyBorder="1" applyAlignment="1">
      <alignment horizontal="center" vertical="center" wrapText="1"/>
    </xf>
    <xf numFmtId="41" fontId="126" fillId="65" borderId="15" xfId="636" applyFont="1" applyFill="1" applyBorder="1" applyAlignment="1">
      <alignment horizontal="center" vertical="center"/>
    </xf>
    <xf numFmtId="178" fontId="126" fillId="65" borderId="26" xfId="626" applyNumberFormat="1" applyFont="1" applyFill="1" applyBorder="1" applyAlignment="1">
      <alignment horizontal="center" vertical="center"/>
    </xf>
    <xf numFmtId="41" fontId="148" fillId="59" borderId="27" xfId="636" applyFont="1" applyFill="1" applyBorder="1" applyAlignment="1">
      <alignment horizontal="center" vertical="center"/>
    </xf>
    <xf numFmtId="178" fontId="148" fillId="68" borderId="28" xfId="626" applyNumberFormat="1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49" fontId="133" fillId="83" borderId="14" xfId="556" applyNumberFormat="1" applyFont="1" applyFill="1" applyBorder="1" applyAlignment="1">
      <alignment horizontal="center" vertical="center" wrapText="1"/>
    </xf>
    <xf numFmtId="0" fontId="78" fillId="87" borderId="36" xfId="555" applyFill="1" applyBorder="1" applyAlignment="1">
      <alignment horizontal="center" vertical="center"/>
    </xf>
    <xf numFmtId="41" fontId="0" fillId="0" borderId="1" xfId="0" applyNumberFormat="1" applyBorder="1"/>
    <xf numFmtId="0" fontId="0" fillId="87" borderId="1" xfId="0" applyFill="1" applyBorder="1" applyAlignment="1">
      <alignment horizontal="center" vertical="center"/>
    </xf>
    <xf numFmtId="0" fontId="0" fillId="87" borderId="1" xfId="0" applyFill="1" applyBorder="1"/>
    <xf numFmtId="0" fontId="0" fillId="87" borderId="1" xfId="0" applyFill="1" applyBorder="1" applyAlignment="1">
      <alignment horizontal="center"/>
    </xf>
    <xf numFmtId="0" fontId="165" fillId="84" borderId="1" xfId="553" applyFont="1" applyFill="1" applyBorder="1" applyAlignment="1" applyProtection="1">
      <alignment horizontal="center" vertical="center" wrapText="1" readingOrder="1"/>
      <protection locked="0"/>
    </xf>
    <xf numFmtId="0" fontId="165" fillId="84" borderId="5" xfId="553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0" fontId="38" fillId="14" borderId="32" xfId="0" applyFont="1" applyFill="1" applyBorder="1" applyAlignment="1">
      <alignment vertical="center"/>
    </xf>
    <xf numFmtId="0" fontId="32" fillId="14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vertical="center" wrapText="1"/>
    </xf>
    <xf numFmtId="17" fontId="88" fillId="55" borderId="0" xfId="552" applyNumberFormat="1" applyFill="1" applyBorder="1" applyAlignment="1">
      <alignment vertical="center"/>
    </xf>
    <xf numFmtId="10" fontId="106" fillId="0" borderId="0" xfId="618" applyNumberFormat="1"/>
    <xf numFmtId="49" fontId="132" fillId="83" borderId="8" xfId="556" applyNumberFormat="1" applyFont="1" applyFill="1" applyBorder="1" applyAlignment="1">
      <alignment horizontal="center" vertical="center" wrapText="1"/>
    </xf>
    <xf numFmtId="3" fontId="135" fillId="77" borderId="1" xfId="641" applyNumberFormat="1" applyFont="1" applyFill="1" applyBorder="1" applyAlignment="1">
      <alignment vertical="center"/>
    </xf>
    <xf numFmtId="3" fontId="135" fillId="77" borderId="0" xfId="641" applyNumberFormat="1" applyFont="1" applyFill="1" applyBorder="1" applyAlignment="1">
      <alignment vertical="center"/>
    </xf>
    <xf numFmtId="1" fontId="166" fillId="14" borderId="0" xfId="0" applyNumberFormat="1" applyFont="1" applyFill="1" applyAlignment="1">
      <alignment horizontal="center" vertical="center" shrinkToFit="1"/>
    </xf>
    <xf numFmtId="17" fontId="167" fillId="0" borderId="0" xfId="0" applyNumberFormat="1" applyFont="1" applyAlignment="1">
      <alignment horizontal="left" vertical="center"/>
    </xf>
    <xf numFmtId="41" fontId="32" fillId="0" borderId="21" xfId="636" applyFont="1" applyFill="1" applyBorder="1"/>
    <xf numFmtId="0" fontId="78" fillId="87" borderId="44" xfId="555" applyFill="1" applyBorder="1" applyAlignment="1">
      <alignment horizontal="center" vertical="center"/>
    </xf>
    <xf numFmtId="41" fontId="32" fillId="0" borderId="20" xfId="636" applyFont="1" applyFill="1" applyBorder="1"/>
    <xf numFmtId="0" fontId="111" fillId="0" borderId="1" xfId="0" applyFont="1" applyBorder="1"/>
    <xf numFmtId="41" fontId="0" fillId="0" borderId="0" xfId="0" applyNumberFormat="1"/>
    <xf numFmtId="41" fontId="111" fillId="0" borderId="0" xfId="0" applyNumberFormat="1" applyFont="1"/>
    <xf numFmtId="0" fontId="0" fillId="0" borderId="2" xfId="0" applyBorder="1"/>
    <xf numFmtId="41" fontId="32" fillId="0" borderId="2" xfId="636" applyFont="1" applyFill="1" applyBorder="1"/>
    <xf numFmtId="41" fontId="32" fillId="0" borderId="8" xfId="636" applyFont="1" applyFill="1" applyBorder="1"/>
    <xf numFmtId="0" fontId="0" fillId="0" borderId="8" xfId="0" applyBorder="1"/>
    <xf numFmtId="41" fontId="32" fillId="0" borderId="93" xfId="636" applyFont="1" applyFill="1" applyBorder="1"/>
    <xf numFmtId="0" fontId="78" fillId="87" borderId="87" xfId="555" applyFill="1" applyBorder="1" applyAlignment="1">
      <alignment horizontal="center" vertical="center"/>
    </xf>
    <xf numFmtId="0" fontId="78" fillId="87" borderId="88" xfId="555" applyFill="1" applyBorder="1" applyAlignment="1">
      <alignment horizontal="center" vertical="center"/>
    </xf>
    <xf numFmtId="0" fontId="78" fillId="87" borderId="96" xfId="555" applyFill="1" applyBorder="1" applyAlignment="1">
      <alignment horizontal="center" vertical="center"/>
    </xf>
    <xf numFmtId="0" fontId="78" fillId="87" borderId="6" xfId="555" applyFill="1" applyBorder="1" applyAlignment="1">
      <alignment horizontal="center" vertical="center"/>
    </xf>
    <xf numFmtId="0" fontId="78" fillId="87" borderId="34" xfId="555" applyFill="1" applyBorder="1" applyAlignment="1">
      <alignment horizontal="center" vertical="center"/>
    </xf>
    <xf numFmtId="0" fontId="78" fillId="87" borderId="7" xfId="555" applyFill="1" applyBorder="1" applyAlignment="1">
      <alignment horizontal="center" vertical="center"/>
    </xf>
    <xf numFmtId="0" fontId="0" fillId="0" borderId="22" xfId="0" applyBorder="1"/>
    <xf numFmtId="49" fontId="168" fillId="83" borderId="14" xfId="556" applyNumberFormat="1" applyFont="1" applyFill="1" applyBorder="1" applyAlignment="1">
      <alignment horizontal="center" vertical="center" wrapText="1"/>
    </xf>
    <xf numFmtId="3" fontId="58" fillId="12" borderId="2" xfId="641" applyNumberFormat="1" applyFont="1" applyFill="1" applyBorder="1" applyAlignment="1">
      <alignment horizontal="center"/>
    </xf>
    <xf numFmtId="3" fontId="58" fillId="0" borderId="0" xfId="641" applyNumberFormat="1" applyFont="1" applyFill="1" applyBorder="1" applyAlignment="1">
      <alignment horizontal="center"/>
    </xf>
    <xf numFmtId="0" fontId="134" fillId="71" borderId="2" xfId="556" applyFont="1" applyFill="1" applyBorder="1" applyAlignment="1">
      <alignment horizontal="center" vertical="center"/>
    </xf>
    <xf numFmtId="2" fontId="61" fillId="67" borderId="1" xfId="650" applyNumberFormat="1" applyFont="1" applyFill="1" applyBorder="1" applyAlignment="1">
      <alignment horizontal="left" vertical="center"/>
    </xf>
    <xf numFmtId="2" fontId="47" fillId="59" borderId="1" xfId="650" applyNumberFormat="1" applyFont="1" applyFill="1" applyBorder="1" applyAlignment="1">
      <alignment vertical="top"/>
    </xf>
    <xf numFmtId="0" fontId="130" fillId="71" borderId="80" xfId="640" applyFont="1" applyFill="1" applyBorder="1" applyAlignment="1">
      <alignment horizontal="center" vertical="center"/>
    </xf>
    <xf numFmtId="0" fontId="167" fillId="0" borderId="0" xfId="0" applyFont="1"/>
    <xf numFmtId="49" fontId="171" fillId="0" borderId="0" xfId="0" applyNumberFormat="1" applyFont="1"/>
    <xf numFmtId="0" fontId="130" fillId="71" borderId="12" xfId="640" applyFont="1" applyFill="1" applyBorder="1" applyAlignment="1">
      <alignment horizontal="center" vertical="center"/>
    </xf>
    <xf numFmtId="3" fontId="35" fillId="68" borderId="3" xfId="0" applyNumberFormat="1" applyFont="1" applyFill="1" applyBorder="1" applyAlignment="1">
      <alignment horizontal="center" vertical="center"/>
    </xf>
    <xf numFmtId="3" fontId="35" fillId="83" borderId="3" xfId="0" applyNumberFormat="1" applyFont="1" applyFill="1" applyBorder="1" applyAlignment="1">
      <alignment horizontal="center" vertical="center"/>
    </xf>
    <xf numFmtId="3" fontId="154" fillId="83" borderId="3" xfId="0" applyNumberFormat="1" applyFont="1" applyFill="1" applyBorder="1" applyAlignment="1">
      <alignment horizontal="center" vertical="center"/>
    </xf>
    <xf numFmtId="0" fontId="130" fillId="71" borderId="79" xfId="640" applyFont="1" applyFill="1" applyBorder="1" applyAlignment="1">
      <alignment horizontal="center" vertical="center"/>
    </xf>
    <xf numFmtId="0" fontId="130" fillId="71" borderId="50" xfId="640" applyFont="1" applyFill="1" applyBorder="1" applyAlignment="1">
      <alignment horizontal="center" vertical="center"/>
    </xf>
    <xf numFmtId="49" fontId="98" fillId="0" borderId="0" xfId="14" applyNumberFormat="1" applyFont="1"/>
    <xf numFmtId="49" fontId="35" fillId="0" borderId="0" xfId="316" applyNumberFormat="1" applyFont="1"/>
    <xf numFmtId="14" fontId="172" fillId="83" borderId="1" xfId="556" applyNumberFormat="1" applyFont="1" applyFill="1" applyBorder="1" applyAlignment="1">
      <alignment horizontal="center" vertical="center" wrapText="1"/>
    </xf>
    <xf numFmtId="49" fontId="173" fillId="83" borderId="89" xfId="556" applyNumberFormat="1" applyFont="1" applyFill="1" applyBorder="1" applyAlignment="1">
      <alignment horizontal="center" vertical="center" wrapText="1"/>
    </xf>
    <xf numFmtId="49" fontId="167" fillId="0" borderId="0" xfId="316" applyNumberFormat="1" applyFont="1"/>
    <xf numFmtId="0" fontId="133" fillId="55" borderId="1" xfId="556" applyFont="1" applyFill="1" applyBorder="1" applyAlignment="1">
      <alignment horizontal="center" vertical="center" wrapText="1"/>
    </xf>
    <xf numFmtId="0" fontId="132" fillId="55" borderId="1" xfId="556" applyFont="1" applyFill="1" applyBorder="1" applyAlignment="1">
      <alignment horizontal="center" vertical="center" wrapText="1"/>
    </xf>
    <xf numFmtId="0" fontId="35" fillId="0" borderId="0" xfId="316" applyFont="1"/>
    <xf numFmtId="49" fontId="175" fillId="3" borderId="1" xfId="0" applyNumberFormat="1" applyFont="1" applyFill="1" applyBorder="1" applyAlignment="1">
      <alignment vertical="center" wrapText="1"/>
    </xf>
    <xf numFmtId="3" fontId="135" fillId="55" borderId="1" xfId="641" applyNumberFormat="1" applyFont="1" applyFill="1" applyBorder="1"/>
    <xf numFmtId="3" fontId="135" fillId="55" borderId="1" xfId="641" applyNumberFormat="1" applyFont="1" applyFill="1" applyBorder="1" applyAlignment="1">
      <alignment vertical="center"/>
    </xf>
    <xf numFmtId="3" fontId="135" fillId="55" borderId="0" xfId="641" applyNumberFormat="1" applyFont="1" applyFill="1" applyBorder="1" applyAlignment="1">
      <alignment vertical="center"/>
    </xf>
    <xf numFmtId="1" fontId="32" fillId="3" borderId="5" xfId="0" applyNumberFormat="1" applyFont="1" applyFill="1" applyBorder="1" applyAlignment="1">
      <alignment vertical="center" shrinkToFit="1"/>
    </xf>
    <xf numFmtId="1" fontId="32" fillId="3" borderId="17" xfId="0" applyNumberFormat="1" applyFont="1" applyFill="1" applyBorder="1" applyAlignment="1">
      <alignment vertical="center" shrinkToFit="1"/>
    </xf>
    <xf numFmtId="0" fontId="32" fillId="14" borderId="5" xfId="0" applyFont="1" applyFill="1" applyBorder="1" applyAlignment="1">
      <alignment horizontal="center" wrapText="1"/>
    </xf>
    <xf numFmtId="41" fontId="111" fillId="0" borderId="1" xfId="0" applyNumberFormat="1" applyFont="1" applyBorder="1"/>
    <xf numFmtId="0" fontId="0" fillId="0" borderId="5" xfId="0" applyBorder="1"/>
    <xf numFmtId="0" fontId="0" fillId="0" borderId="41" xfId="0" applyBorder="1"/>
    <xf numFmtId="0" fontId="36" fillId="14" borderId="1" xfId="0" applyFont="1" applyFill="1" applyBorder="1"/>
    <xf numFmtId="0" fontId="36" fillId="14" borderId="1" xfId="0" applyFont="1" applyFill="1" applyBorder="1" applyAlignment="1">
      <alignment vertical="center"/>
    </xf>
    <xf numFmtId="0" fontId="36" fillId="14" borderId="1" xfId="316" applyFont="1" applyFill="1" applyBorder="1" applyAlignment="1">
      <alignment vertical="center"/>
    </xf>
    <xf numFmtId="17" fontId="0" fillId="0" borderId="0" xfId="0" applyNumberFormat="1"/>
    <xf numFmtId="1" fontId="32" fillId="14" borderId="0" xfId="0" applyNumberFormat="1" applyFont="1" applyFill="1" applyAlignment="1">
      <alignment vertical="center" shrinkToFit="1"/>
    </xf>
    <xf numFmtId="1" fontId="32" fillId="14" borderId="95" xfId="0" applyNumberFormat="1" applyFont="1" applyFill="1" applyBorder="1" applyAlignment="1">
      <alignment vertical="center" shrinkToFit="1"/>
    </xf>
    <xf numFmtId="0" fontId="171" fillId="14" borderId="32" xfId="0" applyFont="1" applyFill="1" applyBorder="1" applyAlignment="1">
      <alignment vertical="center"/>
    </xf>
    <xf numFmtId="49" fontId="98" fillId="55" borderId="0" xfId="14" applyNumberFormat="1" applyFont="1" applyFill="1"/>
    <xf numFmtId="180" fontId="109" fillId="68" borderId="34" xfId="559" applyNumberFormat="1" applyFont="1" applyFill="1" applyBorder="1" applyAlignment="1">
      <alignment horizontal="center" vertical="center"/>
    </xf>
    <xf numFmtId="0" fontId="32" fillId="14" borderId="1" xfId="316" applyFill="1" applyBorder="1" applyAlignment="1">
      <alignment vertical="center"/>
    </xf>
    <xf numFmtId="0" fontId="35" fillId="14" borderId="32" xfId="0" applyFont="1" applyFill="1" applyBorder="1" applyAlignment="1">
      <alignment vertical="center"/>
    </xf>
    <xf numFmtId="0" fontId="167" fillId="0" borderId="0" xfId="0" applyFont="1" applyAlignment="1">
      <alignment vertical="center"/>
    </xf>
    <xf numFmtId="41" fontId="32" fillId="0" borderId="26" xfId="636" applyFont="1" applyFill="1" applyBorder="1"/>
    <xf numFmtId="41" fontId="0" fillId="0" borderId="22" xfId="0" applyNumberFormat="1" applyBorder="1"/>
    <xf numFmtId="41" fontId="111" fillId="0" borderId="22" xfId="0" applyNumberFormat="1" applyFont="1" applyBorder="1"/>
    <xf numFmtId="41" fontId="32" fillId="0" borderId="28" xfId="636" applyFont="1" applyFill="1" applyBorder="1"/>
    <xf numFmtId="0" fontId="130" fillId="71" borderId="3" xfId="640" applyFont="1" applyFill="1" applyBorder="1" applyAlignment="1">
      <alignment horizontal="center" vertical="center"/>
    </xf>
    <xf numFmtId="0" fontId="130" fillId="71" borderId="40" xfId="640" applyFont="1" applyFill="1" applyBorder="1" applyAlignment="1">
      <alignment horizontal="center" vertical="center"/>
    </xf>
    <xf numFmtId="0" fontId="130" fillId="71" borderId="47" xfId="640" applyFont="1" applyFill="1" applyBorder="1" applyAlignment="1">
      <alignment horizontal="center" vertical="center"/>
    </xf>
    <xf numFmtId="41" fontId="134" fillId="68" borderId="68" xfId="893" applyFont="1" applyFill="1" applyBorder="1" applyAlignment="1">
      <alignment vertical="center"/>
    </xf>
    <xf numFmtId="3" fontId="45" fillId="4" borderId="68" xfId="0" applyNumberFormat="1" applyFont="1" applyFill="1" applyBorder="1" applyAlignment="1">
      <alignment horizontal="center" vertical="center"/>
    </xf>
    <xf numFmtId="3" fontId="126" fillId="65" borderId="68" xfId="641" applyNumberFormat="1" applyBorder="1" applyAlignment="1">
      <alignment horizontal="center" vertical="center"/>
    </xf>
    <xf numFmtId="3" fontId="126" fillId="65" borderId="43" xfId="641" applyNumberFormat="1" applyBorder="1" applyAlignment="1">
      <alignment horizontal="center" vertical="center"/>
    </xf>
    <xf numFmtId="3" fontId="44" fillId="80" borderId="1" xfId="0" applyNumberFormat="1" applyFont="1" applyFill="1" applyBorder="1" applyAlignment="1">
      <alignment horizontal="center" vertical="center"/>
    </xf>
    <xf numFmtId="0" fontId="62" fillId="86" borderId="2" xfId="0" applyFont="1" applyFill="1" applyBorder="1" applyAlignment="1">
      <alignment horizontal="center" vertical="center"/>
    </xf>
    <xf numFmtId="3" fontId="62" fillId="86" borderId="2" xfId="0" applyNumberFormat="1" applyFont="1" applyFill="1" applyBorder="1" applyAlignment="1">
      <alignment horizontal="center" vertical="center"/>
    </xf>
    <xf numFmtId="4" fontId="62" fillId="86" borderId="2" xfId="0" applyNumberFormat="1" applyFont="1" applyFill="1" applyBorder="1" applyAlignment="1">
      <alignment horizontal="center" vertical="center"/>
    </xf>
    <xf numFmtId="0" fontId="58" fillId="10" borderId="0" xfId="0" applyFont="1" applyFill="1" applyAlignment="1">
      <alignment horizontal="left"/>
    </xf>
    <xf numFmtId="4" fontId="58" fillId="10" borderId="1" xfId="0" applyNumberFormat="1" applyFont="1" applyFill="1" applyBorder="1" applyAlignment="1">
      <alignment horizontal="center"/>
    </xf>
    <xf numFmtId="3" fontId="58" fillId="10" borderId="1" xfId="0" applyNumberFormat="1" applyFont="1" applyFill="1" applyBorder="1"/>
    <xf numFmtId="0" fontId="176" fillId="0" borderId="0" xfId="0" applyFont="1" applyAlignment="1">
      <alignment horizontal="center" vertical="center" readingOrder="1"/>
    </xf>
    <xf numFmtId="0" fontId="111" fillId="0" borderId="8" xfId="0" applyFont="1" applyBorder="1"/>
    <xf numFmtId="41" fontId="32" fillId="87" borderId="1" xfId="636" applyFont="1" applyFill="1" applyBorder="1"/>
    <xf numFmtId="41" fontId="32" fillId="87" borderId="5" xfId="636" applyFont="1" applyFill="1" applyBorder="1"/>
    <xf numFmtId="41" fontId="32" fillId="87" borderId="19" xfId="636" applyFont="1" applyFill="1" applyBorder="1"/>
    <xf numFmtId="0" fontId="22" fillId="55" borderId="0" xfId="40" applyFill="1"/>
    <xf numFmtId="0" fontId="130" fillId="71" borderId="19" xfId="640" applyFont="1" applyFill="1" applyBorder="1" applyAlignment="1">
      <alignment horizontal="center" vertical="center"/>
    </xf>
    <xf numFmtId="10" fontId="0" fillId="0" borderId="0" xfId="0" applyNumberFormat="1" applyAlignment="1">
      <alignment horizontal="right" vertical="center"/>
    </xf>
    <xf numFmtId="0" fontId="178" fillId="0" borderId="0" xfId="1239" applyFont="1"/>
    <xf numFmtId="0" fontId="179" fillId="89" borderId="0" xfId="1239" applyFont="1" applyFill="1" applyAlignment="1" applyProtection="1">
      <alignment horizontal="center" vertical="center"/>
      <protection locked="0"/>
    </xf>
    <xf numFmtId="3" fontId="135" fillId="0" borderId="1" xfId="641" applyNumberFormat="1" applyFont="1" applyFill="1" applyBorder="1"/>
    <xf numFmtId="3" fontId="0" fillId="0" borderId="5" xfId="0" applyNumberFormat="1" applyBorder="1" applyAlignment="1">
      <alignment horizontal="center"/>
    </xf>
    <xf numFmtId="0" fontId="54" fillId="0" borderId="0" xfId="0" applyFont="1" applyAlignment="1">
      <alignment horizontal="left"/>
    </xf>
    <xf numFmtId="0" fontId="54" fillId="0" borderId="0" xfId="0" applyFont="1"/>
    <xf numFmtId="49" fontId="171" fillId="55" borderId="0" xfId="0" applyNumberFormat="1" applyFont="1" applyFill="1"/>
    <xf numFmtId="49" fontId="167" fillId="55" borderId="0" xfId="0" applyNumberFormat="1" applyFont="1" applyFill="1"/>
    <xf numFmtId="0" fontId="139" fillId="59" borderId="36" xfId="640" applyFont="1" applyFill="1" applyBorder="1" applyAlignment="1">
      <alignment horizontal="center" vertical="center" wrapText="1"/>
    </xf>
    <xf numFmtId="3" fontId="0" fillId="55" borderId="1" xfId="0" applyNumberFormat="1" applyFill="1" applyBorder="1"/>
    <xf numFmtId="0" fontId="0" fillId="55" borderId="1" xfId="0" applyFill="1" applyBorder="1" applyAlignment="1">
      <alignment horizontal="left"/>
    </xf>
    <xf numFmtId="3" fontId="44" fillId="80" borderId="5" xfId="0" applyNumberFormat="1" applyFont="1" applyFill="1" applyBorder="1" applyAlignment="1">
      <alignment horizontal="center" vertical="center"/>
    </xf>
    <xf numFmtId="3" fontId="58" fillId="0" borderId="0" xfId="650" applyNumberFormat="1" applyFont="1" applyAlignment="1">
      <alignment horizontal="center" vertical="center"/>
    </xf>
    <xf numFmtId="0" fontId="96" fillId="0" borderId="0" xfId="650" applyFont="1"/>
    <xf numFmtId="0" fontId="109" fillId="71" borderId="1" xfId="650" applyFont="1" applyFill="1" applyBorder="1" applyAlignment="1">
      <alignment vertical="center"/>
    </xf>
    <xf numFmtId="0" fontId="131" fillId="0" borderId="0" xfId="556" applyFont="1" applyFill="1" applyBorder="1" applyAlignment="1">
      <alignment horizontal="centerContinuous" vertical="center"/>
    </xf>
    <xf numFmtId="0" fontId="44" fillId="0" borderId="0" xfId="0" applyFont="1" applyAlignment="1">
      <alignment horizontal="center" vertical="center"/>
    </xf>
    <xf numFmtId="2" fontId="135" fillId="0" borderId="0" xfId="641" applyNumberFormat="1" applyFont="1" applyFill="1" applyBorder="1" applyAlignment="1">
      <alignment horizontal="center" vertical="center" wrapText="1"/>
    </xf>
    <xf numFmtId="0" fontId="41" fillId="0" borderId="11" xfId="1240" applyFont="1" applyBorder="1" applyAlignment="1">
      <alignment wrapText="1"/>
    </xf>
    <xf numFmtId="49" fontId="167" fillId="55" borderId="0" xfId="0" applyNumberFormat="1" applyFont="1" applyFill="1" applyAlignment="1">
      <alignment horizontal="center" vertical="center"/>
    </xf>
    <xf numFmtId="0" fontId="58" fillId="0" borderId="70" xfId="0" applyFont="1" applyBorder="1" applyAlignment="1">
      <alignment horizontal="left"/>
    </xf>
    <xf numFmtId="10" fontId="0" fillId="0" borderId="0" xfId="0" applyNumberFormat="1"/>
    <xf numFmtId="10" fontId="0" fillId="0" borderId="0" xfId="626" applyNumberFormat="1" applyFont="1" applyFill="1"/>
    <xf numFmtId="49" fontId="174" fillId="55" borderId="0" xfId="0" applyNumberFormat="1" applyFont="1" applyFill="1" applyAlignment="1">
      <alignment horizontal="center" vertical="center" wrapText="1"/>
    </xf>
    <xf numFmtId="49" fontId="170" fillId="55" borderId="0" xfId="40" applyNumberFormat="1" applyFont="1" applyFill="1"/>
    <xf numFmtId="0" fontId="41" fillId="5" borderId="16" xfId="1238" applyFont="1" applyFill="1" applyBorder="1" applyAlignment="1">
      <alignment horizontal="center"/>
    </xf>
    <xf numFmtId="0" fontId="41" fillId="0" borderId="11" xfId="1238" applyFont="1" applyBorder="1" applyAlignment="1">
      <alignment horizontal="right" wrapText="1"/>
    </xf>
    <xf numFmtId="0" fontId="41" fillId="0" borderId="11" xfId="1238" applyFont="1" applyBorder="1" applyAlignment="1">
      <alignment wrapText="1"/>
    </xf>
    <xf numFmtId="0" fontId="41" fillId="0" borderId="16" xfId="1241" applyFont="1" applyBorder="1" applyAlignment="1">
      <alignment horizontal="center"/>
    </xf>
    <xf numFmtId="0" fontId="41" fillId="0" borderId="11" xfId="1241" applyFont="1" applyBorder="1" applyAlignment="1">
      <alignment wrapText="1"/>
    </xf>
    <xf numFmtId="0" fontId="41" fillId="0" borderId="16" xfId="1242" applyFont="1" applyBorder="1" applyAlignment="1">
      <alignment horizontal="center"/>
    </xf>
    <xf numFmtId="0" fontId="41" fillId="0" borderId="11" xfId="1242" applyFont="1" applyBorder="1" applyAlignment="1">
      <alignment wrapText="1"/>
    </xf>
    <xf numFmtId="0" fontId="1" fillId="0" borderId="0" xfId="40" applyFont="1"/>
    <xf numFmtId="0" fontId="1" fillId="0" borderId="12" xfId="40" applyFont="1" applyBorder="1"/>
    <xf numFmtId="0" fontId="54" fillId="10" borderId="70" xfId="0" applyFont="1" applyFill="1" applyBorder="1" applyAlignment="1">
      <alignment horizontal="left"/>
    </xf>
    <xf numFmtId="0" fontId="1" fillId="81" borderId="1" xfId="0" applyFont="1" applyFill="1" applyBorder="1" applyAlignment="1">
      <alignment horizontal="center" wrapText="1"/>
    </xf>
    <xf numFmtId="0" fontId="1" fillId="0" borderId="1" xfId="40" applyFont="1" applyBorder="1"/>
    <xf numFmtId="0" fontId="1" fillId="3" borderId="1" xfId="0" applyFont="1" applyFill="1" applyBorder="1" applyAlignment="1">
      <alignment horizontal="center" wrapText="1"/>
    </xf>
    <xf numFmtId="0" fontId="121" fillId="0" borderId="14" xfId="0" applyFont="1" applyBorder="1" applyAlignment="1">
      <alignment horizontal="center" vertical="center"/>
    </xf>
    <xf numFmtId="0" fontId="121" fillId="0" borderId="13" xfId="0" applyFont="1" applyBorder="1" applyAlignment="1">
      <alignment horizontal="center" vertical="center"/>
    </xf>
    <xf numFmtId="0" fontId="121" fillId="0" borderId="63" xfId="0" applyFont="1" applyBorder="1" applyAlignment="1">
      <alignment horizontal="center" vertical="center" wrapText="1"/>
    </xf>
    <xf numFmtId="0" fontId="121" fillId="0" borderId="18" xfId="0" applyFont="1" applyBorder="1" applyAlignment="1">
      <alignment horizontal="center" vertical="center" wrapText="1"/>
    </xf>
    <xf numFmtId="0" fontId="121" fillId="0" borderId="17" xfId="0" applyFont="1" applyBorder="1" applyAlignment="1">
      <alignment horizontal="center" vertical="center"/>
    </xf>
    <xf numFmtId="0" fontId="121" fillId="0" borderId="12" xfId="0" applyFont="1" applyBorder="1" applyAlignment="1">
      <alignment horizontal="center" vertical="center"/>
    </xf>
    <xf numFmtId="49" fontId="33" fillId="0" borderId="0" xfId="0" applyNumberFormat="1" applyFont="1" applyAlignment="1">
      <alignment vertical="center" wrapText="1"/>
    </xf>
    <xf numFmtId="17" fontId="33" fillId="0" borderId="0" xfId="0" applyNumberFormat="1" applyFont="1" applyAlignment="1">
      <alignment vertical="center" wrapText="1"/>
    </xf>
    <xf numFmtId="0" fontId="54" fillId="68" borderId="1" xfId="0" applyFont="1" applyFill="1" applyBorder="1" applyAlignment="1">
      <alignment horizontal="center" vertical="center"/>
    </xf>
    <xf numFmtId="0" fontId="131" fillId="67" borderId="1" xfId="556" applyFont="1" applyFill="1" applyBorder="1" applyAlignment="1">
      <alignment horizontal="center" vertical="center"/>
    </xf>
    <xf numFmtId="0" fontId="57" fillId="14" borderId="5" xfId="0" applyFont="1" applyFill="1" applyBorder="1" applyAlignment="1">
      <alignment horizontal="center" vertical="center"/>
    </xf>
    <xf numFmtId="0" fontId="57" fillId="14" borderId="17" xfId="0" applyFont="1" applyFill="1" applyBorder="1" applyAlignment="1">
      <alignment horizontal="center" vertical="center"/>
    </xf>
    <xf numFmtId="0" fontId="57" fillId="14" borderId="12" xfId="0" applyFont="1" applyFill="1" applyBorder="1" applyAlignment="1">
      <alignment horizontal="center" vertical="center"/>
    </xf>
    <xf numFmtId="0" fontId="38" fillId="14" borderId="32" xfId="0" applyFont="1" applyFill="1" applyBorder="1" applyAlignment="1">
      <alignment vertical="center"/>
    </xf>
    <xf numFmtId="0" fontId="38" fillId="14" borderId="0" xfId="0" applyFont="1" applyFill="1" applyAlignment="1">
      <alignment vertical="center"/>
    </xf>
    <xf numFmtId="0" fontId="139" fillId="68" borderId="44" xfId="640" applyFont="1" applyFill="1" applyBorder="1" applyAlignment="1">
      <alignment horizontal="center" vertical="center" wrapText="1"/>
    </xf>
    <xf numFmtId="0" fontId="139" fillId="68" borderId="74" xfId="640" applyFont="1" applyFill="1" applyBorder="1" applyAlignment="1">
      <alignment horizontal="center" vertical="center" wrapText="1"/>
    </xf>
    <xf numFmtId="0" fontId="139" fillId="68" borderId="42" xfId="640" applyFont="1" applyFill="1" applyBorder="1" applyAlignment="1">
      <alignment horizontal="center" vertical="center" wrapText="1"/>
    </xf>
    <xf numFmtId="0" fontId="139" fillId="76" borderId="44" xfId="640" applyFont="1" applyFill="1" applyBorder="1" applyAlignment="1">
      <alignment horizontal="center" vertical="center" wrapText="1"/>
    </xf>
    <xf numFmtId="0" fontId="139" fillId="76" borderId="42" xfId="640" applyFont="1" applyFill="1" applyBorder="1" applyAlignment="1">
      <alignment horizontal="center" vertical="center" wrapText="1"/>
    </xf>
    <xf numFmtId="0" fontId="139" fillId="69" borderId="6" xfId="640" applyFont="1" applyFill="1" applyBorder="1" applyAlignment="1">
      <alignment horizontal="center" vertical="center" wrapText="1"/>
    </xf>
    <xf numFmtId="0" fontId="139" fillId="69" borderId="35" xfId="640" applyFont="1" applyFill="1" applyBorder="1" applyAlignment="1">
      <alignment horizontal="center" vertical="center" wrapText="1"/>
    </xf>
    <xf numFmtId="1" fontId="32" fillId="14" borderId="32" xfId="0" applyNumberFormat="1" applyFont="1" applyFill="1" applyBorder="1" applyAlignment="1">
      <alignment horizontal="center" vertical="center" shrinkToFit="1"/>
    </xf>
    <xf numFmtId="1" fontId="32" fillId="14" borderId="0" xfId="0" applyNumberFormat="1" applyFont="1" applyFill="1" applyAlignment="1">
      <alignment horizontal="center" vertical="center" shrinkToFit="1"/>
    </xf>
    <xf numFmtId="0" fontId="139" fillId="69" borderId="24" xfId="640" applyFont="1" applyFill="1" applyBorder="1" applyAlignment="1">
      <alignment horizontal="center" vertical="center" wrapText="1"/>
    </xf>
    <xf numFmtId="0" fontId="139" fillId="69" borderId="20" xfId="640" applyFont="1" applyFill="1" applyBorder="1" applyAlignment="1">
      <alignment horizontal="center" vertical="center" wrapText="1"/>
    </xf>
    <xf numFmtId="0" fontId="133" fillId="67" borderId="71" xfId="556" applyFont="1" applyFill="1" applyBorder="1" applyAlignment="1">
      <alignment horizontal="center" vertical="center" wrapText="1"/>
    </xf>
    <xf numFmtId="0" fontId="133" fillId="67" borderId="72" xfId="556" applyFont="1" applyFill="1" applyBorder="1" applyAlignment="1">
      <alignment horizontal="center" vertical="center" wrapText="1"/>
    </xf>
    <xf numFmtId="0" fontId="32" fillId="14" borderId="5" xfId="0" applyFont="1" applyFill="1" applyBorder="1" applyAlignment="1">
      <alignment horizontal="center" vertical="center" wrapText="1"/>
    </xf>
    <xf numFmtId="0" fontId="32" fillId="14" borderId="17" xfId="0" applyFont="1" applyFill="1" applyBorder="1" applyAlignment="1">
      <alignment horizontal="center" vertical="center" wrapText="1"/>
    </xf>
    <xf numFmtId="0" fontId="32" fillId="14" borderId="12" xfId="0" applyFont="1" applyFill="1" applyBorder="1" applyAlignment="1">
      <alignment horizontal="center" vertical="center" wrapText="1"/>
    </xf>
    <xf numFmtId="0" fontId="32" fillId="14" borderId="5" xfId="0" applyFont="1" applyFill="1" applyBorder="1" applyAlignment="1">
      <alignment horizontal="center" wrapText="1"/>
    </xf>
    <xf numFmtId="0" fontId="32" fillId="14" borderId="17" xfId="0" applyFont="1" applyFill="1" applyBorder="1" applyAlignment="1">
      <alignment horizontal="center" wrapText="1"/>
    </xf>
    <xf numFmtId="0" fontId="32" fillId="14" borderId="12" xfId="0" applyFont="1" applyFill="1" applyBorder="1" applyAlignment="1">
      <alignment horizontal="center" wrapText="1"/>
    </xf>
    <xf numFmtId="0" fontId="139" fillId="59" borderId="6" xfId="640" applyFont="1" applyFill="1" applyBorder="1" applyAlignment="1">
      <alignment horizontal="center" vertical="center" wrapText="1"/>
    </xf>
    <xf numFmtId="0" fontId="139" fillId="59" borderId="35" xfId="64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wrapText="1"/>
    </xf>
    <xf numFmtId="0" fontId="32" fillId="3" borderId="17" xfId="0" applyFont="1" applyFill="1" applyBorder="1" applyAlignment="1">
      <alignment horizontal="center" wrapText="1"/>
    </xf>
    <xf numFmtId="0" fontId="32" fillId="3" borderId="12" xfId="0" applyFont="1" applyFill="1" applyBorder="1" applyAlignment="1">
      <alignment horizontal="center" wrapText="1"/>
    </xf>
    <xf numFmtId="0" fontId="133" fillId="67" borderId="64" xfId="556" applyFont="1" applyFill="1" applyBorder="1" applyAlignment="1">
      <alignment horizontal="center" vertical="center" wrapText="1"/>
    </xf>
    <xf numFmtId="1" fontId="32" fillId="3" borderId="5" xfId="0" applyNumberFormat="1" applyFont="1" applyFill="1" applyBorder="1" applyAlignment="1">
      <alignment horizontal="center" vertical="center" shrinkToFit="1"/>
    </xf>
    <xf numFmtId="1" fontId="32" fillId="3" borderId="17" xfId="0" applyNumberFormat="1" applyFont="1" applyFill="1" applyBorder="1" applyAlignment="1">
      <alignment horizontal="center" vertical="center" shrinkToFit="1"/>
    </xf>
    <xf numFmtId="1" fontId="32" fillId="3" borderId="12" xfId="0" applyNumberFormat="1" applyFont="1" applyFill="1" applyBorder="1" applyAlignment="1">
      <alignment horizontal="center" vertical="center" shrinkToFit="1"/>
    </xf>
    <xf numFmtId="0" fontId="32" fillId="3" borderId="5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12" xfId="0" applyFont="1" applyFill="1" applyBorder="1" applyAlignment="1">
      <alignment horizontal="center" vertical="center" wrapText="1"/>
    </xf>
    <xf numFmtId="0" fontId="139" fillId="59" borderId="24" xfId="640" applyFont="1" applyFill="1" applyBorder="1" applyAlignment="1">
      <alignment horizontal="center" vertical="center" wrapText="1"/>
    </xf>
    <xf numFmtId="0" fontId="139" fillId="59" borderId="20" xfId="640" applyFont="1" applyFill="1" applyBorder="1" applyAlignment="1">
      <alignment horizontal="center" vertical="center" wrapText="1"/>
    </xf>
    <xf numFmtId="0" fontId="139" fillId="76" borderId="74" xfId="640" applyFont="1" applyFill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31" fillId="67" borderId="0" xfId="556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68" fillId="8" borderId="78" xfId="0" applyFont="1" applyFill="1" applyBorder="1" applyAlignment="1">
      <alignment horizontal="center" vertical="center" wrapText="1"/>
    </xf>
    <xf numFmtId="0" fontId="68" fillId="8" borderId="13" xfId="0" applyFont="1" applyFill="1" applyBorder="1" applyAlignment="1">
      <alignment horizontal="center" vertical="center" wrapText="1"/>
    </xf>
    <xf numFmtId="0" fontId="152" fillId="68" borderId="0" xfId="552" applyFont="1" applyFill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wrapText="1"/>
    </xf>
    <xf numFmtId="0" fontId="38" fillId="14" borderId="1" xfId="0" applyFont="1" applyFill="1" applyBorder="1" applyAlignment="1">
      <alignment vertical="center"/>
    </xf>
    <xf numFmtId="0" fontId="106" fillId="0" borderId="5" xfId="618" applyBorder="1" applyAlignment="1">
      <alignment vertical="center"/>
    </xf>
    <xf numFmtId="0" fontId="106" fillId="0" borderId="17" xfId="618" applyBorder="1" applyAlignment="1">
      <alignment vertical="center"/>
    </xf>
    <xf numFmtId="0" fontId="106" fillId="0" borderId="12" xfId="618" applyBorder="1" applyAlignment="1">
      <alignment vertical="center"/>
    </xf>
    <xf numFmtId="0" fontId="88" fillId="68" borderId="5" xfId="552" applyFill="1" applyBorder="1" applyAlignment="1">
      <alignment horizontal="center" vertical="center"/>
    </xf>
    <xf numFmtId="0" fontId="88" fillId="68" borderId="14" xfId="552" applyFill="1" applyBorder="1" applyAlignment="1">
      <alignment horizontal="center" vertical="center"/>
    </xf>
    <xf numFmtId="0" fontId="88" fillId="68" borderId="63" xfId="552" applyFill="1" applyBorder="1" applyAlignment="1">
      <alignment horizontal="center" vertical="center"/>
    </xf>
    <xf numFmtId="0" fontId="62" fillId="68" borderId="85" xfId="640" applyFont="1" applyFill="1" applyBorder="1" applyAlignment="1">
      <alignment horizontal="center" vertical="center"/>
    </xf>
    <xf numFmtId="0" fontId="62" fillId="68" borderId="86" xfId="640" applyFont="1" applyFill="1" applyBorder="1" applyAlignment="1">
      <alignment horizontal="center" vertical="center"/>
    </xf>
    <xf numFmtId="17" fontId="136" fillId="68" borderId="29" xfId="552" applyNumberFormat="1" applyFont="1" applyFill="1" applyBorder="1" applyAlignment="1">
      <alignment horizontal="center" vertical="center" wrapText="1"/>
    </xf>
    <xf numFmtId="17" fontId="136" fillId="68" borderId="30" xfId="552" applyNumberFormat="1" applyFont="1" applyFill="1" applyBorder="1" applyAlignment="1">
      <alignment horizontal="center" vertical="center" wrapText="1"/>
    </xf>
    <xf numFmtId="17" fontId="136" fillId="68" borderId="31" xfId="552" applyNumberFormat="1" applyFont="1" applyFill="1" applyBorder="1" applyAlignment="1">
      <alignment horizontal="center" vertical="center" wrapText="1"/>
    </xf>
    <xf numFmtId="1" fontId="36" fillId="14" borderId="32" xfId="0" applyNumberFormat="1" applyFont="1" applyFill="1" applyBorder="1" applyAlignment="1">
      <alignment vertical="center" shrinkToFit="1"/>
    </xf>
    <xf numFmtId="1" fontId="36" fillId="14" borderId="0" xfId="0" applyNumberFormat="1" applyFont="1" applyFill="1" applyAlignment="1">
      <alignment vertical="center" shrinkToFit="1"/>
    </xf>
    <xf numFmtId="0" fontId="141" fillId="68" borderId="88" xfId="640" applyFont="1" applyFill="1" applyBorder="1" applyAlignment="1">
      <alignment horizontal="center" vertical="center" wrapText="1"/>
    </xf>
    <xf numFmtId="0" fontId="141" fillId="68" borderId="4" xfId="640" applyFont="1" applyFill="1" applyBorder="1" applyAlignment="1">
      <alignment horizontal="center" vertical="center" wrapText="1"/>
    </xf>
    <xf numFmtId="0" fontId="141" fillId="68" borderId="50" xfId="640" applyFont="1" applyFill="1" applyBorder="1" applyAlignment="1">
      <alignment horizontal="center" vertical="center" wrapText="1"/>
    </xf>
    <xf numFmtId="0" fontId="167" fillId="14" borderId="32" xfId="0" applyFont="1" applyFill="1" applyBorder="1" applyAlignment="1">
      <alignment vertical="center"/>
    </xf>
    <xf numFmtId="0" fontId="167" fillId="14" borderId="0" xfId="0" applyFont="1" applyFill="1" applyAlignment="1">
      <alignment vertical="center"/>
    </xf>
    <xf numFmtId="2" fontId="123" fillId="0" borderId="6" xfId="40" applyNumberFormat="1" applyFont="1" applyBorder="1" applyAlignment="1">
      <alignment horizontal="center" vertical="center"/>
    </xf>
    <xf numFmtId="2" fontId="123" fillId="0" borderId="27" xfId="40" applyNumberFormat="1" applyFont="1" applyBorder="1" applyAlignment="1">
      <alignment horizontal="center" vertical="center"/>
    </xf>
    <xf numFmtId="2" fontId="61" fillId="0" borderId="65" xfId="40" applyNumberFormat="1" applyFont="1" applyBorder="1" applyAlignment="1">
      <alignment horizontal="center" vertical="center"/>
    </xf>
    <xf numFmtId="2" fontId="61" fillId="0" borderId="23" xfId="40" applyNumberFormat="1" applyFont="1" applyBorder="1" applyAlignment="1">
      <alignment horizontal="center" vertical="center"/>
    </xf>
    <xf numFmtId="2" fontId="61" fillId="0" borderId="7" xfId="40" applyNumberFormat="1" applyFont="1" applyBorder="1" applyAlignment="1">
      <alignment horizontal="center" vertical="center" wrapText="1"/>
    </xf>
    <xf numFmtId="2" fontId="61" fillId="0" borderId="41" xfId="40" applyNumberFormat="1" applyFont="1" applyBorder="1" applyAlignment="1">
      <alignment horizontal="center" vertical="center" wrapText="1"/>
    </xf>
    <xf numFmtId="0" fontId="37" fillId="14" borderId="32" xfId="0" applyFont="1" applyFill="1" applyBorder="1" applyAlignment="1">
      <alignment vertical="center"/>
    </xf>
    <xf numFmtId="0" fontId="37" fillId="14" borderId="0" xfId="0" applyFont="1" applyFill="1" applyAlignment="1">
      <alignment vertical="center"/>
    </xf>
    <xf numFmtId="17" fontId="136" fillId="68" borderId="71" xfId="552" applyNumberFormat="1" applyFont="1" applyFill="1" applyBorder="1" applyAlignment="1">
      <alignment horizontal="center" vertical="center" wrapText="1"/>
    </xf>
    <xf numFmtId="17" fontId="136" fillId="68" borderId="72" xfId="552" applyNumberFormat="1" applyFont="1" applyFill="1" applyBorder="1" applyAlignment="1">
      <alignment horizontal="center" vertical="center" wrapText="1"/>
    </xf>
    <xf numFmtId="2" fontId="61" fillId="0" borderId="15" xfId="650" applyNumberFormat="1" applyFont="1" applyBorder="1" applyAlignment="1">
      <alignment horizontal="right" vertical="center"/>
    </xf>
    <xf numFmtId="2" fontId="61" fillId="0" borderId="9" xfId="650" applyNumberFormat="1" applyFont="1" applyBorder="1" applyAlignment="1">
      <alignment horizontal="right" vertical="center"/>
    </xf>
    <xf numFmtId="2" fontId="61" fillId="0" borderId="1" xfId="650" applyNumberFormat="1" applyFont="1" applyBorder="1" applyAlignment="1">
      <alignment horizontal="center" vertical="center"/>
    </xf>
    <xf numFmtId="2" fontId="78" fillId="0" borderId="5" xfId="555" applyNumberFormat="1" applyFill="1" applyBorder="1" applyAlignment="1">
      <alignment horizontal="center" vertical="center"/>
    </xf>
    <xf numFmtId="0" fontId="55" fillId="3" borderId="1" xfId="0" applyFont="1" applyFill="1" applyBorder="1" applyAlignment="1">
      <alignment horizontal="center" vertical="center"/>
    </xf>
    <xf numFmtId="0" fontId="58" fillId="69" borderId="6" xfId="640" applyFont="1" applyFill="1" applyBorder="1" applyAlignment="1">
      <alignment horizontal="center" vertical="center" wrapText="1" shrinkToFit="1"/>
    </xf>
    <xf numFmtId="0" fontId="58" fillId="69" borderId="34" xfId="640" applyFont="1" applyFill="1" applyBorder="1" applyAlignment="1">
      <alignment horizontal="center" vertical="center" wrapText="1" shrinkToFit="1"/>
    </xf>
    <xf numFmtId="0" fontId="58" fillId="69" borderId="35" xfId="640" applyFont="1" applyFill="1" applyBorder="1" applyAlignment="1">
      <alignment horizontal="center" vertical="center" wrapText="1" shrinkToFit="1"/>
    </xf>
    <xf numFmtId="0" fontId="132" fillId="68" borderId="5" xfId="556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1" fontId="91" fillId="14" borderId="1" xfId="556" applyNumberFormat="1" applyFill="1" applyBorder="1" applyAlignment="1">
      <alignment horizontal="center" vertical="center" shrinkToFit="1"/>
    </xf>
    <xf numFmtId="0" fontId="70" fillId="0" borderId="5" xfId="0" applyFont="1" applyBorder="1" applyAlignment="1">
      <alignment horizontal="center" vertical="center"/>
    </xf>
    <xf numFmtId="0" fontId="70" fillId="0" borderId="12" xfId="0" applyFont="1" applyBorder="1" applyAlignment="1">
      <alignment horizontal="center" vertical="center"/>
    </xf>
    <xf numFmtId="0" fontId="58" fillId="69" borderId="7" xfId="640" applyFont="1" applyFill="1" applyBorder="1" applyAlignment="1">
      <alignment horizontal="center" vertical="center" wrapText="1" shrinkToFit="1"/>
    </xf>
    <xf numFmtId="1" fontId="32" fillId="14" borderId="95" xfId="0" applyNumberFormat="1" applyFont="1" applyFill="1" applyBorder="1" applyAlignment="1">
      <alignment horizontal="center" vertical="center" shrinkToFit="1"/>
    </xf>
    <xf numFmtId="0" fontId="170" fillId="69" borderId="24" xfId="640" applyFont="1" applyFill="1" applyBorder="1" applyAlignment="1">
      <alignment horizontal="center" vertical="center" wrapText="1" shrinkToFit="1"/>
    </xf>
    <xf numFmtId="0" fontId="170" fillId="69" borderId="25" xfId="640" applyFont="1" applyFill="1" applyBorder="1" applyAlignment="1">
      <alignment horizontal="center" vertical="center" wrapText="1" shrinkToFit="1"/>
    </xf>
    <xf numFmtId="0" fontId="58" fillId="88" borderId="71" xfId="640" applyFont="1" applyFill="1" applyBorder="1" applyAlignment="1">
      <alignment horizontal="center" vertical="center" wrapText="1" shrinkToFit="1"/>
    </xf>
    <xf numFmtId="0" fontId="58" fillId="88" borderId="72" xfId="640" applyFont="1" applyFill="1" applyBorder="1" applyAlignment="1">
      <alignment horizontal="center" vertical="center" wrapText="1" shrinkToFit="1"/>
    </xf>
    <xf numFmtId="0" fontId="58" fillId="88" borderId="64" xfId="640" applyFont="1" applyFill="1" applyBorder="1" applyAlignment="1">
      <alignment horizontal="center" vertical="center" wrapText="1" shrinkToFit="1"/>
    </xf>
    <xf numFmtId="0" fontId="32" fillId="0" borderId="5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17" fontId="130" fillId="64" borderId="1" xfId="640" applyNumberFormat="1" applyFont="1" applyBorder="1" applyAlignment="1">
      <alignment horizontal="center" vertical="center" wrapText="1" shrinkToFit="1"/>
    </xf>
    <xf numFmtId="17" fontId="130" fillId="64" borderId="12" xfId="640" applyNumberFormat="1" applyFont="1" applyBorder="1" applyAlignment="1">
      <alignment horizontal="center" vertical="center" wrapText="1" shrinkToFit="1"/>
    </xf>
    <xf numFmtId="0" fontId="154" fillId="0" borderId="5" xfId="0" applyFont="1" applyBorder="1" applyAlignment="1">
      <alignment horizontal="center" vertical="center"/>
    </xf>
    <xf numFmtId="0" fontId="154" fillId="0" borderId="12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58" fillId="69" borderId="24" xfId="640" applyFont="1" applyFill="1" applyBorder="1" applyAlignment="1">
      <alignment horizontal="center" vertical="center" wrapText="1" shrinkToFit="1"/>
    </xf>
    <xf numFmtId="0" fontId="58" fillId="69" borderId="25" xfId="640" applyFont="1" applyFill="1" applyBorder="1" applyAlignment="1">
      <alignment horizontal="center" vertical="center" wrapText="1" shrinkToFit="1"/>
    </xf>
    <xf numFmtId="0" fontId="58" fillId="69" borderId="65" xfId="640" applyFont="1" applyFill="1" applyBorder="1" applyAlignment="1">
      <alignment horizontal="center" vertical="center" wrapText="1" shrinkToFit="1"/>
    </xf>
    <xf numFmtId="0" fontId="3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17" fontId="42" fillId="14" borderId="1" xfId="0" applyNumberFormat="1" applyFont="1" applyFill="1" applyBorder="1" applyAlignment="1">
      <alignment horizontal="center" vertical="center" wrapText="1" shrinkToFit="1"/>
    </xf>
    <xf numFmtId="17" fontId="154" fillId="0" borderId="1" xfId="0" applyNumberFormat="1" applyFont="1" applyBorder="1" applyAlignment="1">
      <alignment horizontal="center" vertical="center" wrapText="1" shrinkToFit="1"/>
    </xf>
    <xf numFmtId="0" fontId="169" fillId="69" borderId="7" xfId="640" applyFont="1" applyFill="1" applyBorder="1" applyAlignment="1">
      <alignment horizontal="center" vertical="center" wrapText="1" shrinkToFit="1"/>
    </xf>
    <xf numFmtId="0" fontId="169" fillId="69" borderId="25" xfId="640" applyFont="1" applyFill="1" applyBorder="1" applyAlignment="1">
      <alignment horizontal="center" vertical="center" wrapText="1" shrinkToFit="1"/>
    </xf>
    <xf numFmtId="0" fontId="169" fillId="88" borderId="71" xfId="640" applyFont="1" applyFill="1" applyBorder="1" applyAlignment="1">
      <alignment horizontal="center" vertical="center" wrapText="1" shrinkToFit="1"/>
    </xf>
    <xf numFmtId="0" fontId="169" fillId="88" borderId="72" xfId="640" applyFont="1" applyFill="1" applyBorder="1" applyAlignment="1">
      <alignment horizontal="center" vertical="center" wrapText="1" shrinkToFit="1"/>
    </xf>
    <xf numFmtId="0" fontId="169" fillId="88" borderId="64" xfId="640" applyFont="1" applyFill="1" applyBorder="1" applyAlignment="1">
      <alignment horizontal="center" vertical="center" wrapText="1" shrinkToFit="1"/>
    </xf>
    <xf numFmtId="0" fontId="35" fillId="0" borderId="1" xfId="0" applyFont="1" applyBorder="1" applyAlignment="1">
      <alignment horizontal="center" vertical="center"/>
    </xf>
    <xf numFmtId="0" fontId="132" fillId="7" borderId="5" xfId="556" applyFont="1" applyFill="1" applyBorder="1" applyAlignment="1">
      <alignment horizontal="center" vertical="center"/>
    </xf>
    <xf numFmtId="17" fontId="113" fillId="14" borderId="12" xfId="0" applyNumberFormat="1" applyFont="1" applyFill="1" applyBorder="1" applyAlignment="1">
      <alignment horizontal="center" vertical="center" wrapText="1" shrinkToFit="1"/>
    </xf>
    <xf numFmtId="17" fontId="42" fillId="14" borderId="12" xfId="0" applyNumberFormat="1" applyFont="1" applyFill="1" applyBorder="1" applyAlignment="1">
      <alignment horizontal="center" vertical="center" wrapText="1" shrinkToFit="1"/>
    </xf>
    <xf numFmtId="0" fontId="37" fillId="0" borderId="0" xfId="0" applyFont="1" applyAlignment="1">
      <alignment horizontal="center"/>
    </xf>
    <xf numFmtId="0" fontId="154" fillId="0" borderId="1" xfId="0" applyFont="1" applyBorder="1" applyAlignment="1">
      <alignment horizontal="center" vertical="center"/>
    </xf>
    <xf numFmtId="0" fontId="147" fillId="69" borderId="6" xfId="640" applyFont="1" applyFill="1" applyBorder="1" applyAlignment="1">
      <alignment horizontal="center" vertical="center" wrapText="1" shrinkToFit="1"/>
    </xf>
    <xf numFmtId="0" fontId="147" fillId="69" borderId="34" xfId="640" applyFont="1" applyFill="1" applyBorder="1" applyAlignment="1">
      <alignment horizontal="center" vertical="center" wrapText="1" shrinkToFit="1"/>
    </xf>
    <xf numFmtId="0" fontId="147" fillId="69" borderId="35" xfId="640" applyFont="1" applyFill="1" applyBorder="1" applyAlignment="1">
      <alignment horizontal="center" vertical="center" wrapText="1" shrinkToFit="1"/>
    </xf>
    <xf numFmtId="0" fontId="58" fillId="69" borderId="71" xfId="640" applyFont="1" applyFill="1" applyBorder="1" applyAlignment="1">
      <alignment horizontal="center" vertical="center" wrapText="1" shrinkToFit="1"/>
    </xf>
    <xf numFmtId="0" fontId="58" fillId="69" borderId="72" xfId="640" applyFont="1" applyFill="1" applyBorder="1" applyAlignment="1">
      <alignment horizontal="center" vertical="center" wrapText="1" shrinkToFit="1"/>
    </xf>
    <xf numFmtId="0" fontId="58" fillId="69" borderId="64" xfId="640" applyFont="1" applyFill="1" applyBorder="1" applyAlignment="1">
      <alignment horizontal="center" vertical="center" wrapText="1" shrinkToFit="1"/>
    </xf>
    <xf numFmtId="0" fontId="94" fillId="75" borderId="8" xfId="14" applyFont="1" applyFill="1" applyBorder="1" applyAlignment="1">
      <alignment horizontal="center"/>
    </xf>
    <xf numFmtId="0" fontId="94" fillId="75" borderId="14" xfId="14" applyFont="1" applyFill="1" applyBorder="1" applyAlignment="1">
      <alignment horizontal="center"/>
    </xf>
    <xf numFmtId="0" fontId="94" fillId="75" borderId="63" xfId="14" applyFont="1" applyFill="1" applyBorder="1" applyAlignment="1">
      <alignment horizontal="center"/>
    </xf>
    <xf numFmtId="0" fontId="125" fillId="64" borderId="74" xfId="640" applyBorder="1" applyAlignment="1">
      <alignment horizontal="center" vertical="center" wrapText="1"/>
    </xf>
    <xf numFmtId="0" fontId="125" fillId="64" borderId="19" xfId="640" applyBorder="1" applyAlignment="1">
      <alignment horizontal="center" vertical="center" wrapText="1"/>
    </xf>
    <xf numFmtId="0" fontId="125" fillId="64" borderId="8" xfId="640" applyBorder="1" applyAlignment="1">
      <alignment horizontal="center" vertical="center" wrapText="1"/>
    </xf>
    <xf numFmtId="0" fontId="125" fillId="64" borderId="6" xfId="640" applyBorder="1" applyAlignment="1">
      <alignment horizontal="center" vertical="center" wrapText="1"/>
    </xf>
    <xf numFmtId="0" fontId="125" fillId="64" borderId="34" xfId="640" applyBorder="1" applyAlignment="1">
      <alignment horizontal="center" vertical="center" wrapText="1"/>
    </xf>
    <xf numFmtId="0" fontId="125" fillId="64" borderId="7" xfId="640" applyBorder="1" applyAlignment="1">
      <alignment horizontal="center" vertical="center" wrapText="1"/>
    </xf>
    <xf numFmtId="0" fontId="91" fillId="75" borderId="0" xfId="556" applyFill="1" applyBorder="1" applyAlignment="1">
      <alignment horizontal="center"/>
    </xf>
    <xf numFmtId="0" fontId="91" fillId="75" borderId="81" xfId="556" applyFill="1" applyBorder="1" applyAlignment="1">
      <alignment horizontal="center"/>
    </xf>
    <xf numFmtId="0" fontId="132" fillId="75" borderId="0" xfId="556" applyFont="1" applyFill="1" applyBorder="1" applyAlignment="1">
      <alignment horizontal="center"/>
    </xf>
    <xf numFmtId="0" fontId="132" fillId="75" borderId="81" xfId="556" applyFont="1" applyFill="1" applyBorder="1" applyAlignment="1">
      <alignment horizontal="center"/>
    </xf>
    <xf numFmtId="17" fontId="91" fillId="75" borderId="0" xfId="556" applyNumberFormat="1" applyFill="1" applyBorder="1" applyAlignment="1">
      <alignment horizontal="center" vertical="center"/>
    </xf>
    <xf numFmtId="17" fontId="91" fillId="75" borderId="81" xfId="556" applyNumberFormat="1" applyFill="1" applyBorder="1" applyAlignment="1">
      <alignment horizontal="center" vertical="center"/>
    </xf>
    <xf numFmtId="0" fontId="125" fillId="64" borderId="24" xfId="640" applyBorder="1" applyAlignment="1">
      <alignment horizontal="center" vertical="center" wrapText="1"/>
    </xf>
    <xf numFmtId="0" fontId="125" fillId="64" borderId="25" xfId="640" applyBorder="1" applyAlignment="1">
      <alignment horizontal="center" vertical="center" wrapText="1"/>
    </xf>
    <xf numFmtId="0" fontId="125" fillId="64" borderId="20" xfId="640" applyBorder="1" applyAlignment="1">
      <alignment horizontal="center" vertical="center" wrapText="1"/>
    </xf>
    <xf numFmtId="3" fontId="125" fillId="64" borderId="63" xfId="640" applyNumberFormat="1" applyBorder="1" applyAlignment="1">
      <alignment horizontal="center" vertical="center" wrapText="1"/>
    </xf>
    <xf numFmtId="3" fontId="125" fillId="64" borderId="81" xfId="640" applyNumberFormat="1" applyBorder="1" applyAlignment="1">
      <alignment horizontal="center" vertical="center" wrapText="1"/>
    </xf>
    <xf numFmtId="0" fontId="125" fillId="64" borderId="38" xfId="640" applyBorder="1" applyAlignment="1">
      <alignment horizontal="center" vertical="center" wrapText="1"/>
    </xf>
    <xf numFmtId="0" fontId="131" fillId="68" borderId="5" xfId="556" applyFont="1" applyFill="1" applyBorder="1" applyAlignment="1">
      <alignment horizontal="center" vertical="center" wrapText="1"/>
    </xf>
    <xf numFmtId="0" fontId="131" fillId="68" borderId="17" xfId="556" applyFont="1" applyFill="1" applyBorder="1" applyAlignment="1">
      <alignment horizontal="center" vertical="center" wrapText="1"/>
    </xf>
    <xf numFmtId="0" fontId="131" fillId="68" borderId="12" xfId="556" applyFont="1" applyFill="1" applyBorder="1" applyAlignment="1">
      <alignment horizontal="center" vertical="center" wrapText="1"/>
    </xf>
    <xf numFmtId="3" fontId="48" fillId="7" borderId="1" xfId="0" applyNumberFormat="1" applyFont="1" applyFill="1" applyBorder="1" applyAlignment="1">
      <alignment horizontal="center" vertical="center" wrapText="1"/>
    </xf>
    <xf numFmtId="0" fontId="125" fillId="64" borderId="1" xfId="640" applyBorder="1" applyAlignment="1">
      <alignment horizontal="center" vertical="center" wrapText="1"/>
    </xf>
    <xf numFmtId="0" fontId="130" fillId="71" borderId="88" xfId="640" applyFont="1" applyFill="1" applyBorder="1" applyAlignment="1">
      <alignment horizontal="center" vertical="center"/>
    </xf>
    <xf numFmtId="0" fontId="130" fillId="71" borderId="4" xfId="640" applyFont="1" applyFill="1" applyBorder="1" applyAlignment="1">
      <alignment horizontal="center" vertical="center"/>
    </xf>
    <xf numFmtId="0" fontId="130" fillId="71" borderId="1" xfId="640" applyFont="1" applyFill="1" applyBorder="1" applyAlignment="1">
      <alignment horizontal="center" vertical="center" wrapText="1"/>
    </xf>
    <xf numFmtId="3" fontId="130" fillId="71" borderId="8" xfId="640" applyNumberFormat="1" applyFont="1" applyFill="1" applyBorder="1" applyAlignment="1" applyProtection="1">
      <alignment horizontal="center" vertical="center"/>
    </xf>
    <xf numFmtId="3" fontId="130" fillId="71" borderId="14" xfId="640" applyNumberFormat="1" applyFont="1" applyFill="1" applyBorder="1" applyAlignment="1" applyProtection="1">
      <alignment horizontal="center" vertical="center"/>
    </xf>
    <xf numFmtId="3" fontId="130" fillId="71" borderId="63" xfId="640" applyNumberFormat="1" applyFont="1" applyFill="1" applyBorder="1" applyAlignment="1" applyProtection="1">
      <alignment horizontal="center" vertical="center"/>
    </xf>
    <xf numFmtId="3" fontId="130" fillId="71" borderId="19" xfId="640" applyNumberFormat="1" applyFont="1" applyFill="1" applyBorder="1" applyAlignment="1" applyProtection="1">
      <alignment horizontal="center" vertical="center"/>
    </xf>
    <xf numFmtId="3" fontId="130" fillId="71" borderId="13" xfId="640" applyNumberFormat="1" applyFont="1" applyFill="1" applyBorder="1" applyAlignment="1" applyProtection="1">
      <alignment horizontal="center" vertical="center"/>
    </xf>
    <xf numFmtId="3" fontId="130" fillId="71" borderId="18" xfId="640" applyNumberFormat="1" applyFont="1" applyFill="1" applyBorder="1" applyAlignment="1" applyProtection="1">
      <alignment horizontal="center" vertical="center"/>
    </xf>
    <xf numFmtId="1" fontId="35" fillId="14" borderId="32" xfId="0" applyNumberFormat="1" applyFont="1" applyFill="1" applyBorder="1" applyAlignment="1">
      <alignment horizontal="center" vertical="center" shrinkToFit="1"/>
    </xf>
    <xf numFmtId="1" fontId="35" fillId="14" borderId="0" xfId="0" applyNumberFormat="1" applyFont="1" applyFill="1" applyAlignment="1">
      <alignment horizontal="center" vertical="center" shrinkToFit="1"/>
    </xf>
    <xf numFmtId="1" fontId="35" fillId="14" borderId="95" xfId="0" applyNumberFormat="1" applyFont="1" applyFill="1" applyBorder="1" applyAlignment="1">
      <alignment horizontal="center" vertical="center" shrinkToFit="1"/>
    </xf>
    <xf numFmtId="0" fontId="38" fillId="14" borderId="32" xfId="0" applyFont="1" applyFill="1" applyBorder="1" applyAlignment="1">
      <alignment horizontal="center" vertical="center"/>
    </xf>
    <xf numFmtId="0" fontId="38" fillId="14" borderId="0" xfId="0" applyFont="1" applyFill="1" applyAlignment="1">
      <alignment horizontal="center" vertical="center"/>
    </xf>
    <xf numFmtId="0" fontId="149" fillId="64" borderId="20" xfId="640" applyFont="1" applyBorder="1" applyAlignment="1">
      <alignment horizontal="center" vertical="center" wrapText="1"/>
    </xf>
    <xf numFmtId="0" fontId="149" fillId="64" borderId="21" xfId="640" applyFont="1" applyBorder="1" applyAlignment="1">
      <alignment horizontal="center" vertical="center" wrapText="1"/>
    </xf>
    <xf numFmtId="0" fontId="149" fillId="64" borderId="93" xfId="640" applyFont="1" applyBorder="1" applyAlignment="1">
      <alignment horizontal="center" vertical="center" wrapText="1"/>
    </xf>
    <xf numFmtId="0" fontId="131" fillId="68" borderId="88" xfId="556" applyFont="1" applyFill="1" applyBorder="1" applyAlignment="1">
      <alignment horizontal="center" vertical="center" wrapText="1"/>
    </xf>
    <xf numFmtId="3" fontId="48" fillId="7" borderId="6" xfId="316" applyNumberFormat="1" applyFont="1" applyFill="1" applyBorder="1" applyAlignment="1">
      <alignment horizontal="center" vertical="center" wrapText="1"/>
    </xf>
    <xf numFmtId="3" fontId="48" fillId="7" borderId="15" xfId="316" applyNumberFormat="1" applyFont="1" applyFill="1" applyBorder="1" applyAlignment="1">
      <alignment horizontal="center" vertical="center" wrapText="1"/>
    </xf>
    <xf numFmtId="0" fontId="98" fillId="57" borderId="7" xfId="14" applyFont="1" applyFill="1" applyBorder="1" applyAlignment="1">
      <alignment horizontal="center" vertical="center" wrapText="1"/>
    </xf>
    <xf numFmtId="0" fontId="98" fillId="57" borderId="5" xfId="14" applyFont="1" applyFill="1" applyBorder="1" applyAlignment="1">
      <alignment horizontal="center" vertical="center" wrapText="1"/>
    </xf>
    <xf numFmtId="3" fontId="130" fillId="71" borderId="30" xfId="640" applyNumberFormat="1" applyFont="1" applyFill="1" applyBorder="1" applyAlignment="1" applyProtection="1">
      <alignment horizontal="center" vertical="center"/>
    </xf>
    <xf numFmtId="3" fontId="130" fillId="71" borderId="31" xfId="640" applyNumberFormat="1" applyFont="1" applyFill="1" applyBorder="1" applyAlignment="1" applyProtection="1">
      <alignment horizontal="center" vertical="center"/>
    </xf>
    <xf numFmtId="3" fontId="130" fillId="71" borderId="75" xfId="640" applyNumberFormat="1" applyFont="1" applyFill="1" applyBorder="1" applyAlignment="1" applyProtection="1">
      <alignment horizontal="center" vertical="center"/>
    </xf>
    <xf numFmtId="0" fontId="131" fillId="68" borderId="13" xfId="556" applyFont="1" applyFill="1" applyBorder="1" applyAlignment="1">
      <alignment horizontal="center" vertical="center" wrapText="1"/>
    </xf>
    <xf numFmtId="0" fontId="131" fillId="68" borderId="18" xfId="556" applyFont="1" applyFill="1" applyBorder="1" applyAlignment="1">
      <alignment horizontal="center" vertical="center" wrapText="1"/>
    </xf>
    <xf numFmtId="0" fontId="130" fillId="64" borderId="1" xfId="640" applyFont="1" applyBorder="1" applyAlignment="1">
      <alignment horizontal="center" vertical="center" wrapText="1"/>
    </xf>
    <xf numFmtId="1" fontId="35" fillId="14" borderId="1" xfId="316" applyNumberFormat="1" applyFont="1" applyFill="1" applyBorder="1" applyAlignment="1">
      <alignment horizontal="center" vertical="center" shrinkToFit="1"/>
    </xf>
    <xf numFmtId="0" fontId="38" fillId="14" borderId="1" xfId="316" applyFont="1" applyFill="1" applyBorder="1" applyAlignment="1">
      <alignment vertical="center"/>
    </xf>
    <xf numFmtId="3" fontId="35" fillId="80" borderId="32" xfId="0" applyNumberFormat="1" applyFont="1" applyFill="1" applyBorder="1" applyAlignment="1">
      <alignment horizontal="center" vertical="center"/>
    </xf>
    <xf numFmtId="3" fontId="35" fillId="80" borderId="18" xfId="0" applyNumberFormat="1" applyFont="1" applyFill="1" applyBorder="1" applyAlignment="1">
      <alignment horizontal="center" vertical="center"/>
    </xf>
    <xf numFmtId="0" fontId="155" fillId="4" borderId="8" xfId="643" applyFont="1" applyFill="1" applyBorder="1" applyAlignment="1">
      <alignment horizontal="center" vertical="center" wrapText="1"/>
    </xf>
    <xf numFmtId="0" fontId="155" fillId="4" borderId="63" xfId="643" applyFont="1" applyFill="1" applyBorder="1" applyAlignment="1">
      <alignment horizontal="center" vertical="center" wrapText="1"/>
    </xf>
    <xf numFmtId="0" fontId="155" fillId="4" borderId="19" xfId="643" applyFont="1" applyFill="1" applyBorder="1" applyAlignment="1">
      <alignment horizontal="center" vertical="center" wrapText="1"/>
    </xf>
    <xf numFmtId="0" fontId="155" fillId="4" borderId="18" xfId="643" applyFont="1" applyFill="1" applyBorder="1" applyAlignment="1">
      <alignment horizontal="center" vertical="center" wrapText="1"/>
    </xf>
    <xf numFmtId="0" fontId="131" fillId="68" borderId="32" xfId="556" applyFont="1" applyFill="1" applyBorder="1" applyAlignment="1">
      <alignment horizontal="center" vertical="center" wrapText="1"/>
    </xf>
    <xf numFmtId="0" fontId="131" fillId="68" borderId="0" xfId="556" applyFont="1" applyFill="1" applyBorder="1" applyAlignment="1">
      <alignment horizontal="center" vertical="center" wrapText="1"/>
    </xf>
    <xf numFmtId="0" fontId="54" fillId="10" borderId="81" xfId="0" applyFont="1" applyFill="1" applyBorder="1" applyAlignment="1">
      <alignment horizontal="center" vertical="center"/>
    </xf>
    <xf numFmtId="0" fontId="54" fillId="10" borderId="18" xfId="0" applyFont="1" applyFill="1" applyBorder="1" applyAlignment="1">
      <alignment horizontal="center" vertical="center"/>
    </xf>
    <xf numFmtId="0" fontId="139" fillId="74" borderId="32" xfId="640" applyFont="1" applyFill="1" applyBorder="1" applyAlignment="1">
      <alignment horizontal="center" vertical="center" wrapText="1"/>
    </xf>
    <xf numFmtId="0" fontId="139" fillId="74" borderId="19" xfId="640" applyFont="1" applyFill="1" applyBorder="1" applyAlignment="1">
      <alignment horizontal="center" vertical="center" wrapText="1"/>
    </xf>
    <xf numFmtId="0" fontId="38" fillId="14" borderId="32" xfId="316" applyFont="1" applyFill="1" applyBorder="1" applyAlignment="1">
      <alignment vertical="center"/>
    </xf>
    <xf numFmtId="0" fontId="38" fillId="14" borderId="0" xfId="316" applyFont="1" applyFill="1" applyAlignment="1">
      <alignment vertical="center"/>
    </xf>
    <xf numFmtId="0" fontId="131" fillId="74" borderId="0" xfId="556" applyFont="1" applyFill="1" applyAlignment="1" applyProtection="1">
      <alignment horizontal="center" vertical="center" wrapText="1" readingOrder="1"/>
      <protection locked="0"/>
    </xf>
    <xf numFmtId="1" fontId="32" fillId="14" borderId="1" xfId="316" applyNumberFormat="1" applyFill="1" applyBorder="1" applyAlignment="1">
      <alignment horizontal="center" vertical="center" shrinkToFit="1"/>
    </xf>
    <xf numFmtId="1" fontId="32" fillId="14" borderId="1" xfId="316" quotePrefix="1" applyNumberFormat="1" applyFill="1" applyBorder="1" applyAlignment="1">
      <alignment horizontal="center" vertical="center" shrinkToFit="1"/>
    </xf>
    <xf numFmtId="0" fontId="38" fillId="14" borderId="1" xfId="316" applyFont="1" applyFill="1" applyBorder="1" applyAlignment="1">
      <alignment horizontal="center" vertical="center"/>
    </xf>
    <xf numFmtId="0" fontId="3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8" fillId="14" borderId="8" xfId="0" applyFont="1" applyFill="1" applyBorder="1" applyAlignment="1">
      <alignment horizontal="center" vertical="center"/>
    </xf>
    <xf numFmtId="0" fontId="38" fillId="14" borderId="14" xfId="0" applyFont="1" applyFill="1" applyBorder="1" applyAlignment="1">
      <alignment horizontal="center" vertical="center"/>
    </xf>
    <xf numFmtId="0" fontId="68" fillId="62" borderId="44" xfId="40" applyFont="1" applyFill="1" applyBorder="1" applyAlignment="1">
      <alignment horizontal="center" vertical="center" wrapText="1"/>
    </xf>
    <xf numFmtId="0" fontId="68" fillId="62" borderId="74" xfId="40" applyFont="1" applyFill="1" applyBorder="1" applyAlignment="1">
      <alignment horizontal="center" vertical="center" wrapText="1"/>
    </xf>
    <xf numFmtId="0" fontId="68" fillId="62" borderId="42" xfId="40" applyFont="1" applyFill="1" applyBorder="1" applyAlignment="1">
      <alignment horizontal="center" vertical="center" wrapText="1"/>
    </xf>
    <xf numFmtId="2" fontId="61" fillId="0" borderId="15" xfId="40" applyNumberFormat="1" applyFont="1" applyBorder="1" applyAlignment="1">
      <alignment horizontal="center" vertical="center"/>
    </xf>
    <xf numFmtId="2" fontId="61" fillId="0" borderId="27" xfId="40" applyNumberFormat="1" applyFont="1" applyBorder="1" applyAlignment="1">
      <alignment horizontal="center" vertical="center"/>
    </xf>
    <xf numFmtId="2" fontId="61" fillId="0" borderId="1" xfId="40" applyNumberFormat="1" applyFont="1" applyBorder="1" applyAlignment="1">
      <alignment horizontal="center" vertical="center"/>
    </xf>
    <xf numFmtId="2" fontId="61" fillId="0" borderId="22" xfId="40" applyNumberFormat="1" applyFont="1" applyBorder="1" applyAlignment="1">
      <alignment horizontal="center" vertical="center"/>
    </xf>
    <xf numFmtId="2" fontId="61" fillId="0" borderId="26" xfId="40" applyNumberFormat="1" applyFont="1" applyBorder="1" applyAlignment="1">
      <alignment horizontal="center" vertical="center" wrapText="1"/>
    </xf>
    <xf numFmtId="2" fontId="61" fillId="0" borderId="28" xfId="40" applyNumberFormat="1" applyFont="1" applyBorder="1" applyAlignment="1">
      <alignment horizontal="center" vertical="center" wrapText="1"/>
    </xf>
    <xf numFmtId="0" fontId="58" fillId="0" borderId="6" xfId="40" applyFont="1" applyBorder="1" applyAlignment="1">
      <alignment horizontal="center"/>
    </xf>
    <xf numFmtId="0" fontId="58" fillId="0" borderId="34" xfId="40" applyFont="1" applyBorder="1" applyAlignment="1">
      <alignment horizontal="center"/>
    </xf>
    <xf numFmtId="0" fontId="58" fillId="0" borderId="7" xfId="40" applyFont="1" applyBorder="1" applyAlignment="1">
      <alignment horizontal="center"/>
    </xf>
    <xf numFmtId="0" fontId="58" fillId="0" borderId="35" xfId="40" applyFont="1" applyBorder="1" applyAlignment="1">
      <alignment horizontal="center"/>
    </xf>
    <xf numFmtId="1" fontId="32" fillId="14" borderId="5" xfId="0" applyNumberFormat="1" applyFont="1" applyFill="1" applyBorder="1" applyAlignment="1">
      <alignment horizontal="center" vertical="center" shrinkToFit="1"/>
    </xf>
    <xf numFmtId="1" fontId="32" fillId="14" borderId="12" xfId="0" applyNumberFormat="1" applyFont="1" applyFill="1" applyBorder="1" applyAlignment="1">
      <alignment horizontal="center" vertical="center" shrinkToFit="1"/>
    </xf>
    <xf numFmtId="1" fontId="32" fillId="14" borderId="8" xfId="0" applyNumberFormat="1" applyFont="1" applyFill="1" applyBorder="1" applyAlignment="1">
      <alignment horizontal="center" vertical="center" shrinkToFit="1"/>
    </xf>
    <xf numFmtId="1" fontId="32" fillId="14" borderId="14" xfId="0" applyNumberFormat="1" applyFont="1" applyFill="1" applyBorder="1" applyAlignment="1">
      <alignment horizontal="center" vertical="center" shrinkToFit="1"/>
    </xf>
    <xf numFmtId="17" fontId="35" fillId="0" borderId="0" xfId="0" applyNumberFormat="1" applyFont="1" applyAlignment="1">
      <alignment horizontal="center" vertical="center" wrapText="1"/>
    </xf>
    <xf numFmtId="17" fontId="35" fillId="0" borderId="0" xfId="0" applyNumberFormat="1" applyFont="1" applyAlignment="1">
      <alignment horizontal="center" wrapText="1"/>
    </xf>
    <xf numFmtId="17" fontId="37" fillId="3" borderId="5" xfId="0" applyNumberFormat="1" applyFont="1" applyFill="1" applyBorder="1" applyAlignment="1">
      <alignment horizontal="center" vertical="center" wrapText="1"/>
    </xf>
    <xf numFmtId="17" fontId="37" fillId="3" borderId="17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39" fillId="74" borderId="4" xfId="640" applyFont="1" applyFill="1" applyBorder="1" applyAlignment="1">
      <alignment horizontal="center" vertical="center" wrapText="1"/>
    </xf>
    <xf numFmtId="0" fontId="139" fillId="74" borderId="3" xfId="640" applyFont="1" applyFill="1" applyBorder="1" applyAlignment="1">
      <alignment horizontal="center" vertical="center" wrapText="1"/>
    </xf>
    <xf numFmtId="1" fontId="32" fillId="14" borderId="98" xfId="0" applyNumberFormat="1" applyFont="1" applyFill="1" applyBorder="1" applyAlignment="1">
      <alignment horizontal="center" vertical="center" shrinkToFit="1"/>
    </xf>
    <xf numFmtId="0" fontId="35" fillId="58" borderId="1" xfId="0" applyFont="1" applyFill="1" applyBorder="1" applyAlignment="1">
      <alignment horizontal="center" vertical="center"/>
    </xf>
  </cellXfs>
  <cellStyles count="1244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_ESTADISTICAS DE AGOSTO DE 2009 2" xfId="651" xr:uid="{00000000-0005-0000-0000-000004000000}"/>
    <cellStyle name="_ESTADISTICAS DE AGOSTO DE 2009 3" xfId="901" xr:uid="{00000000-0005-0000-0000-000005000000}"/>
    <cellStyle name="‡" xfId="569" xr:uid="{00000000-0005-0000-0000-000006000000}"/>
    <cellStyle name="20% - Accent1" xfId="44" xr:uid="{00000000-0005-0000-0000-000007000000}"/>
    <cellStyle name="20% - Accent1 2" xfId="570" xr:uid="{00000000-0005-0000-0000-000008000000}"/>
    <cellStyle name="20% - Accent2" xfId="45" xr:uid="{00000000-0005-0000-0000-000009000000}"/>
    <cellStyle name="20% - Accent2 2" xfId="571" xr:uid="{00000000-0005-0000-0000-00000A000000}"/>
    <cellStyle name="20% - Accent3" xfId="46" xr:uid="{00000000-0005-0000-0000-00000B000000}"/>
    <cellStyle name="20% - Accent3 2" xfId="572" xr:uid="{00000000-0005-0000-0000-00000C000000}"/>
    <cellStyle name="20% - Accent4" xfId="47" xr:uid="{00000000-0005-0000-0000-00000D000000}"/>
    <cellStyle name="20% - Accent4 2" xfId="573" xr:uid="{00000000-0005-0000-0000-00000E000000}"/>
    <cellStyle name="20% - Accent5" xfId="48" xr:uid="{00000000-0005-0000-0000-00000F000000}"/>
    <cellStyle name="20% - Accent5 2" xfId="574" xr:uid="{00000000-0005-0000-0000-000010000000}"/>
    <cellStyle name="20% - Accent6" xfId="49" xr:uid="{00000000-0005-0000-0000-000011000000}"/>
    <cellStyle name="20% - Accent6 2" xfId="575" xr:uid="{00000000-0005-0000-0000-000012000000}"/>
    <cellStyle name="20% - Énfasis1 2" xfId="50" xr:uid="{00000000-0005-0000-0000-000013000000}"/>
    <cellStyle name="20% - Énfasis1 3" xfId="51" xr:uid="{00000000-0005-0000-0000-000014000000}"/>
    <cellStyle name="20% - Énfasis1 3 2" xfId="674" xr:uid="{00000000-0005-0000-0000-000015000000}"/>
    <cellStyle name="20% - Énfasis1 3 3" xfId="903" xr:uid="{00000000-0005-0000-0000-000016000000}"/>
    <cellStyle name="20% - Énfasis1 3_3. Gráficos_Cobertura_Dpto" xfId="902" xr:uid="{00000000-0005-0000-0000-000017000000}"/>
    <cellStyle name="20% - Énfasis1 4" xfId="52" xr:uid="{00000000-0005-0000-0000-000018000000}"/>
    <cellStyle name="20% - Énfasis1 4 2" xfId="675" xr:uid="{00000000-0005-0000-0000-000019000000}"/>
    <cellStyle name="20% - Énfasis1 4 3" xfId="905" xr:uid="{00000000-0005-0000-0000-00001A000000}"/>
    <cellStyle name="20% - Énfasis1 4_3. Gráficos_Cobertura_Dpto" xfId="904" xr:uid="{00000000-0005-0000-0000-00001B000000}"/>
    <cellStyle name="20% - Énfasis2 2" xfId="53" xr:uid="{00000000-0005-0000-0000-00001C000000}"/>
    <cellStyle name="20% - Énfasis2 3" xfId="54" xr:uid="{00000000-0005-0000-0000-00001D000000}"/>
    <cellStyle name="20% - Énfasis2 3 2" xfId="676" xr:uid="{00000000-0005-0000-0000-00001E000000}"/>
    <cellStyle name="20% - Énfasis2 3 3" xfId="907" xr:uid="{00000000-0005-0000-0000-00001F000000}"/>
    <cellStyle name="20% - Énfasis2 3_3. Gráficos_Cobertura_Dpto" xfId="906" xr:uid="{00000000-0005-0000-0000-000020000000}"/>
    <cellStyle name="20% - Énfasis2 4" xfId="55" xr:uid="{00000000-0005-0000-0000-000021000000}"/>
    <cellStyle name="20% - Énfasis2 4 2" xfId="677" xr:uid="{00000000-0005-0000-0000-000022000000}"/>
    <cellStyle name="20% - Énfasis2 4 3" xfId="909" xr:uid="{00000000-0005-0000-0000-000023000000}"/>
    <cellStyle name="20% - Énfasis2 4_3. Gráficos_Cobertura_Dpto" xfId="908" xr:uid="{00000000-0005-0000-0000-000024000000}"/>
    <cellStyle name="20% - Énfasis3 2" xfId="56" xr:uid="{00000000-0005-0000-0000-000025000000}"/>
    <cellStyle name="20% - Énfasis3 3" xfId="57" xr:uid="{00000000-0005-0000-0000-000026000000}"/>
    <cellStyle name="20% - Énfasis3 3 2" xfId="678" xr:uid="{00000000-0005-0000-0000-000027000000}"/>
    <cellStyle name="20% - Énfasis3 3 3" xfId="911" xr:uid="{00000000-0005-0000-0000-000028000000}"/>
    <cellStyle name="20% - Énfasis3 3_3. Gráficos_Cobertura_Dpto" xfId="910" xr:uid="{00000000-0005-0000-0000-000029000000}"/>
    <cellStyle name="20% - Énfasis3 4" xfId="58" xr:uid="{00000000-0005-0000-0000-00002A000000}"/>
    <cellStyle name="20% - Énfasis3 4 2" xfId="679" xr:uid="{00000000-0005-0000-0000-00002B000000}"/>
    <cellStyle name="20% - Énfasis3 4 3" xfId="913" xr:uid="{00000000-0005-0000-0000-00002C000000}"/>
    <cellStyle name="20% - Énfasis3 4_3. Gráficos_Cobertura_Dpto" xfId="912" xr:uid="{00000000-0005-0000-0000-00002D000000}"/>
    <cellStyle name="20% - Énfasis4 2" xfId="59" xr:uid="{00000000-0005-0000-0000-00002E000000}"/>
    <cellStyle name="20% - Énfasis4 3" xfId="60" xr:uid="{00000000-0005-0000-0000-00002F000000}"/>
    <cellStyle name="20% - Énfasis4 3 2" xfId="680" xr:uid="{00000000-0005-0000-0000-000030000000}"/>
    <cellStyle name="20% - Énfasis4 3 3" xfId="915" xr:uid="{00000000-0005-0000-0000-000031000000}"/>
    <cellStyle name="20% - Énfasis4 3_3. Gráficos_Cobertura_Dpto" xfId="914" xr:uid="{00000000-0005-0000-0000-000032000000}"/>
    <cellStyle name="20% - Énfasis4 4" xfId="61" xr:uid="{00000000-0005-0000-0000-000033000000}"/>
    <cellStyle name="20% - Énfasis4 4 2" xfId="681" xr:uid="{00000000-0005-0000-0000-000034000000}"/>
    <cellStyle name="20% - Énfasis4 4 3" xfId="917" xr:uid="{00000000-0005-0000-0000-000035000000}"/>
    <cellStyle name="20% - Énfasis4 4_3. Gráficos_Cobertura_Dpto" xfId="916" xr:uid="{00000000-0005-0000-0000-000036000000}"/>
    <cellStyle name="20% - Énfasis5 2" xfId="62" xr:uid="{00000000-0005-0000-0000-000037000000}"/>
    <cellStyle name="20% - Énfasis5 3" xfId="63" xr:uid="{00000000-0005-0000-0000-000038000000}"/>
    <cellStyle name="20% - Énfasis5 3 2" xfId="682" xr:uid="{00000000-0005-0000-0000-000039000000}"/>
    <cellStyle name="20% - Énfasis5 3 3" xfId="919" xr:uid="{00000000-0005-0000-0000-00003A000000}"/>
    <cellStyle name="20% - Énfasis5 3_3. Gráficos_Cobertura_Dpto" xfId="918" xr:uid="{00000000-0005-0000-0000-00003B000000}"/>
    <cellStyle name="20% - Énfasis6 2" xfId="64" xr:uid="{00000000-0005-0000-0000-00003C000000}"/>
    <cellStyle name="20% - Énfasis6 3" xfId="65" xr:uid="{00000000-0005-0000-0000-00003D000000}"/>
    <cellStyle name="20% - Énfasis6 3 2" xfId="683" xr:uid="{00000000-0005-0000-0000-00003E000000}"/>
    <cellStyle name="20% - Énfasis6 3 3" xfId="921" xr:uid="{00000000-0005-0000-0000-00003F000000}"/>
    <cellStyle name="20% - Énfasis6 3_3. Gráficos_Cobertura_Dpto" xfId="920" xr:uid="{00000000-0005-0000-0000-000040000000}"/>
    <cellStyle name="20% - Énfasis6 4" xfId="66" xr:uid="{00000000-0005-0000-0000-000041000000}"/>
    <cellStyle name="20% - Énfasis6 4 2" xfId="684" xr:uid="{00000000-0005-0000-0000-000042000000}"/>
    <cellStyle name="20% - Énfasis6 4 3" xfId="923" xr:uid="{00000000-0005-0000-0000-000043000000}"/>
    <cellStyle name="20% - Énfasis6 4_3. Gráficos_Cobertura_Dpto" xfId="922" xr:uid="{00000000-0005-0000-0000-000044000000}"/>
    <cellStyle name="40% - Accent1" xfId="67" xr:uid="{00000000-0005-0000-0000-000045000000}"/>
    <cellStyle name="40% - Accent1 2" xfId="576" xr:uid="{00000000-0005-0000-0000-000046000000}"/>
    <cellStyle name="40% - Accent2" xfId="68" xr:uid="{00000000-0005-0000-0000-000047000000}"/>
    <cellStyle name="40% - Accent2 2" xfId="577" xr:uid="{00000000-0005-0000-0000-000048000000}"/>
    <cellStyle name="40% - Accent3" xfId="69" xr:uid="{00000000-0005-0000-0000-000049000000}"/>
    <cellStyle name="40% - Accent3 2" xfId="578" xr:uid="{00000000-0005-0000-0000-00004A000000}"/>
    <cellStyle name="40% - Accent4" xfId="70" xr:uid="{00000000-0005-0000-0000-00004B000000}"/>
    <cellStyle name="40% - Accent4 2" xfId="579" xr:uid="{00000000-0005-0000-0000-00004C000000}"/>
    <cellStyle name="40% - Accent5" xfId="71" xr:uid="{00000000-0005-0000-0000-00004D000000}"/>
    <cellStyle name="40% - Accent5 2" xfId="580" xr:uid="{00000000-0005-0000-0000-00004E000000}"/>
    <cellStyle name="40% - Accent6" xfId="72" xr:uid="{00000000-0005-0000-0000-00004F000000}"/>
    <cellStyle name="40% - Accent6 2" xfId="581" xr:uid="{00000000-0005-0000-0000-000050000000}"/>
    <cellStyle name="40% - Énfasis1 2" xfId="73" xr:uid="{00000000-0005-0000-0000-000051000000}"/>
    <cellStyle name="40% - Énfasis1 3" xfId="74" xr:uid="{00000000-0005-0000-0000-000052000000}"/>
    <cellStyle name="40% - Énfasis1 3 2" xfId="685" xr:uid="{00000000-0005-0000-0000-000053000000}"/>
    <cellStyle name="40% - Énfasis1 3 3" xfId="925" xr:uid="{00000000-0005-0000-0000-000054000000}"/>
    <cellStyle name="40% - Énfasis1 3_3. Gráficos_Cobertura_Dpto" xfId="924" xr:uid="{00000000-0005-0000-0000-000055000000}"/>
    <cellStyle name="40% - Énfasis1 4" xfId="75" xr:uid="{00000000-0005-0000-0000-000056000000}"/>
    <cellStyle name="40% - Énfasis1 4 2" xfId="686" xr:uid="{00000000-0005-0000-0000-000057000000}"/>
    <cellStyle name="40% - Énfasis1 4 3" xfId="927" xr:uid="{00000000-0005-0000-0000-000058000000}"/>
    <cellStyle name="40% - Énfasis1 4_3. Gráficos_Cobertura_Dpto" xfId="926" xr:uid="{00000000-0005-0000-0000-000059000000}"/>
    <cellStyle name="40% - Énfasis2 2" xfId="76" xr:uid="{00000000-0005-0000-0000-00005A000000}"/>
    <cellStyle name="40% - Énfasis2 3" xfId="77" xr:uid="{00000000-0005-0000-0000-00005B000000}"/>
    <cellStyle name="40% - Énfasis2 3 2" xfId="687" xr:uid="{00000000-0005-0000-0000-00005C000000}"/>
    <cellStyle name="40% - Énfasis2 3 3" xfId="929" xr:uid="{00000000-0005-0000-0000-00005D000000}"/>
    <cellStyle name="40% - Énfasis2 3_3. Gráficos_Cobertura_Dpto" xfId="928" xr:uid="{00000000-0005-0000-0000-00005E000000}"/>
    <cellStyle name="40% - Énfasis3 2" xfId="78" xr:uid="{00000000-0005-0000-0000-00005F000000}"/>
    <cellStyle name="40% - Énfasis3 3" xfId="79" xr:uid="{00000000-0005-0000-0000-000060000000}"/>
    <cellStyle name="40% - Énfasis3 3 2" xfId="688" xr:uid="{00000000-0005-0000-0000-000061000000}"/>
    <cellStyle name="40% - Énfasis3 3 3" xfId="931" xr:uid="{00000000-0005-0000-0000-000062000000}"/>
    <cellStyle name="40% - Énfasis3 3_3. Gráficos_Cobertura_Dpto" xfId="930" xr:uid="{00000000-0005-0000-0000-000063000000}"/>
    <cellStyle name="40% - Énfasis3 4" xfId="80" xr:uid="{00000000-0005-0000-0000-000064000000}"/>
    <cellStyle name="40% - Énfasis3 4 2" xfId="689" xr:uid="{00000000-0005-0000-0000-000065000000}"/>
    <cellStyle name="40% - Énfasis3 4 3" xfId="933" xr:uid="{00000000-0005-0000-0000-000066000000}"/>
    <cellStyle name="40% - Énfasis3 4_3. Gráficos_Cobertura_Dpto" xfId="932" xr:uid="{00000000-0005-0000-0000-000067000000}"/>
    <cellStyle name="40% - Énfasis4 2" xfId="81" xr:uid="{00000000-0005-0000-0000-000068000000}"/>
    <cellStyle name="40% - Énfasis4 3" xfId="82" xr:uid="{00000000-0005-0000-0000-000069000000}"/>
    <cellStyle name="40% - Énfasis4 3 2" xfId="690" xr:uid="{00000000-0005-0000-0000-00006A000000}"/>
    <cellStyle name="40% - Énfasis4 3 3" xfId="935" xr:uid="{00000000-0005-0000-0000-00006B000000}"/>
    <cellStyle name="40% - Énfasis4 3_3. Gráficos_Cobertura_Dpto" xfId="934" xr:uid="{00000000-0005-0000-0000-00006C000000}"/>
    <cellStyle name="40% - Énfasis4 4" xfId="83" xr:uid="{00000000-0005-0000-0000-00006D000000}"/>
    <cellStyle name="40% - Énfasis4 4 2" xfId="691" xr:uid="{00000000-0005-0000-0000-00006E000000}"/>
    <cellStyle name="40% - Énfasis4 4 3" xfId="937" xr:uid="{00000000-0005-0000-0000-00006F000000}"/>
    <cellStyle name="40% - Énfasis4 4_3. Gráficos_Cobertura_Dpto" xfId="936" xr:uid="{00000000-0005-0000-0000-000070000000}"/>
    <cellStyle name="40% - Énfasis5 2" xfId="84" xr:uid="{00000000-0005-0000-0000-000071000000}"/>
    <cellStyle name="40% - Énfasis5 3" xfId="85" xr:uid="{00000000-0005-0000-0000-000072000000}"/>
    <cellStyle name="40% - Énfasis5 3 2" xfId="692" xr:uid="{00000000-0005-0000-0000-000073000000}"/>
    <cellStyle name="40% - Énfasis5 3 3" xfId="939" xr:uid="{00000000-0005-0000-0000-000074000000}"/>
    <cellStyle name="40% - Énfasis5 3_3. Gráficos_Cobertura_Dpto" xfId="938" xr:uid="{00000000-0005-0000-0000-000075000000}"/>
    <cellStyle name="40% - Énfasis5 4" xfId="86" xr:uid="{00000000-0005-0000-0000-000076000000}"/>
    <cellStyle name="40% - Énfasis5 4 2" xfId="693" xr:uid="{00000000-0005-0000-0000-000077000000}"/>
    <cellStyle name="40% - Énfasis5 4 3" xfId="941" xr:uid="{00000000-0005-0000-0000-000078000000}"/>
    <cellStyle name="40% - Énfasis5 4_3. Gráficos_Cobertura_Dpto" xfId="940" xr:uid="{00000000-0005-0000-0000-000079000000}"/>
    <cellStyle name="40% - Énfasis6 2" xfId="87" xr:uid="{00000000-0005-0000-0000-00007A000000}"/>
    <cellStyle name="40% - Énfasis6 3" xfId="88" xr:uid="{00000000-0005-0000-0000-00007B000000}"/>
    <cellStyle name="40% - Énfasis6 3 2" xfId="694" xr:uid="{00000000-0005-0000-0000-00007C000000}"/>
    <cellStyle name="40% - Énfasis6 3 3" xfId="943" xr:uid="{00000000-0005-0000-0000-00007D000000}"/>
    <cellStyle name="40% - Énfasis6 3_3. Gráficos_Cobertura_Dpto" xfId="942" xr:uid="{00000000-0005-0000-0000-00007E000000}"/>
    <cellStyle name="40% - Énfasis6 4" xfId="89" xr:uid="{00000000-0005-0000-0000-00007F000000}"/>
    <cellStyle name="40% - Énfasis6 4 2" xfId="695" xr:uid="{00000000-0005-0000-0000-000080000000}"/>
    <cellStyle name="40% - Énfasis6 4 3" xfId="945" xr:uid="{00000000-0005-0000-0000-000081000000}"/>
    <cellStyle name="40% - Énfasis6 4_3. Gráficos_Cobertura_Dpto" xfId="944" xr:uid="{00000000-0005-0000-0000-000082000000}"/>
    <cellStyle name="60% - Accent1" xfId="90" xr:uid="{00000000-0005-0000-0000-000083000000}"/>
    <cellStyle name="60% - Accent2" xfId="91" xr:uid="{00000000-0005-0000-0000-000084000000}"/>
    <cellStyle name="60% - Accent3" xfId="92" xr:uid="{00000000-0005-0000-0000-000085000000}"/>
    <cellStyle name="60% - Accent4" xfId="93" xr:uid="{00000000-0005-0000-0000-000086000000}"/>
    <cellStyle name="60% - Accent5" xfId="94" xr:uid="{00000000-0005-0000-0000-000087000000}"/>
    <cellStyle name="60% - Accent6" xfId="95" xr:uid="{00000000-0005-0000-0000-000088000000}"/>
    <cellStyle name="60% - Énfasis1 2" xfId="96" xr:uid="{00000000-0005-0000-0000-000089000000}"/>
    <cellStyle name="60% - Énfasis2 2" xfId="97" xr:uid="{00000000-0005-0000-0000-00008A000000}"/>
    <cellStyle name="60% - Énfasis3 2" xfId="98" xr:uid="{00000000-0005-0000-0000-00008B000000}"/>
    <cellStyle name="60% - Énfasis4 2" xfId="99" xr:uid="{00000000-0005-0000-0000-00008C000000}"/>
    <cellStyle name="60% - Énfasis5 2" xfId="100" xr:uid="{00000000-0005-0000-0000-00008D000000}"/>
    <cellStyle name="60% - Énfasis6 2" xfId="101" xr:uid="{00000000-0005-0000-0000-00008E000000}"/>
    <cellStyle name="Accent1" xfId="102" xr:uid="{00000000-0005-0000-0000-00008F000000}"/>
    <cellStyle name="Accent2" xfId="103" xr:uid="{00000000-0005-0000-0000-000090000000}"/>
    <cellStyle name="Accent3" xfId="104" xr:uid="{00000000-0005-0000-0000-000091000000}"/>
    <cellStyle name="Accent4" xfId="105" xr:uid="{00000000-0005-0000-0000-000092000000}"/>
    <cellStyle name="Accent5" xfId="106" xr:uid="{00000000-0005-0000-0000-000093000000}"/>
    <cellStyle name="Accent6" xfId="107" xr:uid="{00000000-0005-0000-0000-000094000000}"/>
    <cellStyle name="Bad" xfId="108" xr:uid="{00000000-0005-0000-0000-000095000000}"/>
    <cellStyle name="Buena 2" xfId="109" xr:uid="{00000000-0005-0000-0000-000096000000}"/>
    <cellStyle name="Bueno" xfId="640" builtinId="26"/>
    <cellStyle name="Calculation" xfId="110" xr:uid="{00000000-0005-0000-0000-000098000000}"/>
    <cellStyle name="Cálculo" xfId="643" builtinId="22"/>
    <cellStyle name="Cálculo 2" xfId="111" xr:uid="{00000000-0005-0000-0000-00009A000000}"/>
    <cellStyle name="Celda de comprobación 2" xfId="112" xr:uid="{00000000-0005-0000-0000-00009B000000}"/>
    <cellStyle name="Celda vinculada 2" xfId="113" xr:uid="{00000000-0005-0000-0000-00009C000000}"/>
    <cellStyle name="Check Cell" xfId="114" xr:uid="{00000000-0005-0000-0000-00009D000000}"/>
    <cellStyle name="Encabezado 4 2" xfId="115" xr:uid="{00000000-0005-0000-0000-00009E000000}"/>
    <cellStyle name="Énfasis1 2" xfId="116" xr:uid="{00000000-0005-0000-0000-00009F000000}"/>
    <cellStyle name="Énfasis2 2" xfId="117" xr:uid="{00000000-0005-0000-0000-0000A0000000}"/>
    <cellStyle name="Énfasis3 2" xfId="118" xr:uid="{00000000-0005-0000-0000-0000A1000000}"/>
    <cellStyle name="Énfasis4 2" xfId="119" xr:uid="{00000000-0005-0000-0000-0000A2000000}"/>
    <cellStyle name="Énfasis5 2" xfId="120" xr:uid="{00000000-0005-0000-0000-0000A3000000}"/>
    <cellStyle name="Énfasis6 2" xfId="121" xr:uid="{00000000-0005-0000-0000-0000A4000000}"/>
    <cellStyle name="Entrada 2" xfId="122" xr:uid="{00000000-0005-0000-0000-0000A5000000}"/>
    <cellStyle name="Estilo 1" xfId="4" xr:uid="{00000000-0005-0000-0000-0000A6000000}"/>
    <cellStyle name="Estilo 1 2" xfId="23" xr:uid="{00000000-0005-0000-0000-0000A7000000}"/>
    <cellStyle name="Estilo 1 3" xfId="652" xr:uid="{00000000-0005-0000-0000-0000A8000000}"/>
    <cellStyle name="Estilo 1 4" xfId="946" xr:uid="{00000000-0005-0000-0000-0000A9000000}"/>
    <cellStyle name="Euro" xfId="5" xr:uid="{00000000-0005-0000-0000-0000AA000000}"/>
    <cellStyle name="Euro 2" xfId="123" xr:uid="{00000000-0005-0000-0000-0000AB000000}"/>
    <cellStyle name="Euro 2 2" xfId="582" xr:uid="{00000000-0005-0000-0000-0000AC000000}"/>
    <cellStyle name="Euro 2 3" xfId="583" xr:uid="{00000000-0005-0000-0000-0000AD000000}"/>
    <cellStyle name="Euro 3" xfId="584" xr:uid="{00000000-0005-0000-0000-0000AE000000}"/>
    <cellStyle name="Explanatory Text" xfId="124" xr:uid="{00000000-0005-0000-0000-0000AF000000}"/>
    <cellStyle name="Good" xfId="125" xr:uid="{00000000-0005-0000-0000-0000B0000000}"/>
    <cellStyle name="Heading 1" xfId="126" xr:uid="{00000000-0005-0000-0000-0000B1000000}"/>
    <cellStyle name="Heading 2" xfId="127" xr:uid="{00000000-0005-0000-0000-0000B2000000}"/>
    <cellStyle name="Heading 3" xfId="128" xr:uid="{00000000-0005-0000-0000-0000B3000000}"/>
    <cellStyle name="Heading 4" xfId="129" xr:uid="{00000000-0005-0000-0000-0000B4000000}"/>
    <cellStyle name="Hipervínculo" xfId="1239" builtinId="8"/>
    <cellStyle name="Incorrecto 2" xfId="130" xr:uid="{00000000-0005-0000-0000-0000B5000000}"/>
    <cellStyle name="Input" xfId="131" xr:uid="{00000000-0005-0000-0000-0000B6000000}"/>
    <cellStyle name="Linked Cell" xfId="132" xr:uid="{00000000-0005-0000-0000-0000B7000000}"/>
    <cellStyle name="Millares" xfId="632" builtinId="3"/>
    <cellStyle name="Millares [0]" xfId="636" builtinId="6"/>
    <cellStyle name="Millares [0] 2" xfId="893" xr:uid="{00000000-0005-0000-0000-0000BA000000}"/>
    <cellStyle name="Millares [0] 3" xfId="947" xr:uid="{00000000-0005-0000-0000-0000BB000000}"/>
    <cellStyle name="Millares 10" xfId="585" xr:uid="{00000000-0005-0000-0000-0000BC000000}"/>
    <cellStyle name="Millares 11" xfId="586" xr:uid="{00000000-0005-0000-0000-0000BD000000}"/>
    <cellStyle name="Millares 11 2" xfId="878" xr:uid="{00000000-0005-0000-0000-0000BE000000}"/>
    <cellStyle name="Millares 11 3" xfId="948" xr:uid="{00000000-0005-0000-0000-0000BF000000}"/>
    <cellStyle name="Millares 12" xfId="638" xr:uid="{00000000-0005-0000-0000-0000C0000000}"/>
    <cellStyle name="Millares 12 2" xfId="894" xr:uid="{00000000-0005-0000-0000-0000C1000000}"/>
    <cellStyle name="Millares 12 3" xfId="949" xr:uid="{00000000-0005-0000-0000-0000C2000000}"/>
    <cellStyle name="Millares 13" xfId="649" xr:uid="{00000000-0005-0000-0000-0000C3000000}"/>
    <cellStyle name="Millares 13 2" xfId="899" xr:uid="{00000000-0005-0000-0000-0000C4000000}"/>
    <cellStyle name="Millares 13 3" xfId="950" xr:uid="{00000000-0005-0000-0000-0000C5000000}"/>
    <cellStyle name="Millares 14" xfId="951" xr:uid="{00000000-0005-0000-0000-0000C6000000}"/>
    <cellStyle name="Millares 16" xfId="587" xr:uid="{00000000-0005-0000-0000-0000C7000000}"/>
    <cellStyle name="Millares 17" xfId="588" xr:uid="{00000000-0005-0000-0000-0000C8000000}"/>
    <cellStyle name="Millares 18" xfId="589" xr:uid="{00000000-0005-0000-0000-0000C9000000}"/>
    <cellStyle name="Millares 19" xfId="590" xr:uid="{00000000-0005-0000-0000-0000CA000000}"/>
    <cellStyle name="Millares 2" xfId="9" xr:uid="{00000000-0005-0000-0000-0000CB000000}"/>
    <cellStyle name="Millares 2 10" xfId="133" xr:uid="{00000000-0005-0000-0000-0000CC000000}"/>
    <cellStyle name="Millares 2 10 2" xfId="696" xr:uid="{00000000-0005-0000-0000-0000CD000000}"/>
    <cellStyle name="Millares 2 10 3" xfId="952" xr:uid="{00000000-0005-0000-0000-0000CE000000}"/>
    <cellStyle name="Millares 2 11" xfId="134" xr:uid="{00000000-0005-0000-0000-0000CF000000}"/>
    <cellStyle name="Millares 2 11 2" xfId="697" xr:uid="{00000000-0005-0000-0000-0000D0000000}"/>
    <cellStyle name="Millares 2 11 3" xfId="953" xr:uid="{00000000-0005-0000-0000-0000D1000000}"/>
    <cellStyle name="Millares 2 12" xfId="135" xr:uid="{00000000-0005-0000-0000-0000D2000000}"/>
    <cellStyle name="Millares 2 12 2" xfId="698" xr:uid="{00000000-0005-0000-0000-0000D3000000}"/>
    <cellStyle name="Millares 2 12 3" xfId="954" xr:uid="{00000000-0005-0000-0000-0000D4000000}"/>
    <cellStyle name="Millares 2 13" xfId="136" xr:uid="{00000000-0005-0000-0000-0000D5000000}"/>
    <cellStyle name="Millares 2 13 2" xfId="699" xr:uid="{00000000-0005-0000-0000-0000D6000000}"/>
    <cellStyle name="Millares 2 13 3" xfId="955" xr:uid="{00000000-0005-0000-0000-0000D7000000}"/>
    <cellStyle name="Millares 2 14" xfId="137" xr:uid="{00000000-0005-0000-0000-0000D8000000}"/>
    <cellStyle name="Millares 2 14 2" xfId="700" xr:uid="{00000000-0005-0000-0000-0000D9000000}"/>
    <cellStyle name="Millares 2 14 3" xfId="956" xr:uid="{00000000-0005-0000-0000-0000DA000000}"/>
    <cellStyle name="Millares 2 15" xfId="138" xr:uid="{00000000-0005-0000-0000-0000DB000000}"/>
    <cellStyle name="Millares 2 15 2" xfId="701" xr:uid="{00000000-0005-0000-0000-0000DC000000}"/>
    <cellStyle name="Millares 2 15 3" xfId="957" xr:uid="{00000000-0005-0000-0000-0000DD000000}"/>
    <cellStyle name="Millares 2 16" xfId="139" xr:uid="{00000000-0005-0000-0000-0000DE000000}"/>
    <cellStyle name="Millares 2 16 2" xfId="702" xr:uid="{00000000-0005-0000-0000-0000DF000000}"/>
    <cellStyle name="Millares 2 16 3" xfId="958" xr:uid="{00000000-0005-0000-0000-0000E0000000}"/>
    <cellStyle name="Millares 2 17" xfId="140" xr:uid="{00000000-0005-0000-0000-0000E1000000}"/>
    <cellStyle name="Millares 2 17 2" xfId="703" xr:uid="{00000000-0005-0000-0000-0000E2000000}"/>
    <cellStyle name="Millares 2 17 3" xfId="959" xr:uid="{00000000-0005-0000-0000-0000E3000000}"/>
    <cellStyle name="Millares 2 18" xfId="141" xr:uid="{00000000-0005-0000-0000-0000E4000000}"/>
    <cellStyle name="Millares 2 18 2" xfId="704" xr:uid="{00000000-0005-0000-0000-0000E5000000}"/>
    <cellStyle name="Millares 2 18 3" xfId="960" xr:uid="{00000000-0005-0000-0000-0000E6000000}"/>
    <cellStyle name="Millares 2 19" xfId="142" xr:uid="{00000000-0005-0000-0000-0000E7000000}"/>
    <cellStyle name="Millares 2 19 2" xfId="705" xr:uid="{00000000-0005-0000-0000-0000E8000000}"/>
    <cellStyle name="Millares 2 19 3" xfId="961" xr:uid="{00000000-0005-0000-0000-0000E9000000}"/>
    <cellStyle name="Millares 2 2" xfId="143" xr:uid="{00000000-0005-0000-0000-0000EA000000}"/>
    <cellStyle name="Millares 2 2 2" xfId="591" xr:uid="{00000000-0005-0000-0000-0000EB000000}"/>
    <cellStyle name="Millares 2 2 2 2" xfId="879" xr:uid="{00000000-0005-0000-0000-0000EC000000}"/>
    <cellStyle name="Millares 2 2 2 3" xfId="962" xr:uid="{00000000-0005-0000-0000-0000ED000000}"/>
    <cellStyle name="Millares 2 2 3" xfId="706" xr:uid="{00000000-0005-0000-0000-0000EE000000}"/>
    <cellStyle name="Millares 2 2 4" xfId="963" xr:uid="{00000000-0005-0000-0000-0000EF000000}"/>
    <cellStyle name="Millares 2 20" xfId="144" xr:uid="{00000000-0005-0000-0000-0000F0000000}"/>
    <cellStyle name="Millares 2 20 2" xfId="707" xr:uid="{00000000-0005-0000-0000-0000F1000000}"/>
    <cellStyle name="Millares 2 20 3" xfId="964" xr:uid="{00000000-0005-0000-0000-0000F2000000}"/>
    <cellStyle name="Millares 2 21" xfId="145" xr:uid="{00000000-0005-0000-0000-0000F3000000}"/>
    <cellStyle name="Millares 2 21 2" xfId="708" xr:uid="{00000000-0005-0000-0000-0000F4000000}"/>
    <cellStyle name="Millares 2 21 3" xfId="965" xr:uid="{00000000-0005-0000-0000-0000F5000000}"/>
    <cellStyle name="Millares 2 22" xfId="146" xr:uid="{00000000-0005-0000-0000-0000F6000000}"/>
    <cellStyle name="Millares 2 22 2" xfId="709" xr:uid="{00000000-0005-0000-0000-0000F7000000}"/>
    <cellStyle name="Millares 2 22 3" xfId="966" xr:uid="{00000000-0005-0000-0000-0000F8000000}"/>
    <cellStyle name="Millares 2 23" xfId="147" xr:uid="{00000000-0005-0000-0000-0000F9000000}"/>
    <cellStyle name="Millares 2 23 2" xfId="710" xr:uid="{00000000-0005-0000-0000-0000FA000000}"/>
    <cellStyle name="Millares 2 23 3" xfId="967" xr:uid="{00000000-0005-0000-0000-0000FB000000}"/>
    <cellStyle name="Millares 2 24" xfId="148" xr:uid="{00000000-0005-0000-0000-0000FC000000}"/>
    <cellStyle name="Millares 2 24 2" xfId="711" xr:uid="{00000000-0005-0000-0000-0000FD000000}"/>
    <cellStyle name="Millares 2 24 3" xfId="968" xr:uid="{00000000-0005-0000-0000-0000FE000000}"/>
    <cellStyle name="Millares 2 25" xfId="149" xr:uid="{00000000-0005-0000-0000-0000FF000000}"/>
    <cellStyle name="Millares 2 25 2" xfId="712" xr:uid="{00000000-0005-0000-0000-000000010000}"/>
    <cellStyle name="Millares 2 25 3" xfId="969" xr:uid="{00000000-0005-0000-0000-000001010000}"/>
    <cellStyle name="Millares 2 26" xfId="150" xr:uid="{00000000-0005-0000-0000-000002010000}"/>
    <cellStyle name="Millares 2 26 2" xfId="713" xr:uid="{00000000-0005-0000-0000-000003010000}"/>
    <cellStyle name="Millares 2 26 3" xfId="970" xr:uid="{00000000-0005-0000-0000-000004010000}"/>
    <cellStyle name="Millares 2 27" xfId="653" xr:uid="{00000000-0005-0000-0000-000005010000}"/>
    <cellStyle name="Millares 2 28" xfId="971" xr:uid="{00000000-0005-0000-0000-000006010000}"/>
    <cellStyle name="Millares 2 3" xfId="151" xr:uid="{00000000-0005-0000-0000-000007010000}"/>
    <cellStyle name="Millares 2 3 2" xfId="714" xr:uid="{00000000-0005-0000-0000-000008010000}"/>
    <cellStyle name="Millares 2 3 3" xfId="972" xr:uid="{00000000-0005-0000-0000-000009010000}"/>
    <cellStyle name="Millares 2 4" xfId="152" xr:uid="{00000000-0005-0000-0000-00000A010000}"/>
    <cellStyle name="Millares 2 4 2" xfId="715" xr:uid="{00000000-0005-0000-0000-00000B010000}"/>
    <cellStyle name="Millares 2 4 3" xfId="973" xr:uid="{00000000-0005-0000-0000-00000C010000}"/>
    <cellStyle name="Millares 2 5" xfId="153" xr:uid="{00000000-0005-0000-0000-00000D010000}"/>
    <cellStyle name="Millares 2 5 2" xfId="716" xr:uid="{00000000-0005-0000-0000-00000E010000}"/>
    <cellStyle name="Millares 2 5 3" xfId="974" xr:uid="{00000000-0005-0000-0000-00000F010000}"/>
    <cellStyle name="Millares 2 6" xfId="154" xr:uid="{00000000-0005-0000-0000-000010010000}"/>
    <cellStyle name="Millares 2 6 2" xfId="717" xr:uid="{00000000-0005-0000-0000-000011010000}"/>
    <cellStyle name="Millares 2 6 3" xfId="975" xr:uid="{00000000-0005-0000-0000-000012010000}"/>
    <cellStyle name="Millares 2 7" xfId="155" xr:uid="{00000000-0005-0000-0000-000013010000}"/>
    <cellStyle name="Millares 2 7 2" xfId="718" xr:uid="{00000000-0005-0000-0000-000014010000}"/>
    <cellStyle name="Millares 2 7 3" xfId="976" xr:uid="{00000000-0005-0000-0000-000015010000}"/>
    <cellStyle name="Millares 2 8" xfId="156" xr:uid="{00000000-0005-0000-0000-000016010000}"/>
    <cellStyle name="Millares 2 8 2" xfId="719" xr:uid="{00000000-0005-0000-0000-000017010000}"/>
    <cellStyle name="Millares 2 8 3" xfId="977" xr:uid="{00000000-0005-0000-0000-000018010000}"/>
    <cellStyle name="Millares 2 9" xfId="157" xr:uid="{00000000-0005-0000-0000-000019010000}"/>
    <cellStyle name="Millares 2 9 2" xfId="720" xr:uid="{00000000-0005-0000-0000-00001A010000}"/>
    <cellStyle name="Millares 2 9 3" xfId="978" xr:uid="{00000000-0005-0000-0000-00001B010000}"/>
    <cellStyle name="Millares 2_COMPARATIVO FACTURACION 2011 CORREGIDO" xfId="158" xr:uid="{00000000-0005-0000-0000-00001C010000}"/>
    <cellStyle name="Millares 20" xfId="592" xr:uid="{00000000-0005-0000-0000-00001D010000}"/>
    <cellStyle name="Millares 21" xfId="593" xr:uid="{00000000-0005-0000-0000-00001E010000}"/>
    <cellStyle name="Millares 22" xfId="594" xr:uid="{00000000-0005-0000-0000-00001F010000}"/>
    <cellStyle name="Millares 23" xfId="595" xr:uid="{00000000-0005-0000-0000-000020010000}"/>
    <cellStyle name="Millares 24" xfId="596" xr:uid="{00000000-0005-0000-0000-000021010000}"/>
    <cellStyle name="Millares 25" xfId="597" xr:uid="{00000000-0005-0000-0000-000022010000}"/>
    <cellStyle name="Millares 26" xfId="598" xr:uid="{00000000-0005-0000-0000-000023010000}"/>
    <cellStyle name="Millares 27" xfId="599" xr:uid="{00000000-0005-0000-0000-000024010000}"/>
    <cellStyle name="Millares 28" xfId="600" xr:uid="{00000000-0005-0000-0000-000025010000}"/>
    <cellStyle name="Millares 29" xfId="601" xr:uid="{00000000-0005-0000-0000-000026010000}"/>
    <cellStyle name="Millares 3" xfId="11" xr:uid="{00000000-0005-0000-0000-000027010000}"/>
    <cellStyle name="Millares 3 10" xfId="159" xr:uid="{00000000-0005-0000-0000-000028010000}"/>
    <cellStyle name="Millares 3 10 2" xfId="721" xr:uid="{00000000-0005-0000-0000-000029010000}"/>
    <cellStyle name="Millares 3 10 3" xfId="979" xr:uid="{00000000-0005-0000-0000-00002A010000}"/>
    <cellStyle name="Millares 3 11" xfId="160" xr:uid="{00000000-0005-0000-0000-00002B010000}"/>
    <cellStyle name="Millares 3 11 2" xfId="722" xr:uid="{00000000-0005-0000-0000-00002C010000}"/>
    <cellStyle name="Millares 3 11 3" xfId="980" xr:uid="{00000000-0005-0000-0000-00002D010000}"/>
    <cellStyle name="Millares 3 12" xfId="161" xr:uid="{00000000-0005-0000-0000-00002E010000}"/>
    <cellStyle name="Millares 3 12 2" xfId="723" xr:uid="{00000000-0005-0000-0000-00002F010000}"/>
    <cellStyle name="Millares 3 12 3" xfId="981" xr:uid="{00000000-0005-0000-0000-000030010000}"/>
    <cellStyle name="Millares 3 13" xfId="162" xr:uid="{00000000-0005-0000-0000-000031010000}"/>
    <cellStyle name="Millares 3 13 2" xfId="724" xr:uid="{00000000-0005-0000-0000-000032010000}"/>
    <cellStyle name="Millares 3 13 3" xfId="982" xr:uid="{00000000-0005-0000-0000-000033010000}"/>
    <cellStyle name="Millares 3 14" xfId="163" xr:uid="{00000000-0005-0000-0000-000034010000}"/>
    <cellStyle name="Millares 3 14 2" xfId="725" xr:uid="{00000000-0005-0000-0000-000035010000}"/>
    <cellStyle name="Millares 3 14 3" xfId="983" xr:uid="{00000000-0005-0000-0000-000036010000}"/>
    <cellStyle name="Millares 3 15" xfId="164" xr:uid="{00000000-0005-0000-0000-000037010000}"/>
    <cellStyle name="Millares 3 15 2" xfId="726" xr:uid="{00000000-0005-0000-0000-000038010000}"/>
    <cellStyle name="Millares 3 15 3" xfId="984" xr:uid="{00000000-0005-0000-0000-000039010000}"/>
    <cellStyle name="Millares 3 16" xfId="165" xr:uid="{00000000-0005-0000-0000-00003A010000}"/>
    <cellStyle name="Millares 3 16 2" xfId="727" xr:uid="{00000000-0005-0000-0000-00003B010000}"/>
    <cellStyle name="Millares 3 16 3" xfId="985" xr:uid="{00000000-0005-0000-0000-00003C010000}"/>
    <cellStyle name="Millares 3 17" xfId="166" xr:uid="{00000000-0005-0000-0000-00003D010000}"/>
    <cellStyle name="Millares 3 17 2" xfId="728" xr:uid="{00000000-0005-0000-0000-00003E010000}"/>
    <cellStyle name="Millares 3 17 3" xfId="986" xr:uid="{00000000-0005-0000-0000-00003F010000}"/>
    <cellStyle name="Millares 3 18" xfId="167" xr:uid="{00000000-0005-0000-0000-000040010000}"/>
    <cellStyle name="Millares 3 18 2" xfId="729" xr:uid="{00000000-0005-0000-0000-000041010000}"/>
    <cellStyle name="Millares 3 18 3" xfId="987" xr:uid="{00000000-0005-0000-0000-000042010000}"/>
    <cellStyle name="Millares 3 19" xfId="168" xr:uid="{00000000-0005-0000-0000-000043010000}"/>
    <cellStyle name="Millares 3 19 2" xfId="730" xr:uid="{00000000-0005-0000-0000-000044010000}"/>
    <cellStyle name="Millares 3 19 3" xfId="988" xr:uid="{00000000-0005-0000-0000-000045010000}"/>
    <cellStyle name="Millares 3 2" xfId="29" xr:uid="{00000000-0005-0000-0000-000046010000}"/>
    <cellStyle name="Millares 3 20" xfId="169" xr:uid="{00000000-0005-0000-0000-000047010000}"/>
    <cellStyle name="Millares 3 20 2" xfId="731" xr:uid="{00000000-0005-0000-0000-000048010000}"/>
    <cellStyle name="Millares 3 20 3" xfId="989" xr:uid="{00000000-0005-0000-0000-000049010000}"/>
    <cellStyle name="Millares 3 21" xfId="170" xr:uid="{00000000-0005-0000-0000-00004A010000}"/>
    <cellStyle name="Millares 3 21 2" xfId="732" xr:uid="{00000000-0005-0000-0000-00004B010000}"/>
    <cellStyle name="Millares 3 21 3" xfId="990" xr:uid="{00000000-0005-0000-0000-00004C010000}"/>
    <cellStyle name="Millares 3 22" xfId="171" xr:uid="{00000000-0005-0000-0000-00004D010000}"/>
    <cellStyle name="Millares 3 22 2" xfId="733" xr:uid="{00000000-0005-0000-0000-00004E010000}"/>
    <cellStyle name="Millares 3 22 3" xfId="991" xr:uid="{00000000-0005-0000-0000-00004F010000}"/>
    <cellStyle name="Millares 3 23" xfId="172" xr:uid="{00000000-0005-0000-0000-000050010000}"/>
    <cellStyle name="Millares 3 23 2" xfId="734" xr:uid="{00000000-0005-0000-0000-000051010000}"/>
    <cellStyle name="Millares 3 23 3" xfId="992" xr:uid="{00000000-0005-0000-0000-000052010000}"/>
    <cellStyle name="Millares 3 24" xfId="173" xr:uid="{00000000-0005-0000-0000-000053010000}"/>
    <cellStyle name="Millares 3 24 2" xfId="735" xr:uid="{00000000-0005-0000-0000-000054010000}"/>
    <cellStyle name="Millares 3 24 3" xfId="993" xr:uid="{00000000-0005-0000-0000-000055010000}"/>
    <cellStyle name="Millares 3 25" xfId="174" xr:uid="{00000000-0005-0000-0000-000056010000}"/>
    <cellStyle name="Millares 3 25 2" xfId="736" xr:uid="{00000000-0005-0000-0000-000057010000}"/>
    <cellStyle name="Millares 3 25 3" xfId="994" xr:uid="{00000000-0005-0000-0000-000058010000}"/>
    <cellStyle name="Millares 3 26" xfId="175" xr:uid="{00000000-0005-0000-0000-000059010000}"/>
    <cellStyle name="Millares 3 26 2" xfId="737" xr:uid="{00000000-0005-0000-0000-00005A010000}"/>
    <cellStyle name="Millares 3 26 3" xfId="995" xr:uid="{00000000-0005-0000-0000-00005B010000}"/>
    <cellStyle name="Millares 3 3" xfId="176" xr:uid="{00000000-0005-0000-0000-00005C010000}"/>
    <cellStyle name="Millares 3 3 2" xfId="738" xr:uid="{00000000-0005-0000-0000-00005D010000}"/>
    <cellStyle name="Millares 3 3 3" xfId="996" xr:uid="{00000000-0005-0000-0000-00005E010000}"/>
    <cellStyle name="Millares 3 4" xfId="177" xr:uid="{00000000-0005-0000-0000-00005F010000}"/>
    <cellStyle name="Millares 3 4 2" xfId="739" xr:uid="{00000000-0005-0000-0000-000060010000}"/>
    <cellStyle name="Millares 3 4 3" xfId="997" xr:uid="{00000000-0005-0000-0000-000061010000}"/>
    <cellStyle name="Millares 3 5" xfId="178" xr:uid="{00000000-0005-0000-0000-000062010000}"/>
    <cellStyle name="Millares 3 5 2" xfId="740" xr:uid="{00000000-0005-0000-0000-000063010000}"/>
    <cellStyle name="Millares 3 5 3" xfId="998" xr:uid="{00000000-0005-0000-0000-000064010000}"/>
    <cellStyle name="Millares 3 6" xfId="179" xr:uid="{00000000-0005-0000-0000-000065010000}"/>
    <cellStyle name="Millares 3 6 2" xfId="741" xr:uid="{00000000-0005-0000-0000-000066010000}"/>
    <cellStyle name="Millares 3 6 3" xfId="999" xr:uid="{00000000-0005-0000-0000-000067010000}"/>
    <cellStyle name="Millares 3 7" xfId="180" xr:uid="{00000000-0005-0000-0000-000068010000}"/>
    <cellStyle name="Millares 3 7 2" xfId="742" xr:uid="{00000000-0005-0000-0000-000069010000}"/>
    <cellStyle name="Millares 3 7 3" xfId="1000" xr:uid="{00000000-0005-0000-0000-00006A010000}"/>
    <cellStyle name="Millares 3 8" xfId="181" xr:uid="{00000000-0005-0000-0000-00006B010000}"/>
    <cellStyle name="Millares 3 8 2" xfId="743" xr:uid="{00000000-0005-0000-0000-00006C010000}"/>
    <cellStyle name="Millares 3 8 3" xfId="1001" xr:uid="{00000000-0005-0000-0000-00006D010000}"/>
    <cellStyle name="Millares 3 9" xfId="182" xr:uid="{00000000-0005-0000-0000-00006E010000}"/>
    <cellStyle name="Millares 3 9 2" xfId="744" xr:uid="{00000000-0005-0000-0000-00006F010000}"/>
    <cellStyle name="Millares 3 9 3" xfId="1002" xr:uid="{00000000-0005-0000-0000-000070010000}"/>
    <cellStyle name="Millares 30" xfId="602" xr:uid="{00000000-0005-0000-0000-000071010000}"/>
    <cellStyle name="Millares 31" xfId="603" xr:uid="{00000000-0005-0000-0000-000072010000}"/>
    <cellStyle name="Millares 4" xfId="183" xr:uid="{00000000-0005-0000-0000-000073010000}"/>
    <cellStyle name="Millares 4 10" xfId="184" xr:uid="{00000000-0005-0000-0000-000074010000}"/>
    <cellStyle name="Millares 4 10 2" xfId="746" xr:uid="{00000000-0005-0000-0000-000075010000}"/>
    <cellStyle name="Millares 4 10 3" xfId="1003" xr:uid="{00000000-0005-0000-0000-000076010000}"/>
    <cellStyle name="Millares 4 11" xfId="185" xr:uid="{00000000-0005-0000-0000-000077010000}"/>
    <cellStyle name="Millares 4 11 2" xfId="747" xr:uid="{00000000-0005-0000-0000-000078010000}"/>
    <cellStyle name="Millares 4 11 3" xfId="1004" xr:uid="{00000000-0005-0000-0000-000079010000}"/>
    <cellStyle name="Millares 4 12" xfId="186" xr:uid="{00000000-0005-0000-0000-00007A010000}"/>
    <cellStyle name="Millares 4 12 2" xfId="748" xr:uid="{00000000-0005-0000-0000-00007B010000}"/>
    <cellStyle name="Millares 4 12 3" xfId="1005" xr:uid="{00000000-0005-0000-0000-00007C010000}"/>
    <cellStyle name="Millares 4 13" xfId="187" xr:uid="{00000000-0005-0000-0000-00007D010000}"/>
    <cellStyle name="Millares 4 13 2" xfId="749" xr:uid="{00000000-0005-0000-0000-00007E010000}"/>
    <cellStyle name="Millares 4 13 3" xfId="1006" xr:uid="{00000000-0005-0000-0000-00007F010000}"/>
    <cellStyle name="Millares 4 14" xfId="188" xr:uid="{00000000-0005-0000-0000-000080010000}"/>
    <cellStyle name="Millares 4 14 2" xfId="750" xr:uid="{00000000-0005-0000-0000-000081010000}"/>
    <cellStyle name="Millares 4 14 3" xfId="1007" xr:uid="{00000000-0005-0000-0000-000082010000}"/>
    <cellStyle name="Millares 4 15" xfId="189" xr:uid="{00000000-0005-0000-0000-000083010000}"/>
    <cellStyle name="Millares 4 15 2" xfId="751" xr:uid="{00000000-0005-0000-0000-000084010000}"/>
    <cellStyle name="Millares 4 15 3" xfId="1008" xr:uid="{00000000-0005-0000-0000-000085010000}"/>
    <cellStyle name="Millares 4 16" xfId="190" xr:uid="{00000000-0005-0000-0000-000086010000}"/>
    <cellStyle name="Millares 4 16 2" xfId="752" xr:uid="{00000000-0005-0000-0000-000087010000}"/>
    <cellStyle name="Millares 4 16 3" xfId="1009" xr:uid="{00000000-0005-0000-0000-000088010000}"/>
    <cellStyle name="Millares 4 17" xfId="191" xr:uid="{00000000-0005-0000-0000-000089010000}"/>
    <cellStyle name="Millares 4 17 2" xfId="753" xr:uid="{00000000-0005-0000-0000-00008A010000}"/>
    <cellStyle name="Millares 4 17 3" xfId="1010" xr:uid="{00000000-0005-0000-0000-00008B010000}"/>
    <cellStyle name="Millares 4 18" xfId="192" xr:uid="{00000000-0005-0000-0000-00008C010000}"/>
    <cellStyle name="Millares 4 18 2" xfId="754" xr:uid="{00000000-0005-0000-0000-00008D010000}"/>
    <cellStyle name="Millares 4 18 3" xfId="1011" xr:uid="{00000000-0005-0000-0000-00008E010000}"/>
    <cellStyle name="Millares 4 19" xfId="193" xr:uid="{00000000-0005-0000-0000-00008F010000}"/>
    <cellStyle name="Millares 4 19 2" xfId="755" xr:uid="{00000000-0005-0000-0000-000090010000}"/>
    <cellStyle name="Millares 4 19 3" xfId="1012" xr:uid="{00000000-0005-0000-0000-000091010000}"/>
    <cellStyle name="Millares 4 2" xfId="194" xr:uid="{00000000-0005-0000-0000-000092010000}"/>
    <cellStyle name="Millares 4 2 2" xfId="756" xr:uid="{00000000-0005-0000-0000-000093010000}"/>
    <cellStyle name="Millares 4 2 3" xfId="1013" xr:uid="{00000000-0005-0000-0000-000094010000}"/>
    <cellStyle name="Millares 4 20" xfId="195" xr:uid="{00000000-0005-0000-0000-000095010000}"/>
    <cellStyle name="Millares 4 20 2" xfId="757" xr:uid="{00000000-0005-0000-0000-000096010000}"/>
    <cellStyle name="Millares 4 20 3" xfId="1014" xr:uid="{00000000-0005-0000-0000-000097010000}"/>
    <cellStyle name="Millares 4 21" xfId="196" xr:uid="{00000000-0005-0000-0000-000098010000}"/>
    <cellStyle name="Millares 4 21 2" xfId="758" xr:uid="{00000000-0005-0000-0000-000099010000}"/>
    <cellStyle name="Millares 4 21 3" xfId="1015" xr:uid="{00000000-0005-0000-0000-00009A010000}"/>
    <cellStyle name="Millares 4 22" xfId="197" xr:uid="{00000000-0005-0000-0000-00009B010000}"/>
    <cellStyle name="Millares 4 22 2" xfId="759" xr:uid="{00000000-0005-0000-0000-00009C010000}"/>
    <cellStyle name="Millares 4 22 3" xfId="1016" xr:uid="{00000000-0005-0000-0000-00009D010000}"/>
    <cellStyle name="Millares 4 23" xfId="198" xr:uid="{00000000-0005-0000-0000-00009E010000}"/>
    <cellStyle name="Millares 4 23 2" xfId="760" xr:uid="{00000000-0005-0000-0000-00009F010000}"/>
    <cellStyle name="Millares 4 23 3" xfId="1017" xr:uid="{00000000-0005-0000-0000-0000A0010000}"/>
    <cellStyle name="Millares 4 24" xfId="199" xr:uid="{00000000-0005-0000-0000-0000A1010000}"/>
    <cellStyle name="Millares 4 24 2" xfId="761" xr:uid="{00000000-0005-0000-0000-0000A2010000}"/>
    <cellStyle name="Millares 4 24 3" xfId="1018" xr:uid="{00000000-0005-0000-0000-0000A3010000}"/>
    <cellStyle name="Millares 4 25" xfId="200" xr:uid="{00000000-0005-0000-0000-0000A4010000}"/>
    <cellStyle name="Millares 4 25 2" xfId="762" xr:uid="{00000000-0005-0000-0000-0000A5010000}"/>
    <cellStyle name="Millares 4 25 3" xfId="1019" xr:uid="{00000000-0005-0000-0000-0000A6010000}"/>
    <cellStyle name="Millares 4 26" xfId="201" xr:uid="{00000000-0005-0000-0000-0000A7010000}"/>
    <cellStyle name="Millares 4 26 2" xfId="763" xr:uid="{00000000-0005-0000-0000-0000A8010000}"/>
    <cellStyle name="Millares 4 26 3" xfId="1020" xr:uid="{00000000-0005-0000-0000-0000A9010000}"/>
    <cellStyle name="Millares 4 27" xfId="745" xr:uid="{00000000-0005-0000-0000-0000AA010000}"/>
    <cellStyle name="Millares 4 28" xfId="1021" xr:uid="{00000000-0005-0000-0000-0000AB010000}"/>
    <cellStyle name="Millares 4 3" xfId="202" xr:uid="{00000000-0005-0000-0000-0000AC010000}"/>
    <cellStyle name="Millares 4 3 2" xfId="764" xr:uid="{00000000-0005-0000-0000-0000AD010000}"/>
    <cellStyle name="Millares 4 3 3" xfId="1022" xr:uid="{00000000-0005-0000-0000-0000AE010000}"/>
    <cellStyle name="Millares 4 4" xfId="203" xr:uid="{00000000-0005-0000-0000-0000AF010000}"/>
    <cellStyle name="Millares 4 4 2" xfId="765" xr:uid="{00000000-0005-0000-0000-0000B0010000}"/>
    <cellStyle name="Millares 4 4 3" xfId="1023" xr:uid="{00000000-0005-0000-0000-0000B1010000}"/>
    <cellStyle name="Millares 4 5" xfId="204" xr:uid="{00000000-0005-0000-0000-0000B2010000}"/>
    <cellStyle name="Millares 4 5 2" xfId="766" xr:uid="{00000000-0005-0000-0000-0000B3010000}"/>
    <cellStyle name="Millares 4 5 3" xfId="1024" xr:uid="{00000000-0005-0000-0000-0000B4010000}"/>
    <cellStyle name="Millares 4 6" xfId="205" xr:uid="{00000000-0005-0000-0000-0000B5010000}"/>
    <cellStyle name="Millares 4 6 2" xfId="767" xr:uid="{00000000-0005-0000-0000-0000B6010000}"/>
    <cellStyle name="Millares 4 6 3" xfId="1025" xr:uid="{00000000-0005-0000-0000-0000B7010000}"/>
    <cellStyle name="Millares 4 7" xfId="206" xr:uid="{00000000-0005-0000-0000-0000B8010000}"/>
    <cellStyle name="Millares 4 7 2" xfId="768" xr:uid="{00000000-0005-0000-0000-0000B9010000}"/>
    <cellStyle name="Millares 4 7 3" xfId="1026" xr:uid="{00000000-0005-0000-0000-0000BA010000}"/>
    <cellStyle name="Millares 4 8" xfId="207" xr:uid="{00000000-0005-0000-0000-0000BB010000}"/>
    <cellStyle name="Millares 4 8 2" xfId="769" xr:uid="{00000000-0005-0000-0000-0000BC010000}"/>
    <cellStyle name="Millares 4 8 3" xfId="1027" xr:uid="{00000000-0005-0000-0000-0000BD010000}"/>
    <cellStyle name="Millares 4 9" xfId="208" xr:uid="{00000000-0005-0000-0000-0000BE010000}"/>
    <cellStyle name="Millares 4 9 2" xfId="770" xr:uid="{00000000-0005-0000-0000-0000BF010000}"/>
    <cellStyle name="Millares 4 9 3" xfId="1028" xr:uid="{00000000-0005-0000-0000-0000C0010000}"/>
    <cellStyle name="Millares 5" xfId="209" xr:uid="{00000000-0005-0000-0000-0000C1010000}"/>
    <cellStyle name="Millares 5 10" xfId="210" xr:uid="{00000000-0005-0000-0000-0000C2010000}"/>
    <cellStyle name="Millares 5 10 2" xfId="772" xr:uid="{00000000-0005-0000-0000-0000C3010000}"/>
    <cellStyle name="Millares 5 10 3" xfId="1029" xr:uid="{00000000-0005-0000-0000-0000C4010000}"/>
    <cellStyle name="Millares 5 11" xfId="211" xr:uid="{00000000-0005-0000-0000-0000C5010000}"/>
    <cellStyle name="Millares 5 11 2" xfId="773" xr:uid="{00000000-0005-0000-0000-0000C6010000}"/>
    <cellStyle name="Millares 5 11 3" xfId="1030" xr:uid="{00000000-0005-0000-0000-0000C7010000}"/>
    <cellStyle name="Millares 5 12" xfId="212" xr:uid="{00000000-0005-0000-0000-0000C8010000}"/>
    <cellStyle name="Millares 5 12 2" xfId="774" xr:uid="{00000000-0005-0000-0000-0000C9010000}"/>
    <cellStyle name="Millares 5 12 3" xfId="1031" xr:uid="{00000000-0005-0000-0000-0000CA010000}"/>
    <cellStyle name="Millares 5 13" xfId="213" xr:uid="{00000000-0005-0000-0000-0000CB010000}"/>
    <cellStyle name="Millares 5 13 2" xfId="775" xr:uid="{00000000-0005-0000-0000-0000CC010000}"/>
    <cellStyle name="Millares 5 13 3" xfId="1032" xr:uid="{00000000-0005-0000-0000-0000CD010000}"/>
    <cellStyle name="Millares 5 14" xfId="214" xr:uid="{00000000-0005-0000-0000-0000CE010000}"/>
    <cellStyle name="Millares 5 14 2" xfId="776" xr:uid="{00000000-0005-0000-0000-0000CF010000}"/>
    <cellStyle name="Millares 5 14 3" xfId="1033" xr:uid="{00000000-0005-0000-0000-0000D0010000}"/>
    <cellStyle name="Millares 5 15" xfId="215" xr:uid="{00000000-0005-0000-0000-0000D1010000}"/>
    <cellStyle name="Millares 5 15 2" xfId="777" xr:uid="{00000000-0005-0000-0000-0000D2010000}"/>
    <cellStyle name="Millares 5 15 3" xfId="1034" xr:uid="{00000000-0005-0000-0000-0000D3010000}"/>
    <cellStyle name="Millares 5 16" xfId="216" xr:uid="{00000000-0005-0000-0000-0000D4010000}"/>
    <cellStyle name="Millares 5 16 2" xfId="778" xr:uid="{00000000-0005-0000-0000-0000D5010000}"/>
    <cellStyle name="Millares 5 16 3" xfId="1035" xr:uid="{00000000-0005-0000-0000-0000D6010000}"/>
    <cellStyle name="Millares 5 17" xfId="217" xr:uid="{00000000-0005-0000-0000-0000D7010000}"/>
    <cellStyle name="Millares 5 17 2" xfId="779" xr:uid="{00000000-0005-0000-0000-0000D8010000}"/>
    <cellStyle name="Millares 5 17 3" xfId="1036" xr:uid="{00000000-0005-0000-0000-0000D9010000}"/>
    <cellStyle name="Millares 5 18" xfId="218" xr:uid="{00000000-0005-0000-0000-0000DA010000}"/>
    <cellStyle name="Millares 5 18 2" xfId="780" xr:uid="{00000000-0005-0000-0000-0000DB010000}"/>
    <cellStyle name="Millares 5 18 3" xfId="1037" xr:uid="{00000000-0005-0000-0000-0000DC010000}"/>
    <cellStyle name="Millares 5 19" xfId="219" xr:uid="{00000000-0005-0000-0000-0000DD010000}"/>
    <cellStyle name="Millares 5 19 2" xfId="781" xr:uid="{00000000-0005-0000-0000-0000DE010000}"/>
    <cellStyle name="Millares 5 19 3" xfId="1038" xr:uid="{00000000-0005-0000-0000-0000DF010000}"/>
    <cellStyle name="Millares 5 2" xfId="220" xr:uid="{00000000-0005-0000-0000-0000E0010000}"/>
    <cellStyle name="Millares 5 2 2" xfId="782" xr:uid="{00000000-0005-0000-0000-0000E1010000}"/>
    <cellStyle name="Millares 5 2 3" xfId="1039" xr:uid="{00000000-0005-0000-0000-0000E2010000}"/>
    <cellStyle name="Millares 5 20" xfId="221" xr:uid="{00000000-0005-0000-0000-0000E3010000}"/>
    <cellStyle name="Millares 5 20 2" xfId="783" xr:uid="{00000000-0005-0000-0000-0000E4010000}"/>
    <cellStyle name="Millares 5 20 3" xfId="1040" xr:uid="{00000000-0005-0000-0000-0000E5010000}"/>
    <cellStyle name="Millares 5 21" xfId="222" xr:uid="{00000000-0005-0000-0000-0000E6010000}"/>
    <cellStyle name="Millares 5 21 2" xfId="784" xr:uid="{00000000-0005-0000-0000-0000E7010000}"/>
    <cellStyle name="Millares 5 21 3" xfId="1041" xr:uid="{00000000-0005-0000-0000-0000E8010000}"/>
    <cellStyle name="Millares 5 22" xfId="223" xr:uid="{00000000-0005-0000-0000-0000E9010000}"/>
    <cellStyle name="Millares 5 22 2" xfId="785" xr:uid="{00000000-0005-0000-0000-0000EA010000}"/>
    <cellStyle name="Millares 5 22 3" xfId="1042" xr:uid="{00000000-0005-0000-0000-0000EB010000}"/>
    <cellStyle name="Millares 5 23" xfId="224" xr:uid="{00000000-0005-0000-0000-0000EC010000}"/>
    <cellStyle name="Millares 5 23 2" xfId="786" xr:uid="{00000000-0005-0000-0000-0000ED010000}"/>
    <cellStyle name="Millares 5 23 3" xfId="1043" xr:uid="{00000000-0005-0000-0000-0000EE010000}"/>
    <cellStyle name="Millares 5 24" xfId="225" xr:uid="{00000000-0005-0000-0000-0000EF010000}"/>
    <cellStyle name="Millares 5 24 2" xfId="787" xr:uid="{00000000-0005-0000-0000-0000F0010000}"/>
    <cellStyle name="Millares 5 24 3" xfId="1044" xr:uid="{00000000-0005-0000-0000-0000F1010000}"/>
    <cellStyle name="Millares 5 25" xfId="226" xr:uid="{00000000-0005-0000-0000-0000F2010000}"/>
    <cellStyle name="Millares 5 25 2" xfId="788" xr:uid="{00000000-0005-0000-0000-0000F3010000}"/>
    <cellStyle name="Millares 5 25 3" xfId="1045" xr:uid="{00000000-0005-0000-0000-0000F4010000}"/>
    <cellStyle name="Millares 5 26" xfId="227" xr:uid="{00000000-0005-0000-0000-0000F5010000}"/>
    <cellStyle name="Millares 5 26 2" xfId="789" xr:uid="{00000000-0005-0000-0000-0000F6010000}"/>
    <cellStyle name="Millares 5 26 3" xfId="1046" xr:uid="{00000000-0005-0000-0000-0000F7010000}"/>
    <cellStyle name="Millares 5 27" xfId="771" xr:uid="{00000000-0005-0000-0000-0000F8010000}"/>
    <cellStyle name="Millares 5 28" xfId="1047" xr:uid="{00000000-0005-0000-0000-0000F9010000}"/>
    <cellStyle name="Millares 5 3" xfId="228" xr:uid="{00000000-0005-0000-0000-0000FA010000}"/>
    <cellStyle name="Millares 5 3 2" xfId="790" xr:uid="{00000000-0005-0000-0000-0000FB010000}"/>
    <cellStyle name="Millares 5 3 3" xfId="1048" xr:uid="{00000000-0005-0000-0000-0000FC010000}"/>
    <cellStyle name="Millares 5 4" xfId="229" xr:uid="{00000000-0005-0000-0000-0000FD010000}"/>
    <cellStyle name="Millares 5 4 2" xfId="791" xr:uid="{00000000-0005-0000-0000-0000FE010000}"/>
    <cellStyle name="Millares 5 4 3" xfId="1049" xr:uid="{00000000-0005-0000-0000-0000FF010000}"/>
    <cellStyle name="Millares 5 5" xfId="230" xr:uid="{00000000-0005-0000-0000-000000020000}"/>
    <cellStyle name="Millares 5 5 2" xfId="792" xr:uid="{00000000-0005-0000-0000-000001020000}"/>
    <cellStyle name="Millares 5 5 3" xfId="1050" xr:uid="{00000000-0005-0000-0000-000002020000}"/>
    <cellStyle name="Millares 5 6" xfId="231" xr:uid="{00000000-0005-0000-0000-000003020000}"/>
    <cellStyle name="Millares 5 6 2" xfId="793" xr:uid="{00000000-0005-0000-0000-000004020000}"/>
    <cellStyle name="Millares 5 6 3" xfId="1051" xr:uid="{00000000-0005-0000-0000-000005020000}"/>
    <cellStyle name="Millares 5 7" xfId="232" xr:uid="{00000000-0005-0000-0000-000006020000}"/>
    <cellStyle name="Millares 5 7 2" xfId="794" xr:uid="{00000000-0005-0000-0000-000007020000}"/>
    <cellStyle name="Millares 5 7 3" xfId="1052" xr:uid="{00000000-0005-0000-0000-000008020000}"/>
    <cellStyle name="Millares 5 8" xfId="233" xr:uid="{00000000-0005-0000-0000-000009020000}"/>
    <cellStyle name="Millares 5 8 2" xfId="795" xr:uid="{00000000-0005-0000-0000-00000A020000}"/>
    <cellStyle name="Millares 5 8 3" xfId="1053" xr:uid="{00000000-0005-0000-0000-00000B020000}"/>
    <cellStyle name="Millares 5 9" xfId="234" xr:uid="{00000000-0005-0000-0000-00000C020000}"/>
    <cellStyle name="Millares 5 9 2" xfId="796" xr:uid="{00000000-0005-0000-0000-00000D020000}"/>
    <cellStyle name="Millares 5 9 3" xfId="1054" xr:uid="{00000000-0005-0000-0000-00000E020000}"/>
    <cellStyle name="Millares 6" xfId="235" xr:uid="{00000000-0005-0000-0000-00000F020000}"/>
    <cellStyle name="Millares 6 10" xfId="236" xr:uid="{00000000-0005-0000-0000-000010020000}"/>
    <cellStyle name="Millares 6 10 2" xfId="798" xr:uid="{00000000-0005-0000-0000-000011020000}"/>
    <cellStyle name="Millares 6 10 3" xfId="1055" xr:uid="{00000000-0005-0000-0000-000012020000}"/>
    <cellStyle name="Millares 6 11" xfId="237" xr:uid="{00000000-0005-0000-0000-000013020000}"/>
    <cellStyle name="Millares 6 11 2" xfId="799" xr:uid="{00000000-0005-0000-0000-000014020000}"/>
    <cellStyle name="Millares 6 11 3" xfId="1056" xr:uid="{00000000-0005-0000-0000-000015020000}"/>
    <cellStyle name="Millares 6 12" xfId="238" xr:uid="{00000000-0005-0000-0000-000016020000}"/>
    <cellStyle name="Millares 6 12 2" xfId="800" xr:uid="{00000000-0005-0000-0000-000017020000}"/>
    <cellStyle name="Millares 6 12 3" xfId="1057" xr:uid="{00000000-0005-0000-0000-000018020000}"/>
    <cellStyle name="Millares 6 13" xfId="239" xr:uid="{00000000-0005-0000-0000-000019020000}"/>
    <cellStyle name="Millares 6 13 2" xfId="801" xr:uid="{00000000-0005-0000-0000-00001A020000}"/>
    <cellStyle name="Millares 6 13 3" xfId="1058" xr:uid="{00000000-0005-0000-0000-00001B020000}"/>
    <cellStyle name="Millares 6 14" xfId="240" xr:uid="{00000000-0005-0000-0000-00001C020000}"/>
    <cellStyle name="Millares 6 14 2" xfId="802" xr:uid="{00000000-0005-0000-0000-00001D020000}"/>
    <cellStyle name="Millares 6 14 3" xfId="1059" xr:uid="{00000000-0005-0000-0000-00001E020000}"/>
    <cellStyle name="Millares 6 15" xfId="241" xr:uid="{00000000-0005-0000-0000-00001F020000}"/>
    <cellStyle name="Millares 6 15 2" xfId="803" xr:uid="{00000000-0005-0000-0000-000020020000}"/>
    <cellStyle name="Millares 6 15 3" xfId="1060" xr:uid="{00000000-0005-0000-0000-000021020000}"/>
    <cellStyle name="Millares 6 16" xfId="242" xr:uid="{00000000-0005-0000-0000-000022020000}"/>
    <cellStyle name="Millares 6 16 2" xfId="804" xr:uid="{00000000-0005-0000-0000-000023020000}"/>
    <cellStyle name="Millares 6 16 3" xfId="1061" xr:uid="{00000000-0005-0000-0000-000024020000}"/>
    <cellStyle name="Millares 6 17" xfId="243" xr:uid="{00000000-0005-0000-0000-000025020000}"/>
    <cellStyle name="Millares 6 17 2" xfId="805" xr:uid="{00000000-0005-0000-0000-000026020000}"/>
    <cellStyle name="Millares 6 17 3" xfId="1062" xr:uid="{00000000-0005-0000-0000-000027020000}"/>
    <cellStyle name="Millares 6 18" xfId="244" xr:uid="{00000000-0005-0000-0000-000028020000}"/>
    <cellStyle name="Millares 6 18 2" xfId="806" xr:uid="{00000000-0005-0000-0000-000029020000}"/>
    <cellStyle name="Millares 6 18 3" xfId="1063" xr:uid="{00000000-0005-0000-0000-00002A020000}"/>
    <cellStyle name="Millares 6 19" xfId="245" xr:uid="{00000000-0005-0000-0000-00002B020000}"/>
    <cellStyle name="Millares 6 19 2" xfId="807" xr:uid="{00000000-0005-0000-0000-00002C020000}"/>
    <cellStyle name="Millares 6 19 3" xfId="1064" xr:uid="{00000000-0005-0000-0000-00002D020000}"/>
    <cellStyle name="Millares 6 2" xfId="246" xr:uid="{00000000-0005-0000-0000-00002E020000}"/>
    <cellStyle name="Millares 6 2 2" xfId="808" xr:uid="{00000000-0005-0000-0000-00002F020000}"/>
    <cellStyle name="Millares 6 2 3" xfId="1065" xr:uid="{00000000-0005-0000-0000-000030020000}"/>
    <cellStyle name="Millares 6 20" xfId="247" xr:uid="{00000000-0005-0000-0000-000031020000}"/>
    <cellStyle name="Millares 6 20 2" xfId="809" xr:uid="{00000000-0005-0000-0000-000032020000}"/>
    <cellStyle name="Millares 6 20 3" xfId="1066" xr:uid="{00000000-0005-0000-0000-000033020000}"/>
    <cellStyle name="Millares 6 21" xfId="248" xr:uid="{00000000-0005-0000-0000-000034020000}"/>
    <cellStyle name="Millares 6 21 2" xfId="810" xr:uid="{00000000-0005-0000-0000-000035020000}"/>
    <cellStyle name="Millares 6 21 3" xfId="1067" xr:uid="{00000000-0005-0000-0000-000036020000}"/>
    <cellStyle name="Millares 6 22" xfId="249" xr:uid="{00000000-0005-0000-0000-000037020000}"/>
    <cellStyle name="Millares 6 22 2" xfId="811" xr:uid="{00000000-0005-0000-0000-000038020000}"/>
    <cellStyle name="Millares 6 22 3" xfId="1068" xr:uid="{00000000-0005-0000-0000-000039020000}"/>
    <cellStyle name="Millares 6 23" xfId="250" xr:uid="{00000000-0005-0000-0000-00003A020000}"/>
    <cellStyle name="Millares 6 23 2" xfId="812" xr:uid="{00000000-0005-0000-0000-00003B020000}"/>
    <cellStyle name="Millares 6 23 3" xfId="1069" xr:uid="{00000000-0005-0000-0000-00003C020000}"/>
    <cellStyle name="Millares 6 24" xfId="251" xr:uid="{00000000-0005-0000-0000-00003D020000}"/>
    <cellStyle name="Millares 6 24 2" xfId="813" xr:uid="{00000000-0005-0000-0000-00003E020000}"/>
    <cellStyle name="Millares 6 24 3" xfId="1070" xr:uid="{00000000-0005-0000-0000-00003F020000}"/>
    <cellStyle name="Millares 6 25" xfId="252" xr:uid="{00000000-0005-0000-0000-000040020000}"/>
    <cellStyle name="Millares 6 25 2" xfId="814" xr:uid="{00000000-0005-0000-0000-000041020000}"/>
    <cellStyle name="Millares 6 25 3" xfId="1071" xr:uid="{00000000-0005-0000-0000-000042020000}"/>
    <cellStyle name="Millares 6 26" xfId="253" xr:uid="{00000000-0005-0000-0000-000043020000}"/>
    <cellStyle name="Millares 6 26 2" xfId="815" xr:uid="{00000000-0005-0000-0000-000044020000}"/>
    <cellStyle name="Millares 6 26 3" xfId="1072" xr:uid="{00000000-0005-0000-0000-000045020000}"/>
    <cellStyle name="Millares 6 27" xfId="797" xr:uid="{00000000-0005-0000-0000-000046020000}"/>
    <cellStyle name="Millares 6 28" xfId="1073" xr:uid="{00000000-0005-0000-0000-000047020000}"/>
    <cellStyle name="Millares 6 3" xfId="254" xr:uid="{00000000-0005-0000-0000-000048020000}"/>
    <cellStyle name="Millares 6 3 2" xfId="816" xr:uid="{00000000-0005-0000-0000-000049020000}"/>
    <cellStyle name="Millares 6 3 3" xfId="1074" xr:uid="{00000000-0005-0000-0000-00004A020000}"/>
    <cellStyle name="Millares 6 4" xfId="255" xr:uid="{00000000-0005-0000-0000-00004B020000}"/>
    <cellStyle name="Millares 6 4 2" xfId="817" xr:uid="{00000000-0005-0000-0000-00004C020000}"/>
    <cellStyle name="Millares 6 4 3" xfId="1075" xr:uid="{00000000-0005-0000-0000-00004D020000}"/>
    <cellStyle name="Millares 6 5" xfId="256" xr:uid="{00000000-0005-0000-0000-00004E020000}"/>
    <cellStyle name="Millares 6 5 2" xfId="818" xr:uid="{00000000-0005-0000-0000-00004F020000}"/>
    <cellStyle name="Millares 6 5 3" xfId="1076" xr:uid="{00000000-0005-0000-0000-000050020000}"/>
    <cellStyle name="Millares 6 6" xfId="257" xr:uid="{00000000-0005-0000-0000-000051020000}"/>
    <cellStyle name="Millares 6 6 2" xfId="819" xr:uid="{00000000-0005-0000-0000-000052020000}"/>
    <cellStyle name="Millares 6 6 3" xfId="1077" xr:uid="{00000000-0005-0000-0000-000053020000}"/>
    <cellStyle name="Millares 6 7" xfId="258" xr:uid="{00000000-0005-0000-0000-000054020000}"/>
    <cellStyle name="Millares 6 7 2" xfId="820" xr:uid="{00000000-0005-0000-0000-000055020000}"/>
    <cellStyle name="Millares 6 7 3" xfId="1078" xr:uid="{00000000-0005-0000-0000-000056020000}"/>
    <cellStyle name="Millares 6 8" xfId="259" xr:uid="{00000000-0005-0000-0000-000057020000}"/>
    <cellStyle name="Millares 6 8 2" xfId="821" xr:uid="{00000000-0005-0000-0000-000058020000}"/>
    <cellStyle name="Millares 6 8 3" xfId="1079" xr:uid="{00000000-0005-0000-0000-000059020000}"/>
    <cellStyle name="Millares 6 9" xfId="260" xr:uid="{00000000-0005-0000-0000-00005A020000}"/>
    <cellStyle name="Millares 6 9 2" xfId="822" xr:uid="{00000000-0005-0000-0000-00005B020000}"/>
    <cellStyle name="Millares 6 9 3" xfId="1080" xr:uid="{00000000-0005-0000-0000-00005C020000}"/>
    <cellStyle name="Millares 7" xfId="604" xr:uid="{00000000-0005-0000-0000-00005D020000}"/>
    <cellStyle name="Millares 8" xfId="261" xr:uid="{00000000-0005-0000-0000-00005E020000}"/>
    <cellStyle name="Millares 8 10" xfId="262" xr:uid="{00000000-0005-0000-0000-00005F020000}"/>
    <cellStyle name="Millares 8 10 2" xfId="824" xr:uid="{00000000-0005-0000-0000-000060020000}"/>
    <cellStyle name="Millares 8 10 3" xfId="1081" xr:uid="{00000000-0005-0000-0000-000061020000}"/>
    <cellStyle name="Millares 8 11" xfId="263" xr:uid="{00000000-0005-0000-0000-000062020000}"/>
    <cellStyle name="Millares 8 11 2" xfId="825" xr:uid="{00000000-0005-0000-0000-000063020000}"/>
    <cellStyle name="Millares 8 11 3" xfId="1082" xr:uid="{00000000-0005-0000-0000-000064020000}"/>
    <cellStyle name="Millares 8 12" xfId="264" xr:uid="{00000000-0005-0000-0000-000065020000}"/>
    <cellStyle name="Millares 8 12 2" xfId="826" xr:uid="{00000000-0005-0000-0000-000066020000}"/>
    <cellStyle name="Millares 8 12 3" xfId="1083" xr:uid="{00000000-0005-0000-0000-000067020000}"/>
    <cellStyle name="Millares 8 13" xfId="265" xr:uid="{00000000-0005-0000-0000-000068020000}"/>
    <cellStyle name="Millares 8 13 2" xfId="827" xr:uid="{00000000-0005-0000-0000-000069020000}"/>
    <cellStyle name="Millares 8 13 3" xfId="1084" xr:uid="{00000000-0005-0000-0000-00006A020000}"/>
    <cellStyle name="Millares 8 14" xfId="266" xr:uid="{00000000-0005-0000-0000-00006B020000}"/>
    <cellStyle name="Millares 8 14 2" xfId="828" xr:uid="{00000000-0005-0000-0000-00006C020000}"/>
    <cellStyle name="Millares 8 14 3" xfId="1085" xr:uid="{00000000-0005-0000-0000-00006D020000}"/>
    <cellStyle name="Millares 8 15" xfId="267" xr:uid="{00000000-0005-0000-0000-00006E020000}"/>
    <cellStyle name="Millares 8 15 2" xfId="829" xr:uid="{00000000-0005-0000-0000-00006F020000}"/>
    <cellStyle name="Millares 8 15 3" xfId="1086" xr:uid="{00000000-0005-0000-0000-000070020000}"/>
    <cellStyle name="Millares 8 16" xfId="268" xr:uid="{00000000-0005-0000-0000-000071020000}"/>
    <cellStyle name="Millares 8 16 2" xfId="830" xr:uid="{00000000-0005-0000-0000-000072020000}"/>
    <cellStyle name="Millares 8 16 3" xfId="1087" xr:uid="{00000000-0005-0000-0000-000073020000}"/>
    <cellStyle name="Millares 8 17" xfId="269" xr:uid="{00000000-0005-0000-0000-000074020000}"/>
    <cellStyle name="Millares 8 17 2" xfId="831" xr:uid="{00000000-0005-0000-0000-000075020000}"/>
    <cellStyle name="Millares 8 17 3" xfId="1088" xr:uid="{00000000-0005-0000-0000-000076020000}"/>
    <cellStyle name="Millares 8 18" xfId="270" xr:uid="{00000000-0005-0000-0000-000077020000}"/>
    <cellStyle name="Millares 8 18 2" xfId="832" xr:uid="{00000000-0005-0000-0000-000078020000}"/>
    <cellStyle name="Millares 8 18 3" xfId="1089" xr:uid="{00000000-0005-0000-0000-000079020000}"/>
    <cellStyle name="Millares 8 19" xfId="271" xr:uid="{00000000-0005-0000-0000-00007A020000}"/>
    <cellStyle name="Millares 8 19 2" xfId="833" xr:uid="{00000000-0005-0000-0000-00007B020000}"/>
    <cellStyle name="Millares 8 19 3" xfId="1090" xr:uid="{00000000-0005-0000-0000-00007C020000}"/>
    <cellStyle name="Millares 8 2" xfId="272" xr:uid="{00000000-0005-0000-0000-00007D020000}"/>
    <cellStyle name="Millares 8 2 2" xfId="834" xr:uid="{00000000-0005-0000-0000-00007E020000}"/>
    <cellStyle name="Millares 8 2 3" xfId="1091" xr:uid="{00000000-0005-0000-0000-00007F020000}"/>
    <cellStyle name="Millares 8 20" xfId="273" xr:uid="{00000000-0005-0000-0000-000080020000}"/>
    <cellStyle name="Millares 8 20 2" xfId="835" xr:uid="{00000000-0005-0000-0000-000081020000}"/>
    <cellStyle name="Millares 8 20 3" xfId="1092" xr:uid="{00000000-0005-0000-0000-000082020000}"/>
    <cellStyle name="Millares 8 21" xfId="274" xr:uid="{00000000-0005-0000-0000-000083020000}"/>
    <cellStyle name="Millares 8 21 2" xfId="836" xr:uid="{00000000-0005-0000-0000-000084020000}"/>
    <cellStyle name="Millares 8 21 3" xfId="1093" xr:uid="{00000000-0005-0000-0000-000085020000}"/>
    <cellStyle name="Millares 8 22" xfId="275" xr:uid="{00000000-0005-0000-0000-000086020000}"/>
    <cellStyle name="Millares 8 22 2" xfId="837" xr:uid="{00000000-0005-0000-0000-000087020000}"/>
    <cellStyle name="Millares 8 22 3" xfId="1094" xr:uid="{00000000-0005-0000-0000-000088020000}"/>
    <cellStyle name="Millares 8 23" xfId="276" xr:uid="{00000000-0005-0000-0000-000089020000}"/>
    <cellStyle name="Millares 8 23 2" xfId="838" xr:uid="{00000000-0005-0000-0000-00008A020000}"/>
    <cellStyle name="Millares 8 23 3" xfId="1095" xr:uid="{00000000-0005-0000-0000-00008B020000}"/>
    <cellStyle name="Millares 8 24" xfId="277" xr:uid="{00000000-0005-0000-0000-00008C020000}"/>
    <cellStyle name="Millares 8 24 2" xfId="839" xr:uid="{00000000-0005-0000-0000-00008D020000}"/>
    <cellStyle name="Millares 8 24 3" xfId="1096" xr:uid="{00000000-0005-0000-0000-00008E020000}"/>
    <cellStyle name="Millares 8 25" xfId="278" xr:uid="{00000000-0005-0000-0000-00008F020000}"/>
    <cellStyle name="Millares 8 25 2" xfId="840" xr:uid="{00000000-0005-0000-0000-000090020000}"/>
    <cellStyle name="Millares 8 25 3" xfId="1097" xr:uid="{00000000-0005-0000-0000-000091020000}"/>
    <cellStyle name="Millares 8 26" xfId="279" xr:uid="{00000000-0005-0000-0000-000092020000}"/>
    <cellStyle name="Millares 8 26 2" xfId="841" xr:uid="{00000000-0005-0000-0000-000093020000}"/>
    <cellStyle name="Millares 8 26 3" xfId="1098" xr:uid="{00000000-0005-0000-0000-000094020000}"/>
    <cellStyle name="Millares 8 27" xfId="823" xr:uid="{00000000-0005-0000-0000-000095020000}"/>
    <cellStyle name="Millares 8 28" xfId="1099" xr:uid="{00000000-0005-0000-0000-000096020000}"/>
    <cellStyle name="Millares 8 3" xfId="280" xr:uid="{00000000-0005-0000-0000-000097020000}"/>
    <cellStyle name="Millares 8 3 2" xfId="842" xr:uid="{00000000-0005-0000-0000-000098020000}"/>
    <cellStyle name="Millares 8 3 3" xfId="1100" xr:uid="{00000000-0005-0000-0000-000099020000}"/>
    <cellStyle name="Millares 8 4" xfId="281" xr:uid="{00000000-0005-0000-0000-00009A020000}"/>
    <cellStyle name="Millares 8 4 2" xfId="843" xr:uid="{00000000-0005-0000-0000-00009B020000}"/>
    <cellStyle name="Millares 8 4 3" xfId="1101" xr:uid="{00000000-0005-0000-0000-00009C020000}"/>
    <cellStyle name="Millares 8 5" xfId="282" xr:uid="{00000000-0005-0000-0000-00009D020000}"/>
    <cellStyle name="Millares 8 5 2" xfId="844" xr:uid="{00000000-0005-0000-0000-00009E020000}"/>
    <cellStyle name="Millares 8 5 3" xfId="1102" xr:uid="{00000000-0005-0000-0000-00009F020000}"/>
    <cellStyle name="Millares 8 6" xfId="283" xr:uid="{00000000-0005-0000-0000-0000A0020000}"/>
    <cellStyle name="Millares 8 6 2" xfId="845" xr:uid="{00000000-0005-0000-0000-0000A1020000}"/>
    <cellStyle name="Millares 8 6 3" xfId="1103" xr:uid="{00000000-0005-0000-0000-0000A2020000}"/>
    <cellStyle name="Millares 8 7" xfId="284" xr:uid="{00000000-0005-0000-0000-0000A3020000}"/>
    <cellStyle name="Millares 8 7 2" xfId="846" xr:uid="{00000000-0005-0000-0000-0000A4020000}"/>
    <cellStyle name="Millares 8 7 3" xfId="1104" xr:uid="{00000000-0005-0000-0000-0000A5020000}"/>
    <cellStyle name="Millares 8 8" xfId="285" xr:uid="{00000000-0005-0000-0000-0000A6020000}"/>
    <cellStyle name="Millares 8 8 2" xfId="847" xr:uid="{00000000-0005-0000-0000-0000A7020000}"/>
    <cellStyle name="Millares 8 8 3" xfId="1105" xr:uid="{00000000-0005-0000-0000-0000A8020000}"/>
    <cellStyle name="Millares 8 9" xfId="286" xr:uid="{00000000-0005-0000-0000-0000A9020000}"/>
    <cellStyle name="Millares 8 9 2" xfId="848" xr:uid="{00000000-0005-0000-0000-0000AA020000}"/>
    <cellStyle name="Millares 8 9 3" xfId="1106" xr:uid="{00000000-0005-0000-0000-0000AB020000}"/>
    <cellStyle name="Millares 9" xfId="605" xr:uid="{00000000-0005-0000-0000-0000AC020000}"/>
    <cellStyle name="Moneda 10" xfId="287" xr:uid="{00000000-0005-0000-0000-0000AD020000}"/>
    <cellStyle name="Moneda 11" xfId="288" xr:uid="{00000000-0005-0000-0000-0000AE020000}"/>
    <cellStyle name="Moneda 12" xfId="289" xr:uid="{00000000-0005-0000-0000-0000AF020000}"/>
    <cellStyle name="Moneda 13" xfId="290" xr:uid="{00000000-0005-0000-0000-0000B0020000}"/>
    <cellStyle name="Moneda 14" xfId="291" xr:uid="{00000000-0005-0000-0000-0000B1020000}"/>
    <cellStyle name="Moneda 15" xfId="292" xr:uid="{00000000-0005-0000-0000-0000B2020000}"/>
    <cellStyle name="Moneda 16" xfId="293" xr:uid="{00000000-0005-0000-0000-0000B3020000}"/>
    <cellStyle name="Moneda 17" xfId="294" xr:uid="{00000000-0005-0000-0000-0000B4020000}"/>
    <cellStyle name="Moneda 18" xfId="295" xr:uid="{00000000-0005-0000-0000-0000B5020000}"/>
    <cellStyle name="Moneda 19" xfId="296" xr:uid="{00000000-0005-0000-0000-0000B6020000}"/>
    <cellStyle name="Moneda 2" xfId="297" xr:uid="{00000000-0005-0000-0000-0000B7020000}"/>
    <cellStyle name="Moneda 2 2" xfId="849" xr:uid="{00000000-0005-0000-0000-0000B8020000}"/>
    <cellStyle name="Moneda 2 3" xfId="1107" xr:uid="{00000000-0005-0000-0000-0000B9020000}"/>
    <cellStyle name="Moneda 20" xfId="298" xr:uid="{00000000-0005-0000-0000-0000BA020000}"/>
    <cellStyle name="Moneda 21" xfId="299" xr:uid="{00000000-0005-0000-0000-0000BB020000}"/>
    <cellStyle name="Moneda 22" xfId="300" xr:uid="{00000000-0005-0000-0000-0000BC020000}"/>
    <cellStyle name="Moneda 23" xfId="301" xr:uid="{00000000-0005-0000-0000-0000BD020000}"/>
    <cellStyle name="Moneda 24" xfId="302" xr:uid="{00000000-0005-0000-0000-0000BE020000}"/>
    <cellStyle name="Moneda 25" xfId="303" xr:uid="{00000000-0005-0000-0000-0000BF020000}"/>
    <cellStyle name="Moneda 26" xfId="304" xr:uid="{00000000-0005-0000-0000-0000C0020000}"/>
    <cellStyle name="Moneda 27" xfId="305" xr:uid="{00000000-0005-0000-0000-0000C1020000}"/>
    <cellStyle name="Moneda 28" xfId="306" xr:uid="{00000000-0005-0000-0000-0000C2020000}"/>
    <cellStyle name="Moneda 29" xfId="307" xr:uid="{00000000-0005-0000-0000-0000C3020000}"/>
    <cellStyle name="Moneda 3" xfId="308" xr:uid="{00000000-0005-0000-0000-0000C4020000}"/>
    <cellStyle name="Moneda 30" xfId="568" xr:uid="{00000000-0005-0000-0000-0000C5020000}"/>
    <cellStyle name="Moneda 30 2" xfId="877" xr:uid="{00000000-0005-0000-0000-0000C6020000}"/>
    <cellStyle name="Moneda 30 3" xfId="1108" xr:uid="{00000000-0005-0000-0000-0000C7020000}"/>
    <cellStyle name="Moneda 4" xfId="309" xr:uid="{00000000-0005-0000-0000-0000C8020000}"/>
    <cellStyle name="Moneda 5" xfId="310" xr:uid="{00000000-0005-0000-0000-0000C9020000}"/>
    <cellStyle name="Moneda 6" xfId="311" xr:uid="{00000000-0005-0000-0000-0000CA020000}"/>
    <cellStyle name="Moneda 7" xfId="312" xr:uid="{00000000-0005-0000-0000-0000CB020000}"/>
    <cellStyle name="Moneda 8" xfId="313" xr:uid="{00000000-0005-0000-0000-0000CC020000}"/>
    <cellStyle name="Moneda 9" xfId="314" xr:uid="{00000000-0005-0000-0000-0000CD020000}"/>
    <cellStyle name="Neutral" xfId="641" builtinId="28"/>
    <cellStyle name="Neutral 2" xfId="315" xr:uid="{00000000-0005-0000-0000-0000CF020000}"/>
    <cellStyle name="Normal" xfId="0" builtinId="0"/>
    <cellStyle name="Normal 10" xfId="27" xr:uid="{00000000-0005-0000-0000-0000D1020000}"/>
    <cellStyle name="Normal 10 2" xfId="316" xr:uid="{00000000-0005-0000-0000-0000D2020000}"/>
    <cellStyle name="Normal 10 3" xfId="317" xr:uid="{00000000-0005-0000-0000-0000D3020000}"/>
    <cellStyle name="Normal 10 4" xfId="662" xr:uid="{00000000-0005-0000-0000-0000D4020000}"/>
    <cellStyle name="Normal 10 5" xfId="1110" xr:uid="{00000000-0005-0000-0000-0000D5020000}"/>
    <cellStyle name="Normal 10_3. Gráficos_Cobertura_Dpto" xfId="1109" xr:uid="{00000000-0005-0000-0000-0000D6020000}"/>
    <cellStyle name="Normal 11" xfId="39" xr:uid="{00000000-0005-0000-0000-0000D7020000}"/>
    <cellStyle name="Normal 11 2" xfId="318" xr:uid="{00000000-0005-0000-0000-0000D8020000}"/>
    <cellStyle name="Normal 11 3" xfId="671" xr:uid="{00000000-0005-0000-0000-0000D9020000}"/>
    <cellStyle name="Normal 11 4" xfId="1112" xr:uid="{00000000-0005-0000-0000-0000DA020000}"/>
    <cellStyle name="Normal 11_3. Gráficos_Cobertura_Dpto" xfId="1111" xr:uid="{00000000-0005-0000-0000-0000DB020000}"/>
    <cellStyle name="Normal 12" xfId="40" xr:uid="{00000000-0005-0000-0000-0000DC020000}"/>
    <cellStyle name="Normal 12 10" xfId="1237" xr:uid="{00000000-0005-0000-0000-0000DD020000}"/>
    <cellStyle name="Normal 12 11" xfId="1243" xr:uid="{71A17D05-D863-46AA-8ABD-FE37B4675787}"/>
    <cellStyle name="Normal 12 2" xfId="319" xr:uid="{00000000-0005-0000-0000-0000DE020000}"/>
    <cellStyle name="Normal 12 3" xfId="619" xr:uid="{00000000-0005-0000-0000-0000DF020000}"/>
    <cellStyle name="Normal 12 3 2" xfId="620" xr:uid="{00000000-0005-0000-0000-0000E0020000}"/>
    <cellStyle name="Normal 12 3 2 2" xfId="886" xr:uid="{00000000-0005-0000-0000-0000E1020000}"/>
    <cellStyle name="Normal 12 3 2 3" xfId="1116" xr:uid="{00000000-0005-0000-0000-0000E2020000}"/>
    <cellStyle name="Normal 12 3 2_3. Gráficos_Cobertura_Dpto" xfId="1115" xr:uid="{00000000-0005-0000-0000-0000E3020000}"/>
    <cellStyle name="Normal 12 3 3" xfId="885" xr:uid="{00000000-0005-0000-0000-0000E4020000}"/>
    <cellStyle name="Normal 12 3 4" xfId="1117" xr:uid="{00000000-0005-0000-0000-0000E5020000}"/>
    <cellStyle name="Normal 12 3_3. Gráficos_Cobertura_Dpto" xfId="1114" xr:uid="{00000000-0005-0000-0000-0000E6020000}"/>
    <cellStyle name="Normal 12 4" xfId="639" xr:uid="{00000000-0005-0000-0000-0000E7020000}"/>
    <cellStyle name="Normal 12 4 2" xfId="895" xr:uid="{00000000-0005-0000-0000-0000E8020000}"/>
    <cellStyle name="Normal 12 4 3" xfId="1119" xr:uid="{00000000-0005-0000-0000-0000E9020000}"/>
    <cellStyle name="Normal 12 4_3. Gráficos_Cobertura_Dpto" xfId="1118" xr:uid="{00000000-0005-0000-0000-0000EA020000}"/>
    <cellStyle name="Normal 12 5" xfId="645" xr:uid="{00000000-0005-0000-0000-0000EB020000}"/>
    <cellStyle name="Normal 12 5 2" xfId="896" xr:uid="{00000000-0005-0000-0000-0000EC020000}"/>
    <cellStyle name="Normal 12 5 3" xfId="1121" xr:uid="{00000000-0005-0000-0000-0000ED020000}"/>
    <cellStyle name="Normal 12 5_3. Gráficos_Cobertura_Dpto" xfId="1120" xr:uid="{00000000-0005-0000-0000-0000EE020000}"/>
    <cellStyle name="Normal 12 6" xfId="648" xr:uid="{00000000-0005-0000-0000-0000EF020000}"/>
    <cellStyle name="Normal 12 6 2" xfId="898" xr:uid="{00000000-0005-0000-0000-0000F0020000}"/>
    <cellStyle name="Normal 12 6 3" xfId="1123" xr:uid="{00000000-0005-0000-0000-0000F1020000}"/>
    <cellStyle name="Normal 12 6_3. Gráficos_Cobertura_Dpto" xfId="1122" xr:uid="{00000000-0005-0000-0000-0000F2020000}"/>
    <cellStyle name="Normal 12 7" xfId="650" xr:uid="{00000000-0005-0000-0000-0000F3020000}"/>
    <cellStyle name="Normal 12 7 2" xfId="900" xr:uid="{00000000-0005-0000-0000-0000F4020000}"/>
    <cellStyle name="Normal 12 7 3" xfId="1125" xr:uid="{00000000-0005-0000-0000-0000F5020000}"/>
    <cellStyle name="Normal 12 7_3. Gráficos_Cobertura_Dpto" xfId="1124" xr:uid="{00000000-0005-0000-0000-0000F6020000}"/>
    <cellStyle name="Normal 12 8" xfId="672" xr:uid="{00000000-0005-0000-0000-0000F7020000}"/>
    <cellStyle name="Normal 12 9" xfId="1126" xr:uid="{00000000-0005-0000-0000-0000F8020000}"/>
    <cellStyle name="Normal 12_3. Gráficos_Cobertura_Dpto" xfId="1113" xr:uid="{00000000-0005-0000-0000-0000F9020000}"/>
    <cellStyle name="Normal 13" xfId="320" xr:uid="{00000000-0005-0000-0000-0000FA020000}"/>
    <cellStyle name="Normal 13 2" xfId="321" xr:uid="{00000000-0005-0000-0000-0000FB020000}"/>
    <cellStyle name="Normal 13_ABRIL 2011 DEFUNCIONES (15-06-2011)" xfId="322" xr:uid="{00000000-0005-0000-0000-0000FC020000}"/>
    <cellStyle name="Normal 14" xfId="323" xr:uid="{00000000-0005-0000-0000-0000FD020000}"/>
    <cellStyle name="Normal 14 2" xfId="324" xr:uid="{00000000-0005-0000-0000-0000FE020000}"/>
    <cellStyle name="Normal 14_defunciones 2011(13-04-2011)" xfId="325" xr:uid="{00000000-0005-0000-0000-0000FF020000}"/>
    <cellStyle name="Normal 15" xfId="326" xr:uid="{00000000-0005-0000-0000-000000030000}"/>
    <cellStyle name="Normal 15 2" xfId="327" xr:uid="{00000000-0005-0000-0000-000001030000}"/>
    <cellStyle name="Normal 15_defunciones 2011(13-04-2011)" xfId="328" xr:uid="{00000000-0005-0000-0000-000002030000}"/>
    <cellStyle name="Normal 16" xfId="329" xr:uid="{00000000-0005-0000-0000-000003030000}"/>
    <cellStyle name="Normal 16 2" xfId="330" xr:uid="{00000000-0005-0000-0000-000004030000}"/>
    <cellStyle name="Normal 16_defunciones 2011(13-04-2011)" xfId="331" xr:uid="{00000000-0005-0000-0000-000005030000}"/>
    <cellStyle name="Normal 17" xfId="332" xr:uid="{00000000-0005-0000-0000-000006030000}"/>
    <cellStyle name="Normal 17 2" xfId="333" xr:uid="{00000000-0005-0000-0000-000007030000}"/>
    <cellStyle name="Normal 17_defunciones 2011(13-04-2011)" xfId="334" xr:uid="{00000000-0005-0000-0000-000008030000}"/>
    <cellStyle name="Normal 18" xfId="335" xr:uid="{00000000-0005-0000-0000-000009030000}"/>
    <cellStyle name="Normal 18 2" xfId="336" xr:uid="{00000000-0005-0000-0000-00000A030000}"/>
    <cellStyle name="Normal 18_defunciones 2011(13-04-2011)" xfId="337" xr:uid="{00000000-0005-0000-0000-00000B030000}"/>
    <cellStyle name="Normal 19" xfId="338" xr:uid="{00000000-0005-0000-0000-00000C030000}"/>
    <cellStyle name="Normal 19 2" xfId="339" xr:uid="{00000000-0005-0000-0000-00000D030000}"/>
    <cellStyle name="Normal 19_defunciones 2011(13-04-2011)" xfId="340" xr:uid="{00000000-0005-0000-0000-00000E030000}"/>
    <cellStyle name="Normal 2" xfId="12" xr:uid="{00000000-0005-0000-0000-00000F030000}"/>
    <cellStyle name="Normal 2 2" xfId="14" xr:uid="{00000000-0005-0000-0000-000010030000}"/>
    <cellStyle name="Normal 2 2 2" xfId="341" xr:uid="{00000000-0005-0000-0000-000011030000}"/>
    <cellStyle name="Normal 2 2 3" xfId="342" xr:uid="{00000000-0005-0000-0000-000012030000}"/>
    <cellStyle name="Normal 2 3" xfId="30" xr:uid="{00000000-0005-0000-0000-000013030000}"/>
    <cellStyle name="Normal 2 3 2" xfId="663" xr:uid="{00000000-0005-0000-0000-000014030000}"/>
    <cellStyle name="Normal 2 3 3" xfId="1129" xr:uid="{00000000-0005-0000-0000-000015030000}"/>
    <cellStyle name="Normal 2 3_3. Gráficos_Cobertura_Dpto" xfId="1128" xr:uid="{00000000-0005-0000-0000-000016030000}"/>
    <cellStyle name="Normal 2 4" xfId="343" xr:uid="{00000000-0005-0000-0000-000017030000}"/>
    <cellStyle name="Normal 2 4 2" xfId="344" xr:uid="{00000000-0005-0000-0000-000018030000}"/>
    <cellStyle name="Normal 2 4 2 2" xfId="851" xr:uid="{00000000-0005-0000-0000-000019030000}"/>
    <cellStyle name="Normal 2 4 2 3" xfId="1132" xr:uid="{00000000-0005-0000-0000-00001A030000}"/>
    <cellStyle name="Normal 2 4 2_3. Gráficos_Cobertura_Dpto" xfId="1131" xr:uid="{00000000-0005-0000-0000-00001B030000}"/>
    <cellStyle name="Normal 2 4 3" xfId="345" xr:uid="{00000000-0005-0000-0000-00001C030000}"/>
    <cellStyle name="Normal 2 4 3 2" xfId="852" xr:uid="{00000000-0005-0000-0000-00001D030000}"/>
    <cellStyle name="Normal 2 4 3 3" xfId="1134" xr:uid="{00000000-0005-0000-0000-00001E030000}"/>
    <cellStyle name="Normal 2 4 3_3. Gráficos_Cobertura_Dpto" xfId="1133" xr:uid="{00000000-0005-0000-0000-00001F030000}"/>
    <cellStyle name="Normal 2 4 4" xfId="850" xr:uid="{00000000-0005-0000-0000-000020030000}"/>
    <cellStyle name="Normal 2 4 5" xfId="1135" xr:uid="{00000000-0005-0000-0000-000021030000}"/>
    <cellStyle name="Normal 2 4_3. Gráficos_Cobertura_Dpto" xfId="1130" xr:uid="{00000000-0005-0000-0000-000022030000}"/>
    <cellStyle name="Normal 2 5" xfId="346" xr:uid="{00000000-0005-0000-0000-000023030000}"/>
    <cellStyle name="Normal 2 5 2" xfId="853" xr:uid="{00000000-0005-0000-0000-000024030000}"/>
    <cellStyle name="Normal 2 5 3" xfId="1137" xr:uid="{00000000-0005-0000-0000-000025030000}"/>
    <cellStyle name="Normal 2 5_3. Gráficos_Cobertura_Dpto" xfId="1136" xr:uid="{00000000-0005-0000-0000-000026030000}"/>
    <cellStyle name="Normal 2 6" xfId="618" xr:uid="{00000000-0005-0000-0000-000027030000}"/>
    <cellStyle name="Normal 2 6 2" xfId="884" xr:uid="{00000000-0005-0000-0000-000028030000}"/>
    <cellStyle name="Normal 2 6 3" xfId="1139" xr:uid="{00000000-0005-0000-0000-000029030000}"/>
    <cellStyle name="Normal 2 6_3. Gráficos_Cobertura_Dpto" xfId="1138" xr:uid="{00000000-0005-0000-0000-00002A030000}"/>
    <cellStyle name="Normal 2 7" xfId="654" xr:uid="{00000000-0005-0000-0000-00002B030000}"/>
    <cellStyle name="Normal 2 8" xfId="1140" xr:uid="{00000000-0005-0000-0000-00002C030000}"/>
    <cellStyle name="Normal 2_3. Gráficos_Cobertura_Dpto" xfId="1127" xr:uid="{00000000-0005-0000-0000-00002D030000}"/>
    <cellStyle name="Normal 20" xfId="347" xr:uid="{00000000-0005-0000-0000-00002E030000}"/>
    <cellStyle name="Normal 20 2" xfId="348" xr:uid="{00000000-0005-0000-0000-00002F030000}"/>
    <cellStyle name="Normal 20_defunciones 2011(13-04-2011)" xfId="349" xr:uid="{00000000-0005-0000-0000-000030030000}"/>
    <cellStyle name="Normal 21" xfId="350" xr:uid="{00000000-0005-0000-0000-000031030000}"/>
    <cellStyle name="Normal 21 2" xfId="351" xr:uid="{00000000-0005-0000-0000-000032030000}"/>
    <cellStyle name="Normal 21_defunciones 2011(13-04-2011)" xfId="352" xr:uid="{00000000-0005-0000-0000-000033030000}"/>
    <cellStyle name="Normal 22" xfId="353" xr:uid="{00000000-0005-0000-0000-000034030000}"/>
    <cellStyle name="Normal 22 2" xfId="354" xr:uid="{00000000-0005-0000-0000-000035030000}"/>
    <cellStyle name="Normal 22_defunciones 2011(13-04-2011)" xfId="355" xr:uid="{00000000-0005-0000-0000-000036030000}"/>
    <cellStyle name="Normal 23" xfId="356" xr:uid="{00000000-0005-0000-0000-000037030000}"/>
    <cellStyle name="Normal 23 2" xfId="357" xr:uid="{00000000-0005-0000-0000-000038030000}"/>
    <cellStyle name="Normal 23_defunciones 2011(13-04-2011)" xfId="358" xr:uid="{00000000-0005-0000-0000-000039030000}"/>
    <cellStyle name="Normal 24" xfId="359" xr:uid="{00000000-0005-0000-0000-00003A030000}"/>
    <cellStyle name="Normal 24 2" xfId="360" xr:uid="{00000000-0005-0000-0000-00003B030000}"/>
    <cellStyle name="Normal 24 3" xfId="361" xr:uid="{00000000-0005-0000-0000-00003C030000}"/>
    <cellStyle name="Normal 24 3 2" xfId="855" xr:uid="{00000000-0005-0000-0000-00003D030000}"/>
    <cellStyle name="Normal 24 3 3" xfId="1143" xr:uid="{00000000-0005-0000-0000-00003E030000}"/>
    <cellStyle name="Normal 24 3_3. Gráficos_Cobertura_Dpto" xfId="1142" xr:uid="{00000000-0005-0000-0000-00003F030000}"/>
    <cellStyle name="Normal 24 4" xfId="854" xr:uid="{00000000-0005-0000-0000-000040030000}"/>
    <cellStyle name="Normal 24 5" xfId="1144" xr:uid="{00000000-0005-0000-0000-000041030000}"/>
    <cellStyle name="Normal 24_3. Gráficos_Cobertura_Dpto" xfId="1141" xr:uid="{00000000-0005-0000-0000-000042030000}"/>
    <cellStyle name="Normal 25" xfId="362" xr:uid="{00000000-0005-0000-0000-000043030000}"/>
    <cellStyle name="Normal 25 2" xfId="363" xr:uid="{00000000-0005-0000-0000-000044030000}"/>
    <cellStyle name="Normal 25 2 2" xfId="856" xr:uid="{00000000-0005-0000-0000-000045030000}"/>
    <cellStyle name="Normal 25 2 3" xfId="1146" xr:uid="{00000000-0005-0000-0000-000046030000}"/>
    <cellStyle name="Normal 25 2_3. Gráficos_Cobertura_Dpto" xfId="1145" xr:uid="{00000000-0005-0000-0000-000047030000}"/>
    <cellStyle name="Normal 26" xfId="364" xr:uid="{00000000-0005-0000-0000-000048030000}"/>
    <cellStyle name="Normal 26 2" xfId="365" xr:uid="{00000000-0005-0000-0000-000049030000}"/>
    <cellStyle name="Normal 27" xfId="366" xr:uid="{00000000-0005-0000-0000-00004A030000}"/>
    <cellStyle name="Normal 27 2" xfId="367" xr:uid="{00000000-0005-0000-0000-00004B030000}"/>
    <cellStyle name="Normal 27 2 2" xfId="857" xr:uid="{00000000-0005-0000-0000-00004C030000}"/>
    <cellStyle name="Normal 27 2 3" xfId="1148" xr:uid="{00000000-0005-0000-0000-00004D030000}"/>
    <cellStyle name="Normal 27 2_3. Gráficos_Cobertura_Dpto" xfId="1147" xr:uid="{00000000-0005-0000-0000-00004E030000}"/>
    <cellStyle name="Normal 28" xfId="368" xr:uid="{00000000-0005-0000-0000-00004F030000}"/>
    <cellStyle name="Normal 28 2" xfId="369" xr:uid="{00000000-0005-0000-0000-000050030000}"/>
    <cellStyle name="Normal 28 2 2" xfId="858" xr:uid="{00000000-0005-0000-0000-000051030000}"/>
    <cellStyle name="Normal 28 2 3" xfId="1150" xr:uid="{00000000-0005-0000-0000-000052030000}"/>
    <cellStyle name="Normal 28 2_3. Gráficos_Cobertura_Dpto" xfId="1149" xr:uid="{00000000-0005-0000-0000-000053030000}"/>
    <cellStyle name="Normal 29" xfId="370" xr:uid="{00000000-0005-0000-0000-000054030000}"/>
    <cellStyle name="Normal 29 2" xfId="371" xr:uid="{00000000-0005-0000-0000-000055030000}"/>
    <cellStyle name="Normal 29 2 2" xfId="860" xr:uid="{00000000-0005-0000-0000-000056030000}"/>
    <cellStyle name="Normal 29 2 3" xfId="1153" xr:uid="{00000000-0005-0000-0000-000057030000}"/>
    <cellStyle name="Normal 29 2_3. Gráficos_Cobertura_Dpto" xfId="1152" xr:uid="{00000000-0005-0000-0000-000058030000}"/>
    <cellStyle name="Normal 29 3" xfId="859" xr:uid="{00000000-0005-0000-0000-000059030000}"/>
    <cellStyle name="Normal 29 4" xfId="1154" xr:uid="{00000000-0005-0000-0000-00005A030000}"/>
    <cellStyle name="Normal 29_3. Gráficos_Cobertura_Dpto" xfId="1151" xr:uid="{00000000-0005-0000-0000-00005B030000}"/>
    <cellStyle name="Normal 3" xfId="16" xr:uid="{00000000-0005-0000-0000-00005C030000}"/>
    <cellStyle name="Normal 3 2" xfId="31" xr:uid="{00000000-0005-0000-0000-00005D030000}"/>
    <cellStyle name="Normal 3 2 2" xfId="664" xr:uid="{00000000-0005-0000-0000-00005E030000}"/>
    <cellStyle name="Normal 3 2 3" xfId="1157" xr:uid="{00000000-0005-0000-0000-00005F030000}"/>
    <cellStyle name="Normal 3 2_3. Gráficos_Cobertura_Dpto" xfId="1156" xr:uid="{00000000-0005-0000-0000-000060030000}"/>
    <cellStyle name="Normal 3 3" xfId="655" xr:uid="{00000000-0005-0000-0000-000061030000}"/>
    <cellStyle name="Normal 3 4" xfId="1158" xr:uid="{00000000-0005-0000-0000-000062030000}"/>
    <cellStyle name="Normal 3_3. Gráficos_Cobertura_Dpto" xfId="1155" xr:uid="{00000000-0005-0000-0000-000063030000}"/>
    <cellStyle name="Normal 30" xfId="372" xr:uid="{00000000-0005-0000-0000-000064030000}"/>
    <cellStyle name="Normal 30 2" xfId="861" xr:uid="{00000000-0005-0000-0000-000065030000}"/>
    <cellStyle name="Normal 30 3" xfId="1160" xr:uid="{00000000-0005-0000-0000-000066030000}"/>
    <cellStyle name="Normal 30_3. Gráficos_Cobertura_Dpto" xfId="1159" xr:uid="{00000000-0005-0000-0000-000067030000}"/>
    <cellStyle name="Normal 31" xfId="373" xr:uid="{00000000-0005-0000-0000-000068030000}"/>
    <cellStyle name="Normal 31 2" xfId="862" xr:uid="{00000000-0005-0000-0000-000069030000}"/>
    <cellStyle name="Normal 31 3" xfId="1162" xr:uid="{00000000-0005-0000-0000-00006A030000}"/>
    <cellStyle name="Normal 31_3. Gráficos_Cobertura_Dpto" xfId="1161" xr:uid="{00000000-0005-0000-0000-00006B030000}"/>
    <cellStyle name="Normal 32" xfId="374" xr:uid="{00000000-0005-0000-0000-00006C030000}"/>
    <cellStyle name="Normal 33" xfId="375" xr:uid="{00000000-0005-0000-0000-00006D030000}"/>
    <cellStyle name="Normal 33 2" xfId="863" xr:uid="{00000000-0005-0000-0000-00006E030000}"/>
    <cellStyle name="Normal 33 3" xfId="1164" xr:uid="{00000000-0005-0000-0000-00006F030000}"/>
    <cellStyle name="Normal 33_3. Gráficos_Cobertura_Dpto" xfId="1163" xr:uid="{00000000-0005-0000-0000-000070030000}"/>
    <cellStyle name="Normal 34" xfId="376" xr:uid="{00000000-0005-0000-0000-000071030000}"/>
    <cellStyle name="Normal 34 2" xfId="864" xr:uid="{00000000-0005-0000-0000-000072030000}"/>
    <cellStyle name="Normal 34 3" xfId="1166" xr:uid="{00000000-0005-0000-0000-000073030000}"/>
    <cellStyle name="Normal 34_3. Gráficos_Cobertura_Dpto" xfId="1165" xr:uid="{00000000-0005-0000-0000-000074030000}"/>
    <cellStyle name="Normal 35" xfId="377" xr:uid="{00000000-0005-0000-0000-000075030000}"/>
    <cellStyle name="Normal 35 2" xfId="865" xr:uid="{00000000-0005-0000-0000-000076030000}"/>
    <cellStyle name="Normal 35 3" xfId="1168" xr:uid="{00000000-0005-0000-0000-000077030000}"/>
    <cellStyle name="Normal 35_3. Gráficos_Cobertura_Dpto" xfId="1167" xr:uid="{00000000-0005-0000-0000-000078030000}"/>
    <cellStyle name="Normal 36" xfId="378" xr:uid="{00000000-0005-0000-0000-000079030000}"/>
    <cellStyle name="Normal 36 2" xfId="866" xr:uid="{00000000-0005-0000-0000-00007A030000}"/>
    <cellStyle name="Normal 36 3" xfId="1170" xr:uid="{00000000-0005-0000-0000-00007B030000}"/>
    <cellStyle name="Normal 36_3. Gráficos_Cobertura_Dpto" xfId="1169" xr:uid="{00000000-0005-0000-0000-00007C030000}"/>
    <cellStyle name="Normal 37" xfId="379" xr:uid="{00000000-0005-0000-0000-00007D030000}"/>
    <cellStyle name="Normal 38" xfId="380" xr:uid="{00000000-0005-0000-0000-00007E030000}"/>
    <cellStyle name="Normal 38 2" xfId="867" xr:uid="{00000000-0005-0000-0000-00007F030000}"/>
    <cellStyle name="Normal 38 3" xfId="1172" xr:uid="{00000000-0005-0000-0000-000080030000}"/>
    <cellStyle name="Normal 38_3. Gráficos_Cobertura_Dpto" xfId="1171" xr:uid="{00000000-0005-0000-0000-000081030000}"/>
    <cellStyle name="Normal 39" xfId="561" xr:uid="{00000000-0005-0000-0000-000082030000}"/>
    <cellStyle name="Normal 39 2" xfId="873" xr:uid="{00000000-0005-0000-0000-000083030000}"/>
    <cellStyle name="Normal 39 3" xfId="1174" xr:uid="{00000000-0005-0000-0000-000084030000}"/>
    <cellStyle name="Normal 39_3. Gráficos_Cobertura_Dpto" xfId="1173" xr:uid="{00000000-0005-0000-0000-000085030000}"/>
    <cellStyle name="Normal 4" xfId="18" xr:uid="{00000000-0005-0000-0000-000086030000}"/>
    <cellStyle name="Normal 4 10" xfId="606" xr:uid="{00000000-0005-0000-0000-000087030000}"/>
    <cellStyle name="Normal 4 11" xfId="656" xr:uid="{00000000-0005-0000-0000-000088030000}"/>
    <cellStyle name="Normal 4 12" xfId="1176" xr:uid="{00000000-0005-0000-0000-000089030000}"/>
    <cellStyle name="Normal 4 2" xfId="32" xr:uid="{00000000-0005-0000-0000-00008A030000}"/>
    <cellStyle name="Normal 4 2 2" xfId="381" xr:uid="{00000000-0005-0000-0000-00008B030000}"/>
    <cellStyle name="Normal 4 2 3" xfId="665" xr:uid="{00000000-0005-0000-0000-00008C030000}"/>
    <cellStyle name="Normal 4 2 4" xfId="1178" xr:uid="{00000000-0005-0000-0000-00008D030000}"/>
    <cellStyle name="Normal 4 2_3. Gráficos_Cobertura_Dpto" xfId="1177" xr:uid="{00000000-0005-0000-0000-00008E030000}"/>
    <cellStyle name="Normal 4 3" xfId="382" xr:uid="{00000000-0005-0000-0000-00008F030000}"/>
    <cellStyle name="Normal 4 4" xfId="41" xr:uid="{00000000-0005-0000-0000-000090030000}"/>
    <cellStyle name="Normal 4 4 2" xfId="646" xr:uid="{00000000-0005-0000-0000-000091030000}"/>
    <cellStyle name="Normal 4 4 2 2" xfId="897" xr:uid="{00000000-0005-0000-0000-000092030000}"/>
    <cellStyle name="Normal 4 4 2 3" xfId="1181" xr:uid="{00000000-0005-0000-0000-000093030000}"/>
    <cellStyle name="Normal 4 4 2_3. Gráficos_Cobertura_Dpto" xfId="1180" xr:uid="{00000000-0005-0000-0000-000094030000}"/>
    <cellStyle name="Normal 4 4 3" xfId="673" xr:uid="{00000000-0005-0000-0000-000095030000}"/>
    <cellStyle name="Normal 4 4 4" xfId="1182" xr:uid="{00000000-0005-0000-0000-000096030000}"/>
    <cellStyle name="Normal 4 4_3. Gráficos_Cobertura_Dpto" xfId="1179" xr:uid="{00000000-0005-0000-0000-000097030000}"/>
    <cellStyle name="Normal 4 5" xfId="383" xr:uid="{00000000-0005-0000-0000-000098030000}"/>
    <cellStyle name="Normal 4 5 2" xfId="868" xr:uid="{00000000-0005-0000-0000-000099030000}"/>
    <cellStyle name="Normal 4 5 3" xfId="1184" xr:uid="{00000000-0005-0000-0000-00009A030000}"/>
    <cellStyle name="Normal 4 5_3. Gráficos_Cobertura_Dpto" xfId="1183" xr:uid="{00000000-0005-0000-0000-00009B030000}"/>
    <cellStyle name="Normal 4 6" xfId="607" xr:uid="{00000000-0005-0000-0000-00009C030000}"/>
    <cellStyle name="Normal 4 7" xfId="608" xr:uid="{00000000-0005-0000-0000-00009D030000}"/>
    <cellStyle name="Normal 4 8" xfId="609" xr:uid="{00000000-0005-0000-0000-00009E030000}"/>
    <cellStyle name="Normal 4 9" xfId="610" xr:uid="{00000000-0005-0000-0000-00009F030000}"/>
    <cellStyle name="Normal 4_3. Gráficos_Cobertura_Dpto" xfId="1175" xr:uid="{00000000-0005-0000-0000-0000A0030000}"/>
    <cellStyle name="Normal 40" xfId="621" xr:uid="{00000000-0005-0000-0000-0000A1030000}"/>
    <cellStyle name="Normal 41" xfId="623" xr:uid="{00000000-0005-0000-0000-0000A2030000}"/>
    <cellStyle name="Normal 41 2" xfId="887" xr:uid="{00000000-0005-0000-0000-0000A3030000}"/>
    <cellStyle name="Normal 41 3" xfId="1186" xr:uid="{00000000-0005-0000-0000-0000A4030000}"/>
    <cellStyle name="Normal 41_3. Gráficos_Cobertura_Dpto" xfId="1185" xr:uid="{00000000-0005-0000-0000-0000A5030000}"/>
    <cellStyle name="Normal 42" xfId="627" xr:uid="{00000000-0005-0000-0000-0000A6030000}"/>
    <cellStyle name="Normal 42 2" xfId="889" xr:uid="{00000000-0005-0000-0000-0000A7030000}"/>
    <cellStyle name="Normal 42 3" xfId="1188" xr:uid="{00000000-0005-0000-0000-0000A8030000}"/>
    <cellStyle name="Normal 42_3. Gráficos_Cobertura_Dpto" xfId="1187" xr:uid="{00000000-0005-0000-0000-0000A9030000}"/>
    <cellStyle name="Normal 43" xfId="628" xr:uid="{00000000-0005-0000-0000-0000AA030000}"/>
    <cellStyle name="Normal 43 2" xfId="890" xr:uid="{00000000-0005-0000-0000-0000AB030000}"/>
    <cellStyle name="Normal 43 3" xfId="1190" xr:uid="{00000000-0005-0000-0000-0000AC030000}"/>
    <cellStyle name="Normal 43_3. Gráficos_Cobertura_Dpto" xfId="1189" xr:uid="{00000000-0005-0000-0000-0000AD030000}"/>
    <cellStyle name="Normal 44" xfId="629" xr:uid="{00000000-0005-0000-0000-0000AE030000}"/>
    <cellStyle name="Normal 44 2" xfId="891" xr:uid="{00000000-0005-0000-0000-0000AF030000}"/>
    <cellStyle name="Normal 44 3" xfId="1192" xr:uid="{00000000-0005-0000-0000-0000B0030000}"/>
    <cellStyle name="Normal 44_3. Gráficos_Cobertura_Dpto" xfId="1191" xr:uid="{00000000-0005-0000-0000-0000B1030000}"/>
    <cellStyle name="Normal 45" xfId="630" xr:uid="{00000000-0005-0000-0000-0000B2030000}"/>
    <cellStyle name="Normal 45 2" xfId="892" xr:uid="{00000000-0005-0000-0000-0000B3030000}"/>
    <cellStyle name="Normal 45 3" xfId="1194" xr:uid="{00000000-0005-0000-0000-0000B4030000}"/>
    <cellStyle name="Normal 45_3. Gráficos_Cobertura_Dpto" xfId="1193" xr:uid="{00000000-0005-0000-0000-0000B5030000}"/>
    <cellStyle name="Normal 5" xfId="19" xr:uid="{00000000-0005-0000-0000-0000B6030000}"/>
    <cellStyle name="Normal 5 2" xfId="33" xr:uid="{00000000-0005-0000-0000-0000B7030000}"/>
    <cellStyle name="Normal 5 2 2" xfId="666" xr:uid="{00000000-0005-0000-0000-0000B8030000}"/>
    <cellStyle name="Normal 5 2 3" xfId="1197" xr:uid="{00000000-0005-0000-0000-0000B9030000}"/>
    <cellStyle name="Normal 5 2_3. Gráficos_Cobertura_Dpto" xfId="1196" xr:uid="{00000000-0005-0000-0000-0000BA030000}"/>
    <cellStyle name="Normal 5 3" xfId="657" xr:uid="{00000000-0005-0000-0000-0000BB030000}"/>
    <cellStyle name="Normal 5 4" xfId="1198" xr:uid="{00000000-0005-0000-0000-0000BC030000}"/>
    <cellStyle name="Normal 5_3. Gráficos_Cobertura_Dpto" xfId="1195" xr:uid="{00000000-0005-0000-0000-0000BD030000}"/>
    <cellStyle name="Normal 6" xfId="20" xr:uid="{00000000-0005-0000-0000-0000BE030000}"/>
    <cellStyle name="Normal 6 2" xfId="34" xr:uid="{00000000-0005-0000-0000-0000BF030000}"/>
    <cellStyle name="Normal 6 2 2" xfId="667" xr:uid="{00000000-0005-0000-0000-0000C0030000}"/>
    <cellStyle name="Normal 6 2 3" xfId="1201" xr:uid="{00000000-0005-0000-0000-0000C1030000}"/>
    <cellStyle name="Normal 6 2_3. Gráficos_Cobertura_Dpto" xfId="1200" xr:uid="{00000000-0005-0000-0000-0000C2030000}"/>
    <cellStyle name="Normal 6 3" xfId="658" xr:uid="{00000000-0005-0000-0000-0000C3030000}"/>
    <cellStyle name="Normal 6 4" xfId="1202" xr:uid="{00000000-0005-0000-0000-0000C4030000}"/>
    <cellStyle name="Normal 6_3. Gráficos_Cobertura_Dpto" xfId="1199" xr:uid="{00000000-0005-0000-0000-0000C5030000}"/>
    <cellStyle name="Normal 7" xfId="21" xr:uid="{00000000-0005-0000-0000-0000C6030000}"/>
    <cellStyle name="Normal 7 2" xfId="24" xr:uid="{00000000-0005-0000-0000-0000C7030000}"/>
    <cellStyle name="Normal 7 3" xfId="25" xr:uid="{00000000-0005-0000-0000-0000C8030000}"/>
    <cellStyle name="Normal 7 3 2" xfId="36" xr:uid="{00000000-0005-0000-0000-0000C9030000}"/>
    <cellStyle name="Normal 7 3 2 2" xfId="669" xr:uid="{00000000-0005-0000-0000-0000CA030000}"/>
    <cellStyle name="Normal 7 3 2 3" xfId="1205" xr:uid="{00000000-0005-0000-0000-0000CB030000}"/>
    <cellStyle name="Normal 7 3 2_3. Gráficos_Cobertura_Dpto" xfId="1204" xr:uid="{00000000-0005-0000-0000-0000CC030000}"/>
    <cellStyle name="Normal 7 3 3" xfId="660" xr:uid="{00000000-0005-0000-0000-0000CD030000}"/>
    <cellStyle name="Normal 7 3 4" xfId="1206" xr:uid="{00000000-0005-0000-0000-0000CE030000}"/>
    <cellStyle name="Normal 7 3_3. Gráficos_Cobertura_Dpto" xfId="1203" xr:uid="{00000000-0005-0000-0000-0000CF030000}"/>
    <cellStyle name="Normal 7 4" xfId="22" xr:uid="{00000000-0005-0000-0000-0000D0030000}"/>
    <cellStyle name="Normal 7 4 2" xfId="35" xr:uid="{00000000-0005-0000-0000-0000D1030000}"/>
    <cellStyle name="Normal 7 4 2 2" xfId="668" xr:uid="{00000000-0005-0000-0000-0000D2030000}"/>
    <cellStyle name="Normal 7 4 2 3" xfId="1209" xr:uid="{00000000-0005-0000-0000-0000D3030000}"/>
    <cellStyle name="Normal 7 4 2_3. Gráficos_Cobertura_Dpto" xfId="1208" xr:uid="{00000000-0005-0000-0000-0000D4030000}"/>
    <cellStyle name="Normal 7 4 3" xfId="560" xr:uid="{00000000-0005-0000-0000-0000D5030000}"/>
    <cellStyle name="Normal 7 4 3 2" xfId="563" xr:uid="{00000000-0005-0000-0000-0000D6030000}"/>
    <cellStyle name="Normal 7 4 3 2 2" xfId="564" xr:uid="{00000000-0005-0000-0000-0000D7030000}"/>
    <cellStyle name="Normal 7 4 3 2 2 2" xfId="565" xr:uid="{00000000-0005-0000-0000-0000D8030000}"/>
    <cellStyle name="Normal 7 4 3 2 2 2 2" xfId="614" xr:uid="{00000000-0005-0000-0000-0000D9030000}"/>
    <cellStyle name="Normal 7 4 3 2 2 2 2 2" xfId="615" xr:uid="{00000000-0005-0000-0000-0000DA030000}"/>
    <cellStyle name="Normal 7 4 3 2 2 2 2 2 2" xfId="882" xr:uid="{00000000-0005-0000-0000-0000DB030000}"/>
    <cellStyle name="Normal 7 4 3 2 2 2 2 2 3" xfId="1216" xr:uid="{00000000-0005-0000-0000-0000DC030000}"/>
    <cellStyle name="Normal 7 4 3 2 2 2 2 2_3. Gráficos_Cobertura_Dpto" xfId="1215" xr:uid="{00000000-0005-0000-0000-0000DD030000}"/>
    <cellStyle name="Normal 7 4 3 2 2 2 2 3" xfId="881" xr:uid="{00000000-0005-0000-0000-0000DE030000}"/>
    <cellStyle name="Normal 7 4 3 2 2 2 2 4" xfId="1217" xr:uid="{00000000-0005-0000-0000-0000DF030000}"/>
    <cellStyle name="Normal 7 4 3 2 2 2 2_3. Gráficos_Cobertura_Dpto" xfId="1214" xr:uid="{00000000-0005-0000-0000-0000E0030000}"/>
    <cellStyle name="Normal 7 4 3 2 2 2 3" xfId="616" xr:uid="{00000000-0005-0000-0000-0000E1030000}"/>
    <cellStyle name="Normal 7 4 3 2 2 2 3 2" xfId="624" xr:uid="{00000000-0005-0000-0000-0000E2030000}"/>
    <cellStyle name="Normal 7 4 3 2 2 2 3 2 2" xfId="888" xr:uid="{00000000-0005-0000-0000-0000E3030000}"/>
    <cellStyle name="Normal 7 4 3 2 2 2 3 2 3" xfId="1220" xr:uid="{00000000-0005-0000-0000-0000E4030000}"/>
    <cellStyle name="Normal 7 4 3 2 2 2 3 2_3. Gráficos_Cobertura_Dpto" xfId="1219" xr:uid="{00000000-0005-0000-0000-0000E5030000}"/>
    <cellStyle name="Normal 7 4 3 2 2 2 3 3" xfId="883" xr:uid="{00000000-0005-0000-0000-0000E6030000}"/>
    <cellStyle name="Normal 7 4 3 2 2 2 3 4" xfId="1221" xr:uid="{00000000-0005-0000-0000-0000E7030000}"/>
    <cellStyle name="Normal 7 4 3 2 2 2 3_3. Gráficos_Cobertura_Dpto" xfId="1218" xr:uid="{00000000-0005-0000-0000-0000E8030000}"/>
    <cellStyle name="Normal 7 4 3 2 2 2 4" xfId="876" xr:uid="{00000000-0005-0000-0000-0000E9030000}"/>
    <cellStyle name="Normal 7 4 3 2 2 2 5" xfId="1222" xr:uid="{00000000-0005-0000-0000-0000EA030000}"/>
    <cellStyle name="Normal 7 4 3 2 2 2_3. Gráficos_Cobertura_Dpto" xfId="1213" xr:uid="{00000000-0005-0000-0000-0000EB030000}"/>
    <cellStyle name="Normal 7 4 3 2 2 3" xfId="875" xr:uid="{00000000-0005-0000-0000-0000EC030000}"/>
    <cellStyle name="Normal 7 4 3 2 2 4" xfId="1223" xr:uid="{00000000-0005-0000-0000-0000ED030000}"/>
    <cellStyle name="Normal 7 4 3 2 2_3. Gráficos_Cobertura_Dpto" xfId="1212" xr:uid="{00000000-0005-0000-0000-0000EE030000}"/>
    <cellStyle name="Normal 7 4 3 2 3" xfId="874" xr:uid="{00000000-0005-0000-0000-0000EF030000}"/>
    <cellStyle name="Normal 7 4 3 2 4" xfId="1224" xr:uid="{00000000-0005-0000-0000-0000F0030000}"/>
    <cellStyle name="Normal 7 4 3 2_3. Gráficos_Cobertura_Dpto" xfId="1211" xr:uid="{00000000-0005-0000-0000-0000F1030000}"/>
    <cellStyle name="Normal 7 4 3 3" xfId="872" xr:uid="{00000000-0005-0000-0000-0000F2030000}"/>
    <cellStyle name="Normal 7 4 3 4" xfId="1225" xr:uid="{00000000-0005-0000-0000-0000F3030000}"/>
    <cellStyle name="Normal 7 4 3_3. Gráficos_Cobertura_Dpto" xfId="1210" xr:uid="{00000000-0005-0000-0000-0000F4030000}"/>
    <cellStyle name="Normal 7 4 4" xfId="659" xr:uid="{00000000-0005-0000-0000-0000F5030000}"/>
    <cellStyle name="Normal 7 4 5" xfId="1226" xr:uid="{00000000-0005-0000-0000-0000F6030000}"/>
    <cellStyle name="Normal 7 4_3. Gráficos_Cobertura_Dpto" xfId="1207" xr:uid="{00000000-0005-0000-0000-0000F7030000}"/>
    <cellStyle name="Normal 7_defunciones 2011(13-04-2011)" xfId="384" xr:uid="{00000000-0005-0000-0000-0000F8030000}"/>
    <cellStyle name="Normal 8" xfId="26" xr:uid="{00000000-0005-0000-0000-0000F9030000}"/>
    <cellStyle name="Normal 8 2" xfId="37" xr:uid="{00000000-0005-0000-0000-0000FA030000}"/>
    <cellStyle name="Normal 8 2 2" xfId="611" xr:uid="{00000000-0005-0000-0000-0000FB030000}"/>
    <cellStyle name="Normal 8 2 2 2" xfId="880" xr:uid="{00000000-0005-0000-0000-0000FC030000}"/>
    <cellStyle name="Normal 8 2 2 3" xfId="1230" xr:uid="{00000000-0005-0000-0000-0000FD030000}"/>
    <cellStyle name="Normal 8 2 2_3. Gráficos_Cobertura_Dpto" xfId="1229" xr:uid="{00000000-0005-0000-0000-0000FE030000}"/>
    <cellStyle name="Normal 8 2 3" xfId="670" xr:uid="{00000000-0005-0000-0000-0000FF030000}"/>
    <cellStyle name="Normal 8 2 4" xfId="1231" xr:uid="{00000000-0005-0000-0000-000000040000}"/>
    <cellStyle name="Normal 8 2_3. Gráficos_Cobertura_Dpto" xfId="1228" xr:uid="{00000000-0005-0000-0000-000001040000}"/>
    <cellStyle name="Normal 8 3" xfId="661" xr:uid="{00000000-0005-0000-0000-000002040000}"/>
    <cellStyle name="Normal 8 4" xfId="1232" xr:uid="{00000000-0005-0000-0000-000003040000}"/>
    <cellStyle name="Normal 8_3. Gráficos_Cobertura_Dpto" xfId="1227" xr:uid="{00000000-0005-0000-0000-000004040000}"/>
    <cellStyle name="Normal 9" xfId="28" xr:uid="{00000000-0005-0000-0000-000005040000}"/>
    <cellStyle name="Normal 9 2" xfId="38" xr:uid="{00000000-0005-0000-0000-000006040000}"/>
    <cellStyle name="Normal 9_3. Gráficos_Cobertura_Dpto" xfId="1233" xr:uid="{00000000-0005-0000-0000-000007040000}"/>
    <cellStyle name="Normal_1. Población_Afiliada_Regimen_1" xfId="1241" xr:uid="{C473DC5F-8E18-4379-9E53-C35C43DEB34F}"/>
    <cellStyle name="Normal_2. Afiliados_Esquema Asociativo_1" xfId="1242" xr:uid="{19743B68-FE94-4C72-8856-ACC93B7D222F}"/>
    <cellStyle name="Normal_2.TOTAL EPS_3" xfId="637" xr:uid="{00000000-0005-0000-0000-00000E040000}"/>
    <cellStyle name="Normal_2.TOTAL EPS_8" xfId="635" xr:uid="{00000000-0005-0000-0000-000010040000}"/>
    <cellStyle name="Normal_3. Afiliados_ Mpio y EPS_2" xfId="622" xr:uid="{00000000-0005-0000-0000-000011040000}"/>
    <cellStyle name="Normal_3C. Afiliados_ Suspendidos_RC" xfId="633" xr:uid="{00000000-0005-0000-0000-000015040000}"/>
    <cellStyle name="Normal_3C. Afiliados_ Suspendidos_RC_1" xfId="625" xr:uid="{00000000-0005-0000-0000-000016040000}"/>
    <cellStyle name="Normal_3C. Afiliados_ Suspendidos_RC_2" xfId="634" xr:uid="{00000000-0005-0000-0000-000017040000}"/>
    <cellStyle name="Normal_3C. Afiliados_ Suspendidos_RC_5" xfId="631" xr:uid="{00000000-0005-0000-0000-000018040000}"/>
    <cellStyle name="Normal_5.Gráfico_Afiliados_EPS_Régimen" xfId="644" xr:uid="{00000000-0005-0000-0000-000019040000}"/>
    <cellStyle name="Normal_6.Gráfico_Afiliados_EPS_Régimen" xfId="647" xr:uid="{00000000-0005-0000-0000-00001C040000}"/>
    <cellStyle name="Normal_afiliados subsidiado y contributivo 1999-2009" xfId="6" xr:uid="{00000000-0005-0000-0000-000023040000}"/>
    <cellStyle name="Normal_Censos 1951-1993" xfId="562" xr:uid="{00000000-0005-0000-0000-000024040000}"/>
    <cellStyle name="Normal_EPS_Contr" xfId="1240" xr:uid="{1D0A5F6D-EC5D-4D06-9A13-0511D38724A7}"/>
    <cellStyle name="Normal_Hoja1" xfId="13" xr:uid="{00000000-0005-0000-0000-00002F040000}"/>
    <cellStyle name="Normal_Hoja1 2" xfId="559" xr:uid="{00000000-0005-0000-0000-000030040000}"/>
    <cellStyle name="Normal_Hoja1_1" xfId="617" xr:uid="{00000000-0005-0000-0000-000031040000}"/>
    <cellStyle name="Normal_Hoja1_3" xfId="15" xr:uid="{00000000-0005-0000-0000-000032040000}"/>
    <cellStyle name="Normal_Hoja5" xfId="7" xr:uid="{00000000-0005-0000-0000-000034040000}"/>
    <cellStyle name="Normal_INFORME AFILIADOS 2001-2006 ACTUALIZADOS enero 2007" xfId="8" xr:uid="{00000000-0005-0000-0000-000036040000}"/>
    <cellStyle name="Normal_POB_2024" xfId="1238" xr:uid="{839B083D-A754-44D5-927A-7C2C505C92FA}"/>
    <cellStyle name="Normal_rpt_listadosubedadmunicipio 31 12 2010" xfId="42" xr:uid="{00000000-0005-0000-0000-000037040000}"/>
    <cellStyle name="Normal_TOTAL EPSS" xfId="17" xr:uid="{00000000-0005-0000-0000-000038040000}"/>
    <cellStyle name="Notas 10" xfId="385" xr:uid="{00000000-0005-0000-0000-000039040000}"/>
    <cellStyle name="Notas 100" xfId="386" xr:uid="{00000000-0005-0000-0000-00003A040000}"/>
    <cellStyle name="Notas 101" xfId="387" xr:uid="{00000000-0005-0000-0000-00003B040000}"/>
    <cellStyle name="Notas 102" xfId="388" xr:uid="{00000000-0005-0000-0000-00003C040000}"/>
    <cellStyle name="Notas 103" xfId="389" xr:uid="{00000000-0005-0000-0000-00003D040000}"/>
    <cellStyle name="Notas 104" xfId="390" xr:uid="{00000000-0005-0000-0000-00003E040000}"/>
    <cellStyle name="Notas 105" xfId="391" xr:uid="{00000000-0005-0000-0000-00003F040000}"/>
    <cellStyle name="Notas 106" xfId="392" xr:uid="{00000000-0005-0000-0000-000040040000}"/>
    <cellStyle name="Notas 107" xfId="393" xr:uid="{00000000-0005-0000-0000-000041040000}"/>
    <cellStyle name="Notas 108" xfId="394" xr:uid="{00000000-0005-0000-0000-000042040000}"/>
    <cellStyle name="Notas 109" xfId="395" xr:uid="{00000000-0005-0000-0000-000043040000}"/>
    <cellStyle name="Notas 11" xfId="396" xr:uid="{00000000-0005-0000-0000-000044040000}"/>
    <cellStyle name="Notas 110" xfId="397" xr:uid="{00000000-0005-0000-0000-000045040000}"/>
    <cellStyle name="Notas 111" xfId="398" xr:uid="{00000000-0005-0000-0000-000046040000}"/>
    <cellStyle name="Notas 112" xfId="399" xr:uid="{00000000-0005-0000-0000-000047040000}"/>
    <cellStyle name="Notas 113" xfId="400" xr:uid="{00000000-0005-0000-0000-000048040000}"/>
    <cellStyle name="Notas 114" xfId="401" xr:uid="{00000000-0005-0000-0000-000049040000}"/>
    <cellStyle name="Notas 115" xfId="402" xr:uid="{00000000-0005-0000-0000-00004A040000}"/>
    <cellStyle name="Notas 116" xfId="403" xr:uid="{00000000-0005-0000-0000-00004B040000}"/>
    <cellStyle name="Notas 117" xfId="404" xr:uid="{00000000-0005-0000-0000-00004C040000}"/>
    <cellStyle name="Notas 118" xfId="405" xr:uid="{00000000-0005-0000-0000-00004D040000}"/>
    <cellStyle name="Notas 119" xfId="406" xr:uid="{00000000-0005-0000-0000-00004E040000}"/>
    <cellStyle name="Notas 12" xfId="407" xr:uid="{00000000-0005-0000-0000-00004F040000}"/>
    <cellStyle name="Notas 120" xfId="408" xr:uid="{00000000-0005-0000-0000-000050040000}"/>
    <cellStyle name="Notas 121" xfId="409" xr:uid="{00000000-0005-0000-0000-000051040000}"/>
    <cellStyle name="Notas 122" xfId="410" xr:uid="{00000000-0005-0000-0000-000052040000}"/>
    <cellStyle name="Notas 123" xfId="411" xr:uid="{00000000-0005-0000-0000-000053040000}"/>
    <cellStyle name="Notas 124" xfId="412" xr:uid="{00000000-0005-0000-0000-000054040000}"/>
    <cellStyle name="Notas 125" xfId="413" xr:uid="{00000000-0005-0000-0000-000055040000}"/>
    <cellStyle name="Notas 126" xfId="414" xr:uid="{00000000-0005-0000-0000-000056040000}"/>
    <cellStyle name="Notas 127" xfId="415" xr:uid="{00000000-0005-0000-0000-000057040000}"/>
    <cellStyle name="Notas 128" xfId="416" xr:uid="{00000000-0005-0000-0000-000058040000}"/>
    <cellStyle name="Notas 129" xfId="417" xr:uid="{00000000-0005-0000-0000-000059040000}"/>
    <cellStyle name="Notas 13" xfId="418" xr:uid="{00000000-0005-0000-0000-00005A040000}"/>
    <cellStyle name="Notas 130" xfId="419" xr:uid="{00000000-0005-0000-0000-00005B040000}"/>
    <cellStyle name="Notas 131" xfId="420" xr:uid="{00000000-0005-0000-0000-00005C040000}"/>
    <cellStyle name="Notas 132" xfId="421" xr:uid="{00000000-0005-0000-0000-00005D040000}"/>
    <cellStyle name="Notas 133" xfId="422" xr:uid="{00000000-0005-0000-0000-00005E040000}"/>
    <cellStyle name="Notas 134" xfId="423" xr:uid="{00000000-0005-0000-0000-00005F040000}"/>
    <cellStyle name="Notas 135" xfId="424" xr:uid="{00000000-0005-0000-0000-000060040000}"/>
    <cellStyle name="Notas 136" xfId="425" xr:uid="{00000000-0005-0000-0000-000061040000}"/>
    <cellStyle name="Notas 137" xfId="426" xr:uid="{00000000-0005-0000-0000-000062040000}"/>
    <cellStyle name="Notas 138" xfId="427" xr:uid="{00000000-0005-0000-0000-000063040000}"/>
    <cellStyle name="Notas 139" xfId="428" xr:uid="{00000000-0005-0000-0000-000064040000}"/>
    <cellStyle name="Notas 14" xfId="429" xr:uid="{00000000-0005-0000-0000-000065040000}"/>
    <cellStyle name="Notas 140" xfId="430" xr:uid="{00000000-0005-0000-0000-000066040000}"/>
    <cellStyle name="Notas 141" xfId="431" xr:uid="{00000000-0005-0000-0000-000067040000}"/>
    <cellStyle name="Notas 142" xfId="432" xr:uid="{00000000-0005-0000-0000-000068040000}"/>
    <cellStyle name="Notas 143" xfId="433" xr:uid="{00000000-0005-0000-0000-000069040000}"/>
    <cellStyle name="Notas 144" xfId="434" xr:uid="{00000000-0005-0000-0000-00006A040000}"/>
    <cellStyle name="Notas 145" xfId="435" xr:uid="{00000000-0005-0000-0000-00006B040000}"/>
    <cellStyle name="Notas 146" xfId="436" xr:uid="{00000000-0005-0000-0000-00006C040000}"/>
    <cellStyle name="Notas 147" xfId="437" xr:uid="{00000000-0005-0000-0000-00006D040000}"/>
    <cellStyle name="Notas 148" xfId="438" xr:uid="{00000000-0005-0000-0000-00006E040000}"/>
    <cellStyle name="Notas 149" xfId="439" xr:uid="{00000000-0005-0000-0000-00006F040000}"/>
    <cellStyle name="Notas 15" xfId="440" xr:uid="{00000000-0005-0000-0000-000070040000}"/>
    <cellStyle name="Notas 150" xfId="441" xr:uid="{00000000-0005-0000-0000-000071040000}"/>
    <cellStyle name="Notas 151" xfId="442" xr:uid="{00000000-0005-0000-0000-000072040000}"/>
    <cellStyle name="Notas 152" xfId="443" xr:uid="{00000000-0005-0000-0000-000073040000}"/>
    <cellStyle name="Notas 153" xfId="444" xr:uid="{00000000-0005-0000-0000-000074040000}"/>
    <cellStyle name="Notas 154" xfId="445" xr:uid="{00000000-0005-0000-0000-000075040000}"/>
    <cellStyle name="Notas 155" xfId="446" xr:uid="{00000000-0005-0000-0000-000076040000}"/>
    <cellStyle name="Notas 156" xfId="447" xr:uid="{00000000-0005-0000-0000-000077040000}"/>
    <cellStyle name="Notas 157" xfId="448" xr:uid="{00000000-0005-0000-0000-000078040000}"/>
    <cellStyle name="Notas 158" xfId="449" xr:uid="{00000000-0005-0000-0000-000079040000}"/>
    <cellStyle name="Notas 16" xfId="450" xr:uid="{00000000-0005-0000-0000-00007A040000}"/>
    <cellStyle name="Notas 17" xfId="451" xr:uid="{00000000-0005-0000-0000-00007B040000}"/>
    <cellStyle name="Notas 18" xfId="452" xr:uid="{00000000-0005-0000-0000-00007C040000}"/>
    <cellStyle name="Notas 19" xfId="453" xr:uid="{00000000-0005-0000-0000-00007D040000}"/>
    <cellStyle name="Notas 2" xfId="454" xr:uid="{00000000-0005-0000-0000-00007E040000}"/>
    <cellStyle name="Notas 2 2" xfId="455" xr:uid="{00000000-0005-0000-0000-00007F040000}"/>
    <cellStyle name="Notas 2 3" xfId="456" xr:uid="{00000000-0005-0000-0000-000080040000}"/>
    <cellStyle name="Notas 2_ENTREGA 10 primeras Antioquia a 105" xfId="457" xr:uid="{00000000-0005-0000-0000-000081040000}"/>
    <cellStyle name="Notas 20" xfId="458" xr:uid="{00000000-0005-0000-0000-000082040000}"/>
    <cellStyle name="Notas 21" xfId="459" xr:uid="{00000000-0005-0000-0000-000083040000}"/>
    <cellStyle name="Notas 22" xfId="460" xr:uid="{00000000-0005-0000-0000-000084040000}"/>
    <cellStyle name="Notas 23" xfId="461" xr:uid="{00000000-0005-0000-0000-000085040000}"/>
    <cellStyle name="Notas 24" xfId="462" xr:uid="{00000000-0005-0000-0000-000086040000}"/>
    <cellStyle name="Notas 25" xfId="463" xr:uid="{00000000-0005-0000-0000-000087040000}"/>
    <cellStyle name="Notas 26" xfId="464" xr:uid="{00000000-0005-0000-0000-000088040000}"/>
    <cellStyle name="Notas 27" xfId="465" xr:uid="{00000000-0005-0000-0000-000089040000}"/>
    <cellStyle name="Notas 28" xfId="466" xr:uid="{00000000-0005-0000-0000-00008A040000}"/>
    <cellStyle name="Notas 29" xfId="467" xr:uid="{00000000-0005-0000-0000-00008B040000}"/>
    <cellStyle name="Notas 3" xfId="468" xr:uid="{00000000-0005-0000-0000-00008C040000}"/>
    <cellStyle name="Notas 3 2" xfId="469" xr:uid="{00000000-0005-0000-0000-00008D040000}"/>
    <cellStyle name="Notas 3 2 2" xfId="869" xr:uid="{00000000-0005-0000-0000-00008E040000}"/>
    <cellStyle name="Notas 3 2 3" xfId="1234" xr:uid="{00000000-0005-0000-0000-00008F040000}"/>
    <cellStyle name="Notas 30" xfId="470" xr:uid="{00000000-0005-0000-0000-000090040000}"/>
    <cellStyle name="Notas 31" xfId="471" xr:uid="{00000000-0005-0000-0000-000091040000}"/>
    <cellStyle name="Notas 32" xfId="472" xr:uid="{00000000-0005-0000-0000-000092040000}"/>
    <cellStyle name="Notas 33" xfId="473" xr:uid="{00000000-0005-0000-0000-000093040000}"/>
    <cellStyle name="Notas 34" xfId="474" xr:uid="{00000000-0005-0000-0000-000094040000}"/>
    <cellStyle name="Notas 35" xfId="475" xr:uid="{00000000-0005-0000-0000-000095040000}"/>
    <cellStyle name="Notas 36" xfId="476" xr:uid="{00000000-0005-0000-0000-000096040000}"/>
    <cellStyle name="Notas 37" xfId="477" xr:uid="{00000000-0005-0000-0000-000097040000}"/>
    <cellStyle name="Notas 38" xfId="478" xr:uid="{00000000-0005-0000-0000-000098040000}"/>
    <cellStyle name="Notas 39" xfId="479" xr:uid="{00000000-0005-0000-0000-000099040000}"/>
    <cellStyle name="Notas 4" xfId="480" xr:uid="{00000000-0005-0000-0000-00009A040000}"/>
    <cellStyle name="Notas 4 2" xfId="870" xr:uid="{00000000-0005-0000-0000-00009B040000}"/>
    <cellStyle name="Notas 4 3" xfId="1235" xr:uid="{00000000-0005-0000-0000-00009C040000}"/>
    <cellStyle name="Notas 40" xfId="481" xr:uid="{00000000-0005-0000-0000-00009D040000}"/>
    <cellStyle name="Notas 41" xfId="482" xr:uid="{00000000-0005-0000-0000-00009E040000}"/>
    <cellStyle name="Notas 42" xfId="483" xr:uid="{00000000-0005-0000-0000-00009F040000}"/>
    <cellStyle name="Notas 43" xfId="484" xr:uid="{00000000-0005-0000-0000-0000A0040000}"/>
    <cellStyle name="Notas 44" xfId="485" xr:uid="{00000000-0005-0000-0000-0000A1040000}"/>
    <cellStyle name="Notas 45" xfId="486" xr:uid="{00000000-0005-0000-0000-0000A2040000}"/>
    <cellStyle name="Notas 46" xfId="487" xr:uid="{00000000-0005-0000-0000-0000A3040000}"/>
    <cellStyle name="Notas 47" xfId="488" xr:uid="{00000000-0005-0000-0000-0000A4040000}"/>
    <cellStyle name="Notas 48" xfId="489" xr:uid="{00000000-0005-0000-0000-0000A5040000}"/>
    <cellStyle name="Notas 49" xfId="490" xr:uid="{00000000-0005-0000-0000-0000A6040000}"/>
    <cellStyle name="Notas 5" xfId="491" xr:uid="{00000000-0005-0000-0000-0000A7040000}"/>
    <cellStyle name="Notas 50" xfId="492" xr:uid="{00000000-0005-0000-0000-0000A8040000}"/>
    <cellStyle name="Notas 51" xfId="493" xr:uid="{00000000-0005-0000-0000-0000A9040000}"/>
    <cellStyle name="Notas 52" xfId="494" xr:uid="{00000000-0005-0000-0000-0000AA040000}"/>
    <cellStyle name="Notas 53" xfId="495" xr:uid="{00000000-0005-0000-0000-0000AB040000}"/>
    <cellStyle name="Notas 54" xfId="496" xr:uid="{00000000-0005-0000-0000-0000AC040000}"/>
    <cellStyle name="Notas 55" xfId="497" xr:uid="{00000000-0005-0000-0000-0000AD040000}"/>
    <cellStyle name="Notas 56" xfId="498" xr:uid="{00000000-0005-0000-0000-0000AE040000}"/>
    <cellStyle name="Notas 57" xfId="499" xr:uid="{00000000-0005-0000-0000-0000AF040000}"/>
    <cellStyle name="Notas 58" xfId="500" xr:uid="{00000000-0005-0000-0000-0000B0040000}"/>
    <cellStyle name="Notas 59" xfId="501" xr:uid="{00000000-0005-0000-0000-0000B1040000}"/>
    <cellStyle name="Notas 6" xfId="502" xr:uid="{00000000-0005-0000-0000-0000B2040000}"/>
    <cellStyle name="Notas 6 2" xfId="871" xr:uid="{00000000-0005-0000-0000-0000B3040000}"/>
    <cellStyle name="Notas 6 3" xfId="1236" xr:uid="{00000000-0005-0000-0000-0000B4040000}"/>
    <cellStyle name="Notas 60" xfId="503" xr:uid="{00000000-0005-0000-0000-0000B5040000}"/>
    <cellStyle name="Notas 61" xfId="504" xr:uid="{00000000-0005-0000-0000-0000B6040000}"/>
    <cellStyle name="Notas 62" xfId="505" xr:uid="{00000000-0005-0000-0000-0000B7040000}"/>
    <cellStyle name="Notas 63" xfId="506" xr:uid="{00000000-0005-0000-0000-0000B8040000}"/>
    <cellStyle name="Notas 64" xfId="507" xr:uid="{00000000-0005-0000-0000-0000B9040000}"/>
    <cellStyle name="Notas 65" xfId="508" xr:uid="{00000000-0005-0000-0000-0000BA040000}"/>
    <cellStyle name="Notas 66" xfId="509" xr:uid="{00000000-0005-0000-0000-0000BB040000}"/>
    <cellStyle name="Notas 67" xfId="510" xr:uid="{00000000-0005-0000-0000-0000BC040000}"/>
    <cellStyle name="Notas 68" xfId="511" xr:uid="{00000000-0005-0000-0000-0000BD040000}"/>
    <cellStyle name="Notas 69" xfId="512" xr:uid="{00000000-0005-0000-0000-0000BE040000}"/>
    <cellStyle name="Notas 7" xfId="513" xr:uid="{00000000-0005-0000-0000-0000BF040000}"/>
    <cellStyle name="Notas 70" xfId="514" xr:uid="{00000000-0005-0000-0000-0000C0040000}"/>
    <cellStyle name="Notas 71" xfId="515" xr:uid="{00000000-0005-0000-0000-0000C1040000}"/>
    <cellStyle name="Notas 72" xfId="516" xr:uid="{00000000-0005-0000-0000-0000C2040000}"/>
    <cellStyle name="Notas 73" xfId="517" xr:uid="{00000000-0005-0000-0000-0000C3040000}"/>
    <cellStyle name="Notas 74" xfId="518" xr:uid="{00000000-0005-0000-0000-0000C4040000}"/>
    <cellStyle name="Notas 75" xfId="519" xr:uid="{00000000-0005-0000-0000-0000C5040000}"/>
    <cellStyle name="Notas 76" xfId="520" xr:uid="{00000000-0005-0000-0000-0000C6040000}"/>
    <cellStyle name="Notas 77" xfId="521" xr:uid="{00000000-0005-0000-0000-0000C7040000}"/>
    <cellStyle name="Notas 78" xfId="522" xr:uid="{00000000-0005-0000-0000-0000C8040000}"/>
    <cellStyle name="Notas 79" xfId="523" xr:uid="{00000000-0005-0000-0000-0000C9040000}"/>
    <cellStyle name="Notas 8" xfId="524" xr:uid="{00000000-0005-0000-0000-0000CA040000}"/>
    <cellStyle name="Notas 80" xfId="525" xr:uid="{00000000-0005-0000-0000-0000CB040000}"/>
    <cellStyle name="Notas 81" xfId="526" xr:uid="{00000000-0005-0000-0000-0000CC040000}"/>
    <cellStyle name="Notas 82" xfId="527" xr:uid="{00000000-0005-0000-0000-0000CD040000}"/>
    <cellStyle name="Notas 83" xfId="528" xr:uid="{00000000-0005-0000-0000-0000CE040000}"/>
    <cellStyle name="Notas 84" xfId="529" xr:uid="{00000000-0005-0000-0000-0000CF040000}"/>
    <cellStyle name="Notas 85" xfId="530" xr:uid="{00000000-0005-0000-0000-0000D0040000}"/>
    <cellStyle name="Notas 86" xfId="531" xr:uid="{00000000-0005-0000-0000-0000D1040000}"/>
    <cellStyle name="Notas 87" xfId="532" xr:uid="{00000000-0005-0000-0000-0000D2040000}"/>
    <cellStyle name="Notas 88" xfId="533" xr:uid="{00000000-0005-0000-0000-0000D3040000}"/>
    <cellStyle name="Notas 89" xfId="534" xr:uid="{00000000-0005-0000-0000-0000D4040000}"/>
    <cellStyle name="Notas 9" xfId="535" xr:uid="{00000000-0005-0000-0000-0000D5040000}"/>
    <cellStyle name="Notas 90" xfId="536" xr:uid="{00000000-0005-0000-0000-0000D6040000}"/>
    <cellStyle name="Notas 91" xfId="537" xr:uid="{00000000-0005-0000-0000-0000D7040000}"/>
    <cellStyle name="Notas 92" xfId="538" xr:uid="{00000000-0005-0000-0000-0000D8040000}"/>
    <cellStyle name="Notas 93" xfId="539" xr:uid="{00000000-0005-0000-0000-0000D9040000}"/>
    <cellStyle name="Notas 94" xfId="540" xr:uid="{00000000-0005-0000-0000-0000DA040000}"/>
    <cellStyle name="Notas 95" xfId="541" xr:uid="{00000000-0005-0000-0000-0000DB040000}"/>
    <cellStyle name="Notas 96" xfId="542" xr:uid="{00000000-0005-0000-0000-0000DC040000}"/>
    <cellStyle name="Notas 97" xfId="543" xr:uid="{00000000-0005-0000-0000-0000DD040000}"/>
    <cellStyle name="Notas 98" xfId="544" xr:uid="{00000000-0005-0000-0000-0000DE040000}"/>
    <cellStyle name="Notas 99" xfId="545" xr:uid="{00000000-0005-0000-0000-0000DF040000}"/>
    <cellStyle name="Note" xfId="546" xr:uid="{00000000-0005-0000-0000-0000E0040000}"/>
    <cellStyle name="Output" xfId="547" xr:uid="{00000000-0005-0000-0000-0000E1040000}"/>
    <cellStyle name="Porcentaje" xfId="626" builtinId="5"/>
    <cellStyle name="Porcentaje 2" xfId="566" xr:uid="{00000000-0005-0000-0000-0000E3040000}"/>
    <cellStyle name="Porcentaje 3" xfId="612" xr:uid="{00000000-0005-0000-0000-0000E4040000}"/>
    <cellStyle name="Porcentual 2" xfId="10" xr:uid="{00000000-0005-0000-0000-0000E5040000}"/>
    <cellStyle name="Porcentual 2 2" xfId="567" xr:uid="{00000000-0005-0000-0000-0000E6040000}"/>
    <cellStyle name="Porcentual 3" xfId="548" xr:uid="{00000000-0005-0000-0000-0000E7040000}"/>
    <cellStyle name="Porcentual 33" xfId="613" xr:uid="{00000000-0005-0000-0000-0000E8040000}"/>
    <cellStyle name="Salida" xfId="642" builtinId="21"/>
    <cellStyle name="Salida 2" xfId="549" xr:uid="{00000000-0005-0000-0000-0000EA040000}"/>
    <cellStyle name="Texto de advertencia 2" xfId="550" xr:uid="{00000000-0005-0000-0000-0000EB040000}"/>
    <cellStyle name="Texto explicativo 2" xfId="551" xr:uid="{00000000-0005-0000-0000-0000EC040000}"/>
    <cellStyle name="Title" xfId="552" xr:uid="{00000000-0005-0000-0000-0000ED040000}"/>
    <cellStyle name="Título 1 2" xfId="553" xr:uid="{00000000-0005-0000-0000-0000EE040000}"/>
    <cellStyle name="Título 2 2" xfId="554" xr:uid="{00000000-0005-0000-0000-0000EF040000}"/>
    <cellStyle name="Título 3 2" xfId="555" xr:uid="{00000000-0005-0000-0000-0000F0040000}"/>
    <cellStyle name="Título 4" xfId="556" xr:uid="{00000000-0005-0000-0000-0000F1040000}"/>
    <cellStyle name="Total 2" xfId="557" xr:uid="{00000000-0005-0000-0000-0000F2040000}"/>
    <cellStyle name="Warning Text" xfId="558" xr:uid="{00000000-0005-0000-0000-0000F3040000}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66"/>
      <color rgb="FF00CC00"/>
      <color rgb="FF00CC66"/>
      <color rgb="FF006600"/>
      <color rgb="FF669900"/>
      <color rgb="FF008000"/>
      <color rgb="FF003300"/>
      <color rgb="FF0033CC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24.xml"/><Relationship Id="rId63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externalLink" Target="externalLinks/externalLink9.xml"/><Relationship Id="rId45" Type="http://schemas.openxmlformats.org/officeDocument/2006/relationships/externalLink" Target="externalLinks/externalLink14.xml"/><Relationship Id="rId53" Type="http://schemas.openxmlformats.org/officeDocument/2006/relationships/externalLink" Target="externalLinks/externalLink22.xml"/><Relationship Id="rId58" Type="http://schemas.openxmlformats.org/officeDocument/2006/relationships/connections" Target="connections.xml"/><Relationship Id="rId5" Type="http://schemas.openxmlformats.org/officeDocument/2006/relationships/worksheet" Target="worksheets/sheet5.xml"/><Relationship Id="rId61" Type="http://schemas.openxmlformats.org/officeDocument/2006/relationships/sheetMetadata" Target="metadata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25.xml"/><Relationship Id="rId64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46" Type="http://schemas.openxmlformats.org/officeDocument/2006/relationships/externalLink" Target="externalLinks/externalLink15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Relationship Id="rId54" Type="http://schemas.openxmlformats.org/officeDocument/2006/relationships/externalLink" Target="externalLinks/externalLink23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49" Type="http://schemas.openxmlformats.org/officeDocument/2006/relationships/externalLink" Target="externalLinks/externalLink18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3.xml"/><Relationship Id="rId52" Type="http://schemas.openxmlformats.org/officeDocument/2006/relationships/externalLink" Target="externalLinks/externalLink21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8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9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0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61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charts/_rels/chart174.xml.rels><?xml version="1.0" encoding="UTF-8" standalone="yes"?>
<Relationships xmlns="http://schemas.openxmlformats.org/package/2006/relationships"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159.xml"/><Relationship Id="rId1" Type="http://schemas.microsoft.com/office/2011/relationships/chartStyle" Target="style159.xml"/><Relationship Id="rId4" Type="http://schemas.openxmlformats.org/officeDocument/2006/relationships/chartUserShapes" Target="../drawings/drawing10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60.xml"/><Relationship Id="rId1" Type="http://schemas.microsoft.com/office/2011/relationships/chartStyle" Target="style160.xml"/><Relationship Id="rId4" Type="http://schemas.openxmlformats.org/officeDocument/2006/relationships/chartUserShapes" Target="../drawings/drawing11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61.xml"/><Relationship Id="rId1" Type="http://schemas.microsoft.com/office/2011/relationships/chartStyle" Target="style161.xml"/><Relationship Id="rId4" Type="http://schemas.openxmlformats.org/officeDocument/2006/relationships/chartUserShapes" Target="../drawings/drawing12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2.xml"/><Relationship Id="rId1" Type="http://schemas.microsoft.com/office/2011/relationships/chartStyle" Target="style162.xml"/><Relationship Id="rId4" Type="http://schemas.openxmlformats.org/officeDocument/2006/relationships/chartUserShapes" Target="../drawings/drawing13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63.xml"/><Relationship Id="rId1" Type="http://schemas.microsoft.com/office/2011/relationships/chartStyle" Target="style163.xml"/><Relationship Id="rId4" Type="http://schemas.openxmlformats.org/officeDocument/2006/relationships/chartUserShapes" Target="../drawings/drawing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64.xml"/><Relationship Id="rId1" Type="http://schemas.microsoft.com/office/2011/relationships/chartStyle" Target="style164.xml"/><Relationship Id="rId4" Type="http://schemas.openxmlformats.org/officeDocument/2006/relationships/chartUserShapes" Target="../drawings/drawing15.xml"/></Relationships>
</file>

<file path=xl/charts/_rels/chart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65.xml"/><Relationship Id="rId1" Type="http://schemas.microsoft.com/office/2011/relationships/chartStyle" Target="style165.xml"/><Relationship Id="rId4" Type="http://schemas.openxmlformats.org/officeDocument/2006/relationships/chartUserShapes" Target="../drawings/drawing16.xml"/></Relationships>
</file>

<file path=xl/charts/_rels/chart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167.xml"/><Relationship Id="rId1" Type="http://schemas.microsoft.com/office/2011/relationships/chartStyle" Target="style167.xml"/><Relationship Id="rId4" Type="http://schemas.openxmlformats.org/officeDocument/2006/relationships/chartUserShapes" Target="../drawings/drawing17.xml"/></Relationships>
</file>

<file path=xl/charts/_rels/chart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8.xml"/><Relationship Id="rId1" Type="http://schemas.microsoft.com/office/2011/relationships/chartStyle" Target="style168.xml"/><Relationship Id="rId4" Type="http://schemas.openxmlformats.org/officeDocument/2006/relationships/chartUserShapes" Target="../drawings/drawing18.xml"/></Relationships>
</file>

<file path=xl/charts/_rels/chart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microsoft.com/office/2011/relationships/chartColorStyle" Target="colors169.xml"/><Relationship Id="rId1" Type="http://schemas.microsoft.com/office/2011/relationships/chartStyle" Target="style169.xml"/><Relationship Id="rId4" Type="http://schemas.openxmlformats.org/officeDocument/2006/relationships/chartUserShapes" Target="../drawings/drawing19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92.xml.rels><?xml version="1.0" encoding="UTF-8" standalone="yes"?>
<Relationships xmlns="http://schemas.openxmlformats.org/package/2006/relationships"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93.xml.rels><?xml version="1.0" encoding="UTF-8" standalone="yes"?>
<Relationships xmlns="http://schemas.openxmlformats.org/package/2006/relationships"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movilidad en el regimen Subsidiado en Antioquia, 2023</a:t>
            </a:r>
            <a:endParaRPr lang="es-CO" sz="1200"/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'6.Gráfico_Afiliados_EPS_Rég (2)'!$C$3</c:f>
              <c:strCache>
                <c:ptCount val="1"/>
                <c:pt idx="0">
                  <c:v>2020</c:v>
                </c:pt>
              </c:strCache>
            </c:strRef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2E5-48AD-9622-FF09A664343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2E5-48AD-9622-FF09A66434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2E5-48AD-9622-FF09A66434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E5-48AD-9622-FF09A664343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E5-48AD-9622-FF09A664343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E5-48AD-9622-FF09A66434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E5-48AD-9622-FF09A6643438}"/>
              </c:ext>
            </c:extLst>
          </c:dPt>
          <c:cat>
            <c:strRef>
              <c:f>'6.Gráfico_Afiliados_EPS_Rég (2)'!$B$4:$B$10</c:f>
              <c:strCache>
                <c:ptCount val="7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Compensar EPS</c:v>
                </c:pt>
                <c:pt idx="5">
                  <c:v>Otras EPS</c:v>
                </c:pt>
                <c:pt idx="6">
                  <c:v>Total</c:v>
                </c:pt>
              </c:strCache>
            </c:strRef>
          </c:cat>
          <c:val>
            <c:numRef>
              <c:f>'6.Gráfico_Afiliados_EPS_Rég (2)'!$C$4:$C$10</c:f>
              <c:numCache>
                <c:formatCode>#,##0</c:formatCode>
                <c:ptCount val="7"/>
                <c:pt idx="0">
                  <c:v>143190</c:v>
                </c:pt>
                <c:pt idx="1">
                  <c:v>152821</c:v>
                </c:pt>
                <c:pt idx="2">
                  <c:v>50687</c:v>
                </c:pt>
                <c:pt idx="3">
                  <c:v>4769</c:v>
                </c:pt>
                <c:pt idx="4">
                  <c:v>1648</c:v>
                </c:pt>
                <c:pt idx="5">
                  <c:v>42</c:v>
                </c:pt>
                <c:pt idx="6">
                  <c:v>353157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E5-48AD-9622-FF09A6643438}"/>
            </c:ext>
          </c:extLst>
        </c:ser>
        <c:ser>
          <c:idx val="1"/>
          <c:order val="1"/>
          <c:tx>
            <c:strRef>
              <c:f>'6.Gráfico_Afiliados_EPS_Rég (2)'!$D$3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'6.Gráfico_Afiliados_EPS_Rég (2)'!$B$4:$B$10</c:f>
              <c:strCache>
                <c:ptCount val="7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Compensar EPS</c:v>
                </c:pt>
                <c:pt idx="5">
                  <c:v>Otras EPS</c:v>
                </c:pt>
                <c:pt idx="6">
                  <c:v>Total</c:v>
                </c:pt>
              </c:strCache>
            </c:strRef>
          </c:cat>
          <c:val>
            <c:numRef>
              <c:f>'6.Gráfico_Afiliados_EPS_Rég (2)'!$D$4:$D$10</c:f>
              <c:numCache>
                <c:formatCode>#,##0</c:formatCode>
                <c:ptCount val="7"/>
                <c:pt idx="0">
                  <c:v>215518</c:v>
                </c:pt>
                <c:pt idx="1">
                  <c:v>162945</c:v>
                </c:pt>
                <c:pt idx="2">
                  <c:v>37408</c:v>
                </c:pt>
                <c:pt idx="3">
                  <c:v>4361</c:v>
                </c:pt>
                <c:pt idx="4">
                  <c:v>1331</c:v>
                </c:pt>
                <c:pt idx="5">
                  <c:v>28</c:v>
                </c:pt>
                <c:pt idx="6">
                  <c:v>421591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87-4DD1-BCFC-3A283AB0434F}"/>
            </c:ext>
          </c:extLst>
        </c:ser>
        <c:ser>
          <c:idx val="2"/>
          <c:order val="2"/>
          <c:tx>
            <c:strRef>
              <c:f>'6.Gráfico_Afiliados_EPS_Rég (2)'!$E$3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'6.Gráfico_Afiliados_EPS_Rég (2)'!$B$4:$B$10</c:f>
              <c:strCache>
                <c:ptCount val="7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Compensar EPS</c:v>
                </c:pt>
                <c:pt idx="5">
                  <c:v>Otras EPS</c:v>
                </c:pt>
                <c:pt idx="6">
                  <c:v>Total</c:v>
                </c:pt>
              </c:strCache>
            </c:strRef>
          </c:cat>
          <c:val>
            <c:numRef>
              <c:f>'6.Gráfico_Afiliados_EPS_Rég (2)'!$E$4:$E$10</c:f>
              <c:numCache>
                <c:formatCode>#,##0</c:formatCode>
                <c:ptCount val="7"/>
                <c:pt idx="0">
                  <c:v>307397</c:v>
                </c:pt>
                <c:pt idx="1">
                  <c:v>234417</c:v>
                </c:pt>
                <c:pt idx="2">
                  <c:v>101250</c:v>
                </c:pt>
                <c:pt idx="3">
                  <c:v>13018</c:v>
                </c:pt>
                <c:pt idx="4">
                  <c:v>2385</c:v>
                </c:pt>
                <c:pt idx="5">
                  <c:v>22</c:v>
                </c:pt>
                <c:pt idx="6">
                  <c:v>658489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87-4DD1-BCFC-3A283AB0434F}"/>
            </c:ext>
          </c:extLst>
        </c:ser>
        <c:ser>
          <c:idx val="3"/>
          <c:order val="3"/>
          <c:tx>
            <c:strRef>
              <c:f>'6.Gráfico_Afiliados_EPS_Rég (2)'!$F$3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'6.Gráfico_Afiliados_EPS_Rég (2)'!$B$4:$B$10</c:f>
              <c:strCache>
                <c:ptCount val="7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Compensar EPS</c:v>
                </c:pt>
                <c:pt idx="5">
                  <c:v>Otras EPS</c:v>
                </c:pt>
                <c:pt idx="6">
                  <c:v>Total</c:v>
                </c:pt>
              </c:strCache>
            </c:strRef>
          </c:cat>
          <c:val>
            <c:numRef>
              <c:f>'6.Gráfico_Afiliados_EPS_Rég (2)'!$F$4:$F$10</c:f>
              <c:numCache>
                <c:formatCode>#,##0</c:formatCode>
                <c:ptCount val="7"/>
                <c:pt idx="0">
                  <c:v>372791</c:v>
                </c:pt>
                <c:pt idx="1">
                  <c:v>197551</c:v>
                </c:pt>
                <c:pt idx="2">
                  <c:v>116192</c:v>
                </c:pt>
                <c:pt idx="3">
                  <c:v>15101</c:v>
                </c:pt>
                <c:pt idx="4">
                  <c:v>2453</c:v>
                </c:pt>
                <c:pt idx="5">
                  <c:v>1682</c:v>
                </c:pt>
                <c:pt idx="6">
                  <c:v>705770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87-4DD1-BCFC-3A283AB04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Población_Afiliada_Regimen'!$V$61:$V$64</c:f>
              <c:numCache>
                <c:formatCode>0.00%</c:formatCode>
                <c:ptCount val="4"/>
                <c:pt idx="0">
                  <c:v>0.76016431430377085</c:v>
                </c:pt>
                <c:pt idx="1">
                  <c:v>0.21729513376869602</c:v>
                </c:pt>
                <c:pt idx="2">
                  <c:v>1.6621023804508112E-2</c:v>
                </c:pt>
                <c:pt idx="3">
                  <c:v>5.9195281230250687E-3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Población_Afiliada_Regimen'!$DN$102:$DN$105</c:f>
              <c:numCache>
                <c:formatCode>0.00%</c:formatCode>
                <c:ptCount val="4"/>
                <c:pt idx="0">
                  <c:v>0.1918429733677724</c:v>
                </c:pt>
                <c:pt idx="1">
                  <c:v>0.78972826034381016</c:v>
                </c:pt>
                <c:pt idx="2">
                  <c:v>9.3207959679213713E-3</c:v>
                </c:pt>
                <c:pt idx="3">
                  <c:v>9.1079703204960775E-3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Población_Afiliada_Regimen'!$DT$102:$DT$105</c:f>
              <c:numCache>
                <c:formatCode>0.00%</c:formatCode>
                <c:ptCount val="4"/>
                <c:pt idx="0">
                  <c:v>0.78668310727496915</c:v>
                </c:pt>
                <c:pt idx="1">
                  <c:v>0.1807953144266338</c:v>
                </c:pt>
                <c:pt idx="2">
                  <c:v>2.057644882860666E-2</c:v>
                </c:pt>
                <c:pt idx="3">
                  <c:v>1.1945129469790382E-2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Población_Afiliada_Regimen'!$DZ$102:$DZ$105</c:f>
              <c:numCache>
                <c:formatCode>0.00%</c:formatCode>
                <c:ptCount val="4"/>
                <c:pt idx="0">
                  <c:v>0.88348640374572307</c:v>
                </c:pt>
                <c:pt idx="1">
                  <c:v>9.1301998919502969E-2</c:v>
                </c:pt>
                <c:pt idx="2">
                  <c:v>1.9809112191608139E-2</c:v>
                </c:pt>
                <c:pt idx="3">
                  <c:v>5.4024851431658562E-3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Población_Afiliada_Regimen'!$EF$102:$EF$105</c:f>
              <c:numCache>
                <c:formatCode>0.00%</c:formatCode>
                <c:ptCount val="4"/>
                <c:pt idx="0">
                  <c:v>0.74053285968028415</c:v>
                </c:pt>
                <c:pt idx="1">
                  <c:v>0.23722912966252221</c:v>
                </c:pt>
                <c:pt idx="2">
                  <c:v>1.6483126110124334E-2</c:v>
                </c:pt>
                <c:pt idx="3">
                  <c:v>5.7548845470692719E-3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Población_Afiliada_Regimen'!$EL$102:$EL$105</c:f>
              <c:numCache>
                <c:formatCode>0.00%</c:formatCode>
                <c:ptCount val="4"/>
                <c:pt idx="0">
                  <c:v>0.73083078713807648</c:v>
                </c:pt>
                <c:pt idx="1">
                  <c:v>0.24370726029390369</c:v>
                </c:pt>
                <c:pt idx="2">
                  <c:v>1.8041612105339735E-2</c:v>
                </c:pt>
                <c:pt idx="3">
                  <c:v>7.4203404626800524E-3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Población_Afiliada_Regimen'!$ER$102:$ER$105</c:f>
              <c:numCache>
                <c:formatCode>0.00%</c:formatCode>
                <c:ptCount val="4"/>
                <c:pt idx="0">
                  <c:v>0.79640799728905454</c:v>
                </c:pt>
                <c:pt idx="1">
                  <c:v>0.18217553371738393</c:v>
                </c:pt>
                <c:pt idx="2">
                  <c:v>1.714672992206032E-2</c:v>
                </c:pt>
                <c:pt idx="3">
                  <c:v>4.2697390715011859E-3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Población_Afiliada_Regimen'!$EX$102:$EX$105</c:f>
              <c:numCache>
                <c:formatCode>0.00%</c:formatCode>
                <c:ptCount val="4"/>
                <c:pt idx="0">
                  <c:v>0.50374043638424482</c:v>
                </c:pt>
                <c:pt idx="1">
                  <c:v>0.47789742136582603</c:v>
                </c:pt>
                <c:pt idx="2">
                  <c:v>1.1731368659676963E-2</c:v>
                </c:pt>
                <c:pt idx="3">
                  <c:v>6.6307735902521965E-3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Población_Afiliada_Regimen'!$FD$102:$FD$105</c:f>
              <c:numCache>
                <c:formatCode>0.00%</c:formatCode>
                <c:ptCount val="4"/>
                <c:pt idx="0">
                  <c:v>0.74431086976992378</c:v>
                </c:pt>
                <c:pt idx="1">
                  <c:v>0.2262782887096268</c:v>
                </c:pt>
                <c:pt idx="2">
                  <c:v>2.3886499890140935E-2</c:v>
                </c:pt>
                <c:pt idx="3">
                  <c:v>5.524341630308547E-3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9-48CA-B896-1539F6FB59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9-48CA-B896-1539F6FB59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9-48CA-B896-1539F6FB59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9-48CA-B896-1539F6FB59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9-48CA-B896-1539F6FB598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9-48CA-B896-1539F6FB5988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8CA-B896-1539F6FB598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8CA-B896-1539F6FB598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8CA-B896-1539F6FB59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8CA-B896-1539F6FB5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Población_Afiliada_Regimen'!$AB$122:$AB$125</c:f>
              <c:numCache>
                <c:formatCode>0.00%</c:formatCode>
                <c:ptCount val="4"/>
                <c:pt idx="0">
                  <c:v>0.40697182827933431</c:v>
                </c:pt>
                <c:pt idx="1">
                  <c:v>0.56735462546600557</c:v>
                </c:pt>
                <c:pt idx="2">
                  <c:v>1.6564818017602522E-2</c:v>
                </c:pt>
                <c:pt idx="3">
                  <c:v>9.108728237057535E-3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D9-48CA-B896-1539F6FB5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A-4C12-8117-5EF387CD6B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A-4C12-8117-5EF387CD6B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A-4C12-8117-5EF387CD6B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A-4C12-8117-5EF387CD6B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A-4C12-8117-5EF387CD6B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A-4C12-8117-5EF387CD6B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A-4C12-8117-5EF387CD6B6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A-4C12-8117-5EF387CD6B6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A-4C12-8117-5EF387CD6B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A-4C12-8117-5EF387CD6B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Población_Afiliada_Regimen'!$AH$122:$AH$125</c:f>
              <c:numCache>
                <c:formatCode>0.00%</c:formatCode>
                <c:ptCount val="4"/>
                <c:pt idx="0">
                  <c:v>0.68102089081592432</c:v>
                </c:pt>
                <c:pt idx="1">
                  <c:v>0.28500689791091843</c:v>
                </c:pt>
                <c:pt idx="2">
                  <c:v>1.8304099329917226E-2</c:v>
                </c:pt>
                <c:pt idx="3">
                  <c:v>1.5668111943240047E-2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1A-4C12-8117-5EF387CD6B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Población_Afiliada_Regimen'!$V$74:$V$77</c:f>
              <c:numCache>
                <c:formatCode>0.00%</c:formatCode>
                <c:ptCount val="4"/>
                <c:pt idx="0">
                  <c:v>0.78586515955928526</c:v>
                </c:pt>
                <c:pt idx="1">
                  <c:v>0.18413800619657786</c:v>
                </c:pt>
                <c:pt idx="2">
                  <c:v>2.2108393404848277E-2</c:v>
                </c:pt>
                <c:pt idx="3">
                  <c:v>7.8884408392885866E-3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Población_Afiliada_Regimen'!$AN$122:$AN$125</c:f>
              <c:numCache>
                <c:formatCode>0.00%</c:formatCode>
                <c:ptCount val="4"/>
                <c:pt idx="0">
                  <c:v>0.64221678891605538</c:v>
                </c:pt>
                <c:pt idx="1">
                  <c:v>0.32192339038304807</c:v>
                </c:pt>
                <c:pt idx="2">
                  <c:v>2.7166530834012496E-2</c:v>
                </c:pt>
                <c:pt idx="3">
                  <c:v>8.6932898668839985E-3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Población_Afiliada_Regimen'!$AT$122:$AT$125</c:f>
              <c:numCache>
                <c:formatCode>0.00%</c:formatCode>
                <c:ptCount val="4"/>
                <c:pt idx="0">
                  <c:v>0.83213594915722577</c:v>
                </c:pt>
                <c:pt idx="1">
                  <c:v>0.1400939486045869</c:v>
                </c:pt>
                <c:pt idx="2">
                  <c:v>2.1138436032053055E-2</c:v>
                </c:pt>
                <c:pt idx="3">
                  <c:v>6.6316662061342915E-3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Población_Afiliada_Regimen'!$AZ$122:$AZ$125</c:f>
              <c:numCache>
                <c:formatCode>0.00%</c:formatCode>
                <c:ptCount val="4"/>
                <c:pt idx="0">
                  <c:v>0.89405370843989773</c:v>
                </c:pt>
                <c:pt idx="1">
                  <c:v>8.1393861892583116E-2</c:v>
                </c:pt>
                <c:pt idx="2">
                  <c:v>1.9053708439897697E-2</c:v>
                </c:pt>
                <c:pt idx="3">
                  <c:v>5.4987212276214831E-3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Población_Afiliada_Regimen'!$BF$122:$BF$125</c:f>
              <c:numCache>
                <c:formatCode>0.00%</c:formatCode>
                <c:ptCount val="4"/>
                <c:pt idx="0">
                  <c:v>0.7088714313086798</c:v>
                </c:pt>
                <c:pt idx="1">
                  <c:v>0.26637286836558727</c:v>
                </c:pt>
                <c:pt idx="2">
                  <c:v>1.6516574056332632E-2</c:v>
                </c:pt>
                <c:pt idx="3">
                  <c:v>8.2391262694002688E-3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Población_Afiliada_Regimen'!$BL$122:$BL$125</c:f>
              <c:numCache>
                <c:formatCode>0.00%</c:formatCode>
                <c:ptCount val="4"/>
                <c:pt idx="0">
                  <c:v>0.76532033426183843</c:v>
                </c:pt>
                <c:pt idx="1">
                  <c:v>0.1980037140204271</c:v>
                </c:pt>
                <c:pt idx="2">
                  <c:v>2.9015784586815228E-2</c:v>
                </c:pt>
                <c:pt idx="3">
                  <c:v>7.6601671309192198E-3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Población_Afiliada_Regimen'!$BR$122:$BR$125</c:f>
              <c:numCache>
                <c:formatCode>0.00%</c:formatCode>
                <c:ptCount val="4"/>
                <c:pt idx="0">
                  <c:v>0.77865660744706744</c:v>
                </c:pt>
                <c:pt idx="1">
                  <c:v>0.19761499148211242</c:v>
                </c:pt>
                <c:pt idx="2">
                  <c:v>1.807009004623996E-2</c:v>
                </c:pt>
                <c:pt idx="3">
                  <c:v>5.6583110245801895E-3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Población_Afiliada_Regimen'!$BX$122:$BX$125</c:f>
              <c:numCache>
                <c:formatCode>0.00%</c:formatCode>
                <c:ptCount val="4"/>
                <c:pt idx="0">
                  <c:v>0.53766825152347153</c:v>
                </c:pt>
                <c:pt idx="1">
                  <c:v>0.40594656130717205</c:v>
                </c:pt>
                <c:pt idx="2">
                  <c:v>3.549186365767093E-2</c:v>
                </c:pt>
                <c:pt idx="3">
                  <c:v>2.0893323511685529E-2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Población_Afiliada_Regimen'!$CD$122:$CD$125</c:f>
              <c:numCache>
                <c:formatCode>0.00%</c:formatCode>
                <c:ptCount val="4"/>
                <c:pt idx="0">
                  <c:v>0.7320940404592674</c:v>
                </c:pt>
                <c:pt idx="1">
                  <c:v>0.22662657189721158</c:v>
                </c:pt>
                <c:pt idx="2">
                  <c:v>2.1049753963914706E-2</c:v>
                </c:pt>
                <c:pt idx="3">
                  <c:v>2.0229633679606344E-2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Población_Afiliada_Regimen'!$CJ$122:$CJ$125</c:f>
              <c:numCache>
                <c:formatCode>0.00%</c:formatCode>
                <c:ptCount val="4"/>
                <c:pt idx="0">
                  <c:v>0.69994140911088321</c:v>
                </c:pt>
                <c:pt idx="1">
                  <c:v>0.27047019188516186</c:v>
                </c:pt>
                <c:pt idx="2">
                  <c:v>2.1751867584590596E-2</c:v>
                </c:pt>
                <c:pt idx="3">
                  <c:v>7.8365314193642888E-3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Población_Afiliada_Regimen'!$CP$122:$CP$125</c:f>
              <c:numCache>
                <c:formatCode>0.00%</c:formatCode>
                <c:ptCount val="4"/>
                <c:pt idx="0">
                  <c:v>0.62441770186335399</c:v>
                </c:pt>
                <c:pt idx="1">
                  <c:v>0.33520962732919257</c:v>
                </c:pt>
                <c:pt idx="2">
                  <c:v>3.1347049689440992E-2</c:v>
                </c:pt>
                <c:pt idx="3">
                  <c:v>9.025621118012422E-3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Población_Afiliada_Regimen'!$V$89:$V$92</c:f>
              <c:numCache>
                <c:formatCode>0.00%</c:formatCode>
                <c:ptCount val="4"/>
                <c:pt idx="0">
                  <c:v>0.60457966483727643</c:v>
                </c:pt>
                <c:pt idx="1">
                  <c:v>0.36907193346834261</c:v>
                </c:pt>
                <c:pt idx="2">
                  <c:v>1.8614873763434361E-2</c:v>
                </c:pt>
                <c:pt idx="3">
                  <c:v>7.7335279309466336E-3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Población_Afiliada_Regimen'!$CV$122:$CV$125</c:f>
              <c:numCache>
                <c:formatCode>0.00%</c:formatCode>
                <c:ptCount val="4"/>
                <c:pt idx="0">
                  <c:v>0.59089198343996985</c:v>
                </c:pt>
                <c:pt idx="1">
                  <c:v>0.38890979801781456</c:v>
                </c:pt>
                <c:pt idx="2">
                  <c:v>1.3800025090954711E-2</c:v>
                </c:pt>
                <c:pt idx="3">
                  <c:v>6.3981934512608203E-3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Población_Afiliada_Regimen'!$DB$122:$DB$125</c:f>
              <c:numCache>
                <c:formatCode>0.00%</c:formatCode>
                <c:ptCount val="4"/>
                <c:pt idx="0">
                  <c:v>0.80913327120223677</c:v>
                </c:pt>
                <c:pt idx="1">
                  <c:v>0.1619757688723206</c:v>
                </c:pt>
                <c:pt idx="2">
                  <c:v>1.9198508853681268E-2</c:v>
                </c:pt>
                <c:pt idx="3">
                  <c:v>9.6924510717614158E-3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Población_Afiliada_Regimen'!$DH$122:$DH$125</c:f>
              <c:numCache>
                <c:formatCode>0.00%</c:formatCode>
                <c:ptCount val="4"/>
                <c:pt idx="0">
                  <c:v>0.80479699465395171</c:v>
                </c:pt>
                <c:pt idx="1">
                  <c:v>0.17425227568270482</c:v>
                </c:pt>
                <c:pt idx="2">
                  <c:v>1.6327120358329721E-2</c:v>
                </c:pt>
                <c:pt idx="3">
                  <c:v>4.623609305013726E-3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Población_Afiliada_Regimen'!$DN$122:$DN$125</c:f>
              <c:numCache>
                <c:formatCode>0.00%</c:formatCode>
                <c:ptCount val="4"/>
                <c:pt idx="0">
                  <c:v>0.82759309839451067</c:v>
                </c:pt>
                <c:pt idx="1">
                  <c:v>0.15342082472853241</c:v>
                </c:pt>
                <c:pt idx="2">
                  <c:v>1.4122976483911798E-2</c:v>
                </c:pt>
                <c:pt idx="3">
                  <c:v>4.8631003930451003E-3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Población_Afiliada_Regimen'!$DT$122:$DT$125</c:f>
              <c:numCache>
                <c:formatCode>0.00%</c:formatCode>
                <c:ptCount val="4"/>
                <c:pt idx="0">
                  <c:v>0.6804577937778733</c:v>
                </c:pt>
                <c:pt idx="1">
                  <c:v>0.28037182311536191</c:v>
                </c:pt>
                <c:pt idx="2">
                  <c:v>1.5743377572403416E-2</c:v>
                </c:pt>
                <c:pt idx="3">
                  <c:v>2.34270055343614E-2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Población_Afiliada_Regimen'!$DZ$122:$DZ$125</c:f>
              <c:numCache>
                <c:formatCode>0.00%</c:formatCode>
                <c:ptCount val="4"/>
                <c:pt idx="0">
                  <c:v>0.66127415891195418</c:v>
                </c:pt>
                <c:pt idx="1">
                  <c:v>0.30243378668575521</c:v>
                </c:pt>
                <c:pt idx="2">
                  <c:v>2.2476735862562634E-2</c:v>
                </c:pt>
                <c:pt idx="3">
                  <c:v>1.3815318539727988E-2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Población_Afiliada_Regimen'!$EF$122:$EF$125</c:f>
              <c:numCache>
                <c:formatCode>0.00%</c:formatCode>
                <c:ptCount val="4"/>
                <c:pt idx="0">
                  <c:v>0.62972440944881891</c:v>
                </c:pt>
                <c:pt idx="1">
                  <c:v>0.33976377952755904</c:v>
                </c:pt>
                <c:pt idx="2">
                  <c:v>1.8700787401574805E-2</c:v>
                </c:pt>
                <c:pt idx="3">
                  <c:v>1.1811023622047244E-2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Población_Afiliada_Regimen'!$EL$122:$EL$125</c:f>
              <c:numCache>
                <c:formatCode>0.00%</c:formatCode>
                <c:ptCount val="4"/>
                <c:pt idx="0">
                  <c:v>0.48263254113345522</c:v>
                </c:pt>
                <c:pt idx="1">
                  <c:v>0.49275769933905217</c:v>
                </c:pt>
                <c:pt idx="2">
                  <c:v>1.6875263675994939E-2</c:v>
                </c:pt>
                <c:pt idx="3">
                  <c:v>7.7344958514976797E-3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Población_Afiliada_Regimen'!$ER$122:$ER$125</c:f>
              <c:numCache>
                <c:formatCode>0.00%</c:formatCode>
                <c:ptCount val="4"/>
                <c:pt idx="0">
                  <c:v>0.79720957271582216</c:v>
                </c:pt>
                <c:pt idx="1">
                  <c:v>0.17365888318315409</c:v>
                </c:pt>
                <c:pt idx="2">
                  <c:v>2.3382747149823982E-2</c:v>
                </c:pt>
                <c:pt idx="3">
                  <c:v>5.748796951199819E-3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Población_Afiliada_Regimen'!$EX$122:$EX$125</c:f>
              <c:numCache>
                <c:formatCode>0.00%</c:formatCode>
                <c:ptCount val="4"/>
                <c:pt idx="0">
                  <c:v>0.64208672683248957</c:v>
                </c:pt>
                <c:pt idx="1">
                  <c:v>0.32137354171252475</c:v>
                </c:pt>
                <c:pt idx="2">
                  <c:v>2.509355051727933E-2</c:v>
                </c:pt>
                <c:pt idx="3">
                  <c:v>1.1446180937706361E-2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Población_Afiliada_Regimen'!$V$102:$V$105</c:f>
              <c:numCache>
                <c:formatCode>0.00%</c:formatCode>
                <c:ptCount val="4"/>
                <c:pt idx="0">
                  <c:v>0.39455792557706526</c:v>
                </c:pt>
                <c:pt idx="1">
                  <c:v>0.58593138194463457</c:v>
                </c:pt>
                <c:pt idx="2">
                  <c:v>1.2659839544371731E-2</c:v>
                </c:pt>
                <c:pt idx="3">
                  <c:v>6.8508529339284243E-3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Población_Afiliada_Regimen'!$FD$122:$FD$125</c:f>
              <c:numCache>
                <c:formatCode>0.00%</c:formatCode>
                <c:ptCount val="4"/>
                <c:pt idx="0">
                  <c:v>0.60303983228511526</c:v>
                </c:pt>
                <c:pt idx="1">
                  <c:v>0.37012578616352199</c:v>
                </c:pt>
                <c:pt idx="2">
                  <c:v>1.4255765199161425E-2</c:v>
                </c:pt>
                <c:pt idx="3">
                  <c:v>1.2578616352201259E-2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6-4C46-9780-CF339BCEEE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6-4C46-9780-CF339BCEEE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6-4C46-9780-CF339BCEEE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6-4C46-9780-CF339BCEEE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6-4C46-9780-CF339BCEEEAA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6-4C46-9780-CF339BCEEEAA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6-4C46-9780-CF339BCEEEAA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6-4C46-9780-CF339BCEEEAA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6-4C46-9780-CF339BCEEE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6-4C46-9780-CF339BCEE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Población_Afiliada_Regimen'!$AB$135:$AB$138</c:f>
              <c:numCache>
                <c:formatCode>0.00%</c:formatCode>
                <c:ptCount val="4"/>
                <c:pt idx="0">
                  <c:v>0.28231367004227054</c:v>
                </c:pt>
                <c:pt idx="1">
                  <c:v>0.68430620022728406</c:v>
                </c:pt>
                <c:pt idx="2">
                  <c:v>1.6324464530080698E-2</c:v>
                </c:pt>
                <c:pt idx="3">
                  <c:v>1.7055665200364698E-2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6-4C46-9780-CF339BCEEE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A4-40F0-A3BE-81A077D233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A4-40F0-A3BE-81A077D233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A4-40F0-A3BE-81A077D233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A4-40F0-A3BE-81A077D233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A4-40F0-A3BE-81A077D2338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4-40F0-A3BE-81A077D23385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4-40F0-A3BE-81A077D2338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4-40F0-A3BE-81A077D2338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4-40F0-A3BE-81A077D233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4-40F0-A3BE-81A077D233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Población_Afiliada_Regimen'!$AH$135:$AH$138</c:f>
              <c:numCache>
                <c:formatCode>0.00%</c:formatCode>
                <c:ptCount val="4"/>
                <c:pt idx="0">
                  <c:v>0.45498549938450628</c:v>
                </c:pt>
                <c:pt idx="1">
                  <c:v>0.52542302155271337</c:v>
                </c:pt>
                <c:pt idx="2">
                  <c:v>9.6392580692273994E-3</c:v>
                </c:pt>
                <c:pt idx="3">
                  <c:v>9.9522209935529633E-3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A4-40F0-A3BE-81A077D233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Población_Afiliada_Regimen'!$AN$135:$AN$138</c:f>
              <c:numCache>
                <c:formatCode>0.00%</c:formatCode>
                <c:ptCount val="4"/>
                <c:pt idx="0">
                  <c:v>0.28347238373859873</c:v>
                </c:pt>
                <c:pt idx="1">
                  <c:v>0.69103256575348571</c:v>
                </c:pt>
                <c:pt idx="2">
                  <c:v>9.3985647891147647E-3</c:v>
                </c:pt>
                <c:pt idx="3">
                  <c:v>1.6096485718800776E-2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Población_Afiliada_Regimen'!$AT$135:$AT$138</c:f>
              <c:numCache>
                <c:formatCode>0.00%</c:formatCode>
                <c:ptCount val="4"/>
                <c:pt idx="0">
                  <c:v>0.22680958464462656</c:v>
                </c:pt>
                <c:pt idx="1">
                  <c:v>0.7608097300553599</c:v>
                </c:pt>
                <c:pt idx="2">
                  <c:v>6.7200531787824968E-3</c:v>
                </c:pt>
                <c:pt idx="3">
                  <c:v>5.6606321212310058E-3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Población_Afiliada_Regimen'!$AZ$135:$AZ$138</c:f>
              <c:numCache>
                <c:formatCode>0.00%</c:formatCode>
                <c:ptCount val="4"/>
                <c:pt idx="0">
                  <c:v>0.28774113952445041</c:v>
                </c:pt>
                <c:pt idx="1">
                  <c:v>0.68699528936742937</c:v>
                </c:pt>
                <c:pt idx="2">
                  <c:v>1.3276693584567071E-2</c:v>
                </c:pt>
                <c:pt idx="3">
                  <c:v>1.1986877523553163E-2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Población_Afiliada_Regimen'!$BF$135:$BF$138</c:f>
              <c:numCache>
                <c:formatCode>0.00%</c:formatCode>
                <c:ptCount val="4"/>
                <c:pt idx="0">
                  <c:v>0.13594906449685101</c:v>
                </c:pt>
                <c:pt idx="1">
                  <c:v>0.84231600239047488</c:v>
                </c:pt>
                <c:pt idx="2">
                  <c:v>1.4595687951087207E-2</c:v>
                </c:pt>
                <c:pt idx="3">
                  <c:v>7.1392451615869077E-3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Población_Afiliada_Regimen'!$BL$135:$BL$138</c:f>
              <c:numCache>
                <c:formatCode>0.00%</c:formatCode>
                <c:ptCount val="4"/>
                <c:pt idx="0">
                  <c:v>0.3004351192890593</c:v>
                </c:pt>
                <c:pt idx="1">
                  <c:v>0.68345071720933659</c:v>
                </c:pt>
                <c:pt idx="2">
                  <c:v>7.4855267524613738E-3</c:v>
                </c:pt>
                <c:pt idx="3">
                  <c:v>8.6286367491426683E-3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Población_Afiliada_Regimen'!$BR$135:$BR$138</c:f>
              <c:numCache>
                <c:formatCode>0.00%</c:formatCode>
                <c:ptCount val="4"/>
                <c:pt idx="0">
                  <c:v>0.21875441755837324</c:v>
                </c:pt>
                <c:pt idx="1">
                  <c:v>0.76211256092389201</c:v>
                </c:pt>
                <c:pt idx="2">
                  <c:v>1.0279466266755992E-2</c:v>
                </c:pt>
                <c:pt idx="3">
                  <c:v>8.8535552509787768E-3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Población_Afiliada_Regimen'!$BX$135:$BX$138</c:f>
              <c:numCache>
                <c:formatCode>0.00%</c:formatCode>
                <c:ptCount val="4"/>
                <c:pt idx="0">
                  <c:v>0.22035137875438393</c:v>
                </c:pt>
                <c:pt idx="1">
                  <c:v>0.75669431378089524</c:v>
                </c:pt>
                <c:pt idx="2">
                  <c:v>5.6346924189285778E-3</c:v>
                </c:pt>
                <c:pt idx="3">
                  <c:v>1.7298912592346644E-2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Población_Afiliada_Regimen'!$U$122:$U$125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Población_Afiliada_Regimen'!$V$122:$V$125</c:f>
              <c:numCache>
                <c:formatCode>0.00%</c:formatCode>
                <c:ptCount val="4"/>
                <c:pt idx="0">
                  <c:v>0.68528884034793458</c:v>
                </c:pt>
                <c:pt idx="1">
                  <c:v>0.28413360897660933</c:v>
                </c:pt>
                <c:pt idx="2">
                  <c:v>1.995488291661791E-2</c:v>
                </c:pt>
                <c:pt idx="3">
                  <c:v>1.0622667758838137E-2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Población_Afiliada_Regimen'!$CD$135:$CD$138</c:f>
              <c:numCache>
                <c:formatCode>0.00%</c:formatCode>
                <c:ptCount val="4"/>
                <c:pt idx="0">
                  <c:v>0.15533290239172592</c:v>
                </c:pt>
                <c:pt idx="1">
                  <c:v>0.82919629390217631</c:v>
                </c:pt>
                <c:pt idx="2">
                  <c:v>6.0331825037707393E-3</c:v>
                </c:pt>
                <c:pt idx="3">
                  <c:v>9.4376212023270841E-3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57-40A3-A269-2014E0844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33-4D3B-9558-8634A0F7C6C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33-4D3B-9558-8634A0F7C6C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33-4D3B-9558-8634A0F7C6C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33-4D3B-9558-8634A0F7C6C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33-4D3B-9558-8634A0F7C6CD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D3B-9558-8634A0F7C6C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633-4D3B-9558-8634A0F7C6C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D3B-9558-8634A0F7C6C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D3B-9558-8634A0F7C6C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3-4D3B-9558-8634A0F7C6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Asociativo'!$R$6:$R$9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Asociativo'!$S$6:$S$9</c:f>
              <c:numCache>
                <c:formatCode>0.00%</c:formatCode>
                <c:ptCount val="4"/>
                <c:pt idx="0">
                  <c:v>0.26765856045071967</c:v>
                </c:pt>
                <c:pt idx="1">
                  <c:v>0.701231085140952</c:v>
                </c:pt>
                <c:pt idx="2">
                  <c:v>1.4209711801669696E-2</c:v>
                </c:pt>
                <c:pt idx="3">
                  <c:v>1.5176302401761174E-2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3-4D3B-9558-8634A0F7C6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D-41F4-B98D-1E9282025E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D-41F4-B98D-1E9282025E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D-41F4-B98D-1E9282025E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D-41F4-B98D-1E9282025E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D-41F4-B98D-1E9282025E3E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D-41F4-B98D-1E9282025E3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DD-41F4-B98D-1E9282025E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1F4-B98D-1E9282025E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1F4-B98D-1E9282025E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1F4-B98D-1E9282025E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Asociativo'!$R$19:$R$22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Asociativo'!$S$19:$S$22</c:f>
              <c:numCache>
                <c:formatCode>0.00%</c:formatCode>
                <c:ptCount val="4"/>
                <c:pt idx="0">
                  <c:v>0.64930654390907039</c:v>
                </c:pt>
                <c:pt idx="1">
                  <c:v>0.31118658042225733</c:v>
                </c:pt>
                <c:pt idx="2">
                  <c:v>2.214348112013035E-2</c:v>
                </c:pt>
                <c:pt idx="3">
                  <c:v>1.4075244648167961E-2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D-41F4-B98D-1E9282025E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9D-4B76-864F-1056811330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9D-4B76-864F-1056811330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9D-4B76-864F-1056811330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9D-4B76-864F-1056811330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9D-4B76-864F-1056811330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D-4B76-864F-1056811330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9D-4B76-864F-1056811330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B76-864F-1056811330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B76-864F-1056811330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D-4B76-864F-105681133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Asociativo'!$R$32:$R$35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Asociativo'!$S$32:$S$35</c:f>
              <c:numCache>
                <c:formatCode>0.00%</c:formatCode>
                <c:ptCount val="4"/>
                <c:pt idx="0">
                  <c:v>0.68844666233906737</c:v>
                </c:pt>
                <c:pt idx="1">
                  <c:v>0.27733825597749651</c:v>
                </c:pt>
                <c:pt idx="2">
                  <c:v>2.1921995023260844E-2</c:v>
                </c:pt>
                <c:pt idx="3">
                  <c:v>9.6830033538894307E-3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9D-4B76-864F-1056811330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94-4265-B200-2C3F2C9854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94-4265-B200-2C3F2C9854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94-4265-B200-2C3F2C9854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94-4265-B200-2C3F2C9854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94-4265-B200-2C3F2C98544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4-4265-B200-2C3F2C98544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A94-4265-B200-2C3F2C9854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4-4265-B200-2C3F2C9854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4-4265-B200-2C3F2C9854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4-4265-B200-2C3F2C9854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Asociativo'!$R$38:$R$41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Asociativo'!$S$38:$S$41</c:f>
              <c:numCache>
                <c:formatCode>0.00%</c:formatCode>
                <c:ptCount val="4"/>
                <c:pt idx="0">
                  <c:v>0.69906441291040622</c:v>
                </c:pt>
                <c:pt idx="1">
                  <c:v>0.2718158736783528</c:v>
                </c:pt>
                <c:pt idx="2">
                  <c:v>1.9207359488035616E-2</c:v>
                </c:pt>
                <c:pt idx="3">
                  <c:v>6.6082359488035614E-3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4-4265-B200-2C3F2C9854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8-455B-BBC5-493AFBA15A5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8-455B-BBC5-493AFBA15A5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8-455B-BBC5-493AFBA15A5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8-455B-BBC5-493AFBA15A5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8-455B-BBC5-493AFBA15A5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55B-BBC5-493AFBA15A5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CF8-455B-BBC5-493AFBA15A5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55B-BBC5-493AFBA15A5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55B-BBC5-493AFBA15A5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55B-BBC5-493AFBA15A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Asociativo'!$R$50:$R$53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Asociativo'!$S$50:$S$53</c:f>
              <c:numCache>
                <c:formatCode>0.00%</c:formatCode>
                <c:ptCount val="4"/>
                <c:pt idx="0">
                  <c:v>0.72084862019460838</c:v>
                </c:pt>
                <c:pt idx="1">
                  <c:v>0.24733281412740563</c:v>
                </c:pt>
                <c:pt idx="2">
                  <c:v>1.7950137464460982E-2</c:v>
                </c:pt>
                <c:pt idx="3">
                  <c:v>1.0818875324894672E-2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F8-455B-BBC5-493AFBA15A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D9-4DEB-A1C1-7FD2DA00CC1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D9-4DEB-A1C1-7FD2DA00CC1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D9-4DEB-A1C1-7FD2DA00CC1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D9-4DEB-A1C1-7FD2DA00CC1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D9-4DEB-A1C1-7FD2DA00CC1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9-4DEB-A1C1-7FD2DA00CC1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D9-4DEB-A1C1-7FD2DA00CC1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9-4DEB-A1C1-7FD2DA00CC1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9-4DEB-A1C1-7FD2DA00CC1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9-4DEB-A1C1-7FD2DA00CC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Asociativo'!$R$56:$R$59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Asociativo'!$S$56:$S$59</c:f>
              <c:numCache>
                <c:formatCode>0.00%</c:formatCode>
                <c:ptCount val="4"/>
                <c:pt idx="0">
                  <c:v>0.67265488717573574</c:v>
                </c:pt>
                <c:pt idx="1">
                  <c:v>0.300222272241292</c:v>
                </c:pt>
                <c:pt idx="2">
                  <c:v>1.9765348038939846E-2</c:v>
                </c:pt>
                <c:pt idx="3">
                  <c:v>5.2191773113499521E-3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9-4DEB-A1C1-7FD2DA00C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D7-418E-9804-5457E4FCFB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D7-418E-9804-5457E4FCFB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D7-418E-9804-5457E4FCFB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D7-418E-9804-5457E4FCFB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D7-418E-9804-5457E4FCFB3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18E-9804-5457E4FCFB3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3D7-418E-9804-5457E4FCFB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18E-9804-5457E4FCFB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7-418E-9804-5457E4FCFB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7-418E-9804-5457E4FCFB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Asociativo'!$R$64:$R$67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Asociativo'!$S$64:$S$67</c:f>
              <c:numCache>
                <c:formatCode>0.00%</c:formatCode>
                <c:ptCount val="4"/>
                <c:pt idx="0">
                  <c:v>0.5976949434118991</c:v>
                </c:pt>
                <c:pt idx="1">
                  <c:v>0.37799813103519886</c:v>
                </c:pt>
                <c:pt idx="2">
                  <c:v>1.5569515107465477E-2</c:v>
                </c:pt>
                <c:pt idx="3">
                  <c:v>7.3927941023777385E-3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7-418E-9804-5457E4FCFB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B-4555-A54E-FED691D1A28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B-4555-A54E-FED691D1A28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B-4555-A54E-FED691D1A28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B-4555-A54E-FED691D1A28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B-4555-A54E-FED691D1A283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B-4555-A54E-FED691D1A28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AB-4555-A54E-FED691D1A28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B-4555-A54E-FED691D1A28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B-4555-A54E-FED691D1A28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B-4555-A54E-FED691D1A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Asociativo'!$R$70:$R$73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Asociativo'!$S$70:$S$73</c:f>
              <c:numCache>
                <c:formatCode>0.00%</c:formatCode>
                <c:ptCount val="4"/>
                <c:pt idx="0">
                  <c:v>0.7417243979117174</c:v>
                </c:pt>
                <c:pt idx="1">
                  <c:v>0.23473974707313255</c:v>
                </c:pt>
                <c:pt idx="2">
                  <c:v>1.6053316642246469E-2</c:v>
                </c:pt>
                <c:pt idx="3">
                  <c:v>5.590565742492567E-3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B-4555-A54E-FED691D1A2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Población_Afiliada_Regimen'!$U$135:$U$138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Población_Afiliada_Regimen'!$V$135:$V$138</c:f>
              <c:numCache>
                <c:formatCode>0.00%</c:formatCode>
                <c:ptCount val="4"/>
                <c:pt idx="0">
                  <c:v>0.26812089208471435</c:v>
                </c:pt>
                <c:pt idx="1">
                  <c:v>0.70244233470029771</c:v>
                </c:pt>
                <c:pt idx="2">
                  <c:v>1.4234256502443683E-2</c:v>
                </c:pt>
                <c:pt idx="3">
                  <c:v>1.520251671254424E-2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2020 - 2024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v>P. Sin Afiliación</c:v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Gráficos_Cobertura_Dpto'!$V$3:$Z$3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Gráficos_Cobertura_Dpto'!$V$3:$Z$3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'3. Gráficos_Cobertura_Dpto'!$V$6:$Z$6</c:f>
              <c:numCache>
                <c:formatCode>0.00%</c:formatCode>
                <c:ptCount val="5"/>
                <c:pt idx="0">
                  <c:v>0.60444913318947635</c:v>
                </c:pt>
                <c:pt idx="1">
                  <c:v>0.62524076369713966</c:v>
                </c:pt>
                <c:pt idx="2">
                  <c:v>0.5950680861283062</c:v>
                </c:pt>
                <c:pt idx="3">
                  <c:v>0.59760891658732895</c:v>
                </c:pt>
                <c:pt idx="4">
                  <c:v>0.58863082676718825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Gráficos_Cobertura_Dpto'!$V$3:$Z$3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'3. Gráficos_Cobertura_Dpto'!$V$4:$Z$4</c:f>
              <c:numCache>
                <c:formatCode>0.00%</c:formatCode>
                <c:ptCount val="5"/>
                <c:pt idx="0">
                  <c:v>0.36358467369379432</c:v>
                </c:pt>
                <c:pt idx="1">
                  <c:v>0.36072653136326804</c:v>
                </c:pt>
                <c:pt idx="2">
                  <c:v>0.38875737479937728</c:v>
                </c:pt>
                <c:pt idx="3">
                  <c:v>0.40338606615306438</c:v>
                </c:pt>
                <c:pt idx="4">
                  <c:v>0.40877187823783723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3"/>
          <c:order val="3"/>
          <c:tx>
            <c:v>Excepcion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Gráficos_Cobertura_Dpto'!$V$3:$Z$3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'3. Gráficos_Cobertura_Dpto'!$V$8:$Z$8</c:f>
              <c:numCache>
                <c:formatCode>0.00%</c:formatCode>
                <c:ptCount val="5"/>
                <c:pt idx="0">
                  <c:v>3.0796818774680178E-2</c:v>
                </c:pt>
                <c:pt idx="1">
                  <c:v>3.0158712372747615E-2</c:v>
                </c:pt>
                <c:pt idx="2">
                  <c:v>2.9326706262216316E-2</c:v>
                </c:pt>
                <c:pt idx="3">
                  <c:v>2.9416385820838858E-2</c:v>
                </c:pt>
                <c:pt idx="4">
                  <c:v>2.9190635021316767E-2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ser>
          <c:idx val="5"/>
          <c:order val="5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Gráficos_Cobertura_Dpto'!$V$3:$Z$3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'3. Gráficos_Cobertura_Dpto'!$V$12:$Z$12</c:f>
              <c:numCache>
                <c:formatCode>0.00%</c:formatCode>
                <c:ptCount val="5"/>
                <c:pt idx="0">
                  <c:v>0.99883062565795089</c:v>
                </c:pt>
                <c:pt idx="1">
                  <c:v>1.0161260074331553</c:v>
                </c:pt>
                <c:pt idx="2">
                  <c:v>1.0131521671898998</c:v>
                </c:pt>
                <c:pt idx="3">
                  <c:v>1.0304113685612322</c:v>
                </c:pt>
                <c:pt idx="4">
                  <c:v>1.0265933400263423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8-4E52-86FE-79EEE28F6D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9261376"/>
        <c:axId val="24926572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INPEC</c:v>
                </c:tx>
                <c:spPr>
                  <a:ln w="3810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'3. Gráficos_Cobertura_Dpto'!$V$3:$Z$3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'3. Gráficos_Cobertura_Dpto'!$U$10:$Z$10</c15:sqref>
                        </c15:formulaRef>
                      </c:ext>
                    </c:extLst>
                    <c:numCache>
                      <c:formatCode>#,##0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1.8005770724669847E-3</c:v>
                      </c:pt>
                      <c:pt idx="5" formatCode="0.00%">
                        <c:v>1.8510307702179739E-3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A26-40AD-BF6B-B760DBE09646}"/>
                  </c:ext>
                </c:extLst>
              </c15:ser>
            </c15:filteredLineSeries>
          </c:ext>
        </c:extLst>
      </c:lineChart>
      <c:catAx>
        <c:axId val="2492613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84017267042726E-5"/>
          <c:y val="0.10246439350516169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'[25]2. Gráficos_Cobertura_Dpto'!$A$25:$A$36</c:f>
              <c:strCache>
                <c:ptCount val="12"/>
              </c:strCache>
            </c:strRef>
          </c:cat>
          <c:val>
            <c:numRef>
              <c:f>'[25]2.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2024.</a:t>
            </a:r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Gráficos_Cobertura_Dpto'!$J$18:$J$29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Gráficos_Cobertura_Dpto'!$K$17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3.122357315851201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77-4219-AB1D-A5E436B258C1}"/>
                </c:ext>
              </c:extLst>
            </c:dLbl>
            <c:dLbl>
              <c:idx val="1"/>
              <c:layout>
                <c:manualLayout>
                  <c:x val="-4.16314308780158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77-4219-AB1D-A5E436B258C1}"/>
                </c:ext>
              </c:extLst>
            </c:dLbl>
            <c:dLbl>
              <c:idx val="5"/>
              <c:layout>
                <c:manualLayout>
                  <c:x val="-1.0407857719504736E-3"/>
                  <c:y val="6.7619204137939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77-4219-AB1D-A5E436B258C1}"/>
                </c:ext>
              </c:extLst>
            </c:dLbl>
            <c:dLbl>
              <c:idx val="6"/>
              <c:layout>
                <c:manualLayout>
                  <c:x val="0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-7.6323408248504116E-17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3.1223573158511157E-3"/>
                  <c:y val="6.761920413794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-4.6710793251676175E-3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Gráficos_Cobertura_Dpto'!$K$18:$K$29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2"/>
              <c:layout>
                <c:manualLayout>
                  <c:x val="0"/>
                  <c:y val="6.761920413794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97-4E0C-8C90-8A6A6AA1DA84}"/>
                </c:ext>
              </c:extLst>
            </c:dLbl>
            <c:dLbl>
              <c:idx val="3"/>
              <c:layout>
                <c:manualLayout>
                  <c:x val="-6.244714631702384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6"/>
              <c:layout>
                <c:manualLayout>
                  <c:x val="7.285500403652704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7.2855004036527808E-3"/>
                  <c:y val="-4.13223696136458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-1.040785771950389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dLbl>
              <c:idx val="9"/>
              <c:layout>
                <c:manualLayout>
                  <c:x val="8.3262861756030256E-3"/>
                  <c:y val="1.1269867356323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77-4219-AB1D-A5E436B258C1}"/>
                </c:ext>
              </c:extLst>
            </c:dLbl>
            <c:dLbl>
              <c:idx val="10"/>
              <c:layout>
                <c:manualLayout>
                  <c:x val="-6.244714631702384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77-4219-AB1D-A5E436B258C1}"/>
                </c:ext>
              </c:extLst>
            </c:dLbl>
            <c:dLbl>
              <c:idx val="11"/>
              <c:layout>
                <c:manualLayout>
                  <c:x val="8.3262861756031783E-3"/>
                  <c:y val="9.0158938850587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77-4219-AB1D-A5E436B25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Gráficos_Cobertura_Dpto'!$L$18:$L$29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1.0284443707965603</c:v>
                </c:pt>
                <c:pt idx="9">
                  <c:v>1.0103269696453157</c:v>
                </c:pt>
                <c:pt idx="10">
                  <c:v>1.0284443707965603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ser>
          <c:idx val="4"/>
          <c:order val="3"/>
          <c:tx>
            <c:strRef>
              <c:f>'3. Gráficos_Cobertura_Dpto'!$M$17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8.3262861756031592E-3"/>
                  <c:y val="1.3490119964632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B-40EE-964A-F1E662F65CCD}"/>
                </c:ext>
              </c:extLst>
            </c:dLbl>
            <c:dLbl>
              <c:idx val="1"/>
              <c:layout>
                <c:manualLayout>
                  <c:x val="9.3670719475535749E-3"/>
                  <c:y val="1.12361464933674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B-40EE-964A-F1E662F65CCD}"/>
                </c:ext>
              </c:extLst>
            </c:dLbl>
            <c:dLbl>
              <c:idx val="2"/>
              <c:layout>
                <c:manualLayout>
                  <c:x val="1.0407857719503973E-2"/>
                  <c:y val="1.1236146493367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B-40EE-964A-F1E662F65CCD}"/>
                </c:ext>
              </c:extLst>
            </c:dLbl>
            <c:dLbl>
              <c:idx val="3"/>
              <c:layout>
                <c:manualLayout>
                  <c:x val="-9.3670719475535749E-3"/>
                  <c:y val="8.48629885842453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97-4E0C-8C90-8A6A6AA1DA84}"/>
                </c:ext>
              </c:extLst>
            </c:dLbl>
            <c:dLbl>
              <c:idx val="4"/>
              <c:layout>
                <c:manualLayout>
                  <c:x val="-6.2447146317023841E-3"/>
                  <c:y val="3.978351915895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B-40EE-964A-F1E662F65CCD}"/>
                </c:ext>
              </c:extLst>
            </c:dLbl>
            <c:dLbl>
              <c:idx val="5"/>
              <c:layout>
                <c:manualLayout>
                  <c:x val="-5.2039288597519866E-3"/>
                  <c:y val="1.07402723296892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B-40EE-964A-F1E662F65CCD}"/>
                </c:ext>
              </c:extLst>
            </c:dLbl>
            <c:dLbl>
              <c:idx val="6"/>
              <c:layout>
                <c:manualLayout>
                  <c:x val="-8.3262861756031783E-3"/>
                  <c:y val="1.52482192722185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7B-40EE-964A-F1E662F65CCD}"/>
                </c:ext>
              </c:extLst>
            </c:dLbl>
            <c:dLbl>
              <c:idx val="7"/>
              <c:layout>
                <c:manualLayout>
                  <c:x val="1.040785771950321E-3"/>
                  <c:y val="8.48629885842453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7B-40EE-964A-F1E662F65CCD}"/>
                </c:ext>
              </c:extLst>
            </c:dLbl>
            <c:dLbl>
              <c:idx val="8"/>
              <c:layout>
                <c:manualLayout>
                  <c:x val="-7.6323408248504116E-17"/>
                  <c:y val="1.07402723296892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B-40EE-964A-F1E662F65CCD}"/>
                </c:ext>
              </c:extLst>
            </c:dLbl>
            <c:dLbl>
              <c:idx val="9"/>
              <c:layout>
                <c:manualLayout>
                  <c:x val="-1.5264681649700823E-16"/>
                  <c:y val="8.4862988584245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B-40EE-964A-F1E662F65CCD}"/>
                </c:ext>
              </c:extLst>
            </c:dLbl>
            <c:dLbl>
              <c:idx val="10"/>
              <c:layout>
                <c:manualLayout>
                  <c:x val="-2.0815715439007946E-3"/>
                  <c:y val="1.7243784446305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B-40EE-964A-F1E662F65CCD}"/>
                </c:ext>
              </c:extLst>
            </c:dLbl>
            <c:dLbl>
              <c:idx val="11"/>
              <c:layout>
                <c:manualLayout>
                  <c:x val="-1.5264681649700823E-16"/>
                  <c:y val="8.48629885842453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7B-40EE-964A-F1E662F65C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Gráficos_Cobertura_Dpto'!$M$18:$M$29</c:f>
              <c:numCache>
                <c:formatCode>0.00%</c:formatCode>
                <c:ptCount val="12"/>
                <c:pt idx="0">
                  <c:v>0.99690000000000001</c:v>
                </c:pt>
                <c:pt idx="1">
                  <c:v>0.9990911809815074</c:v>
                </c:pt>
                <c:pt idx="2">
                  <c:v>1.0031999999999999</c:v>
                </c:pt>
                <c:pt idx="3">
                  <c:v>1.0258323160581511</c:v>
                </c:pt>
                <c:pt idx="4">
                  <c:v>1.0256000000000001</c:v>
                </c:pt>
                <c:pt idx="5">
                  <c:v>1.0254399593479315</c:v>
                </c:pt>
                <c:pt idx="6">
                  <c:v>1.0255907983809263</c:v>
                </c:pt>
                <c:pt idx="7">
                  <c:v>1.0281762348941936</c:v>
                </c:pt>
                <c:pt idx="8">
                  <c:v>1.0292782505592579</c:v>
                </c:pt>
                <c:pt idx="9">
                  <c:v>1.0305857168723607</c:v>
                </c:pt>
                <c:pt idx="10">
                  <c:v>1.0321855159483437</c:v>
                </c:pt>
                <c:pt idx="11">
                  <c:v>1.0304113685612322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B-40EE-964A-F1E662F65CCD}"/>
            </c:ext>
          </c:extLst>
        </c:ser>
        <c:ser>
          <c:idx val="3"/>
          <c:order val="4"/>
          <c:tx>
            <c:strRef>
              <c:f>'3. Gráficos_Cobertura_Dpto'!$N$17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66FF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9.367071947553574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77-4219-AB1D-A5E436B258C1}"/>
                </c:ext>
              </c:extLst>
            </c:dLbl>
            <c:dLbl>
              <c:idx val="1"/>
              <c:layout>
                <c:manualLayout>
                  <c:x val="1.0407857719503973E-2"/>
                  <c:y val="6.7619204137939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77-4219-AB1D-A5E436B258C1}"/>
                </c:ext>
              </c:extLst>
            </c:dLbl>
            <c:dLbl>
              <c:idx val="2"/>
              <c:layout>
                <c:manualLayout>
                  <c:x val="-1.0407857719504354E-3"/>
                  <c:y val="1.3523840827588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77-4219-AB1D-A5E436B258C1}"/>
                </c:ext>
              </c:extLst>
            </c:dLbl>
            <c:dLbl>
              <c:idx val="3"/>
              <c:layout>
                <c:manualLayout>
                  <c:x val="9.3670719475536131E-3"/>
                  <c:y val="9.0158938850586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77-4219-AB1D-A5E436B258C1}"/>
                </c:ext>
              </c:extLst>
            </c:dLbl>
            <c:dLbl>
              <c:idx val="4"/>
              <c:layout>
                <c:manualLayout>
                  <c:x val="1.6652572351206357E-2"/>
                  <c:y val="4.50794694252935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7-4219-AB1D-A5E436B258C1}"/>
                </c:ext>
              </c:extLst>
            </c:dLbl>
            <c:dLbl>
              <c:idx val="5"/>
              <c:layout>
                <c:manualLayout>
                  <c:x val="1.144864349145437E-2"/>
                  <c:y val="6.76192041379401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77-4219-AB1D-A5E436B258C1}"/>
                </c:ext>
              </c:extLst>
            </c:dLbl>
            <c:dLbl>
              <c:idx val="6"/>
              <c:layout>
                <c:manualLayout>
                  <c:x val="7.2855004036527808E-3"/>
                  <c:y val="6.761920413794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7-4219-AB1D-A5E436B258C1}"/>
                </c:ext>
              </c:extLst>
            </c:dLbl>
            <c:dLbl>
              <c:idx val="7"/>
              <c:layout>
                <c:manualLayout>
                  <c:x val="0"/>
                  <c:y val="6.76192041379401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7-4219-AB1D-A5E436B258C1}"/>
                </c:ext>
              </c:extLst>
            </c:dLbl>
            <c:dLbl>
              <c:idx val="8"/>
              <c:layout>
                <c:manualLayout>
                  <c:x val="1.1448643491454294E-2"/>
                  <c:y val="4.5079469425293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7-4219-AB1D-A5E436B258C1}"/>
                </c:ext>
              </c:extLst>
            </c:dLbl>
            <c:dLbl>
              <c:idx val="9"/>
              <c:layout>
                <c:manualLayout>
                  <c:x val="7.2855004036527808E-3"/>
                  <c:y val="6.76192041379401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93-4C9E-BF6E-8B3BCA962BB0}"/>
                </c:ext>
              </c:extLst>
            </c:dLbl>
            <c:dLbl>
              <c:idx val="10"/>
              <c:layout>
                <c:manualLayout>
                  <c:x val="1.0407857719503821E-2"/>
                  <c:y val="1.1269867356323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77-4219-AB1D-A5E436B258C1}"/>
                </c:ext>
              </c:extLst>
            </c:dLbl>
            <c:dLbl>
              <c:idx val="11"/>
              <c:layout>
                <c:manualLayout>
                  <c:x val="1.0407857719502446E-3"/>
                  <c:y val="6.761920413794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77-4219-AB1D-A5E436B25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Gráficos_Cobertura_Dpto'!$N$18:$N$24</c:f>
              <c:numCache>
                <c:formatCode>0.00%</c:formatCode>
                <c:ptCount val="7"/>
                <c:pt idx="0">
                  <c:v>1.0189197970196073</c:v>
                </c:pt>
                <c:pt idx="1">
                  <c:v>1.0210064978002442</c:v>
                </c:pt>
                <c:pt idx="2">
                  <c:v>1.0234517009015862</c:v>
                </c:pt>
                <c:pt idx="3">
                  <c:v>1.024490560959807</c:v>
                </c:pt>
                <c:pt idx="4">
                  <c:v>1.0256290774207126</c:v>
                </c:pt>
                <c:pt idx="5">
                  <c:v>1.02721373010294</c:v>
                </c:pt>
                <c:pt idx="6">
                  <c:v>1.0265933400263423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9-4101-83D5-91BB60381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8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Gráficos_%Tendencia_Subreg'!$F$4:$F$9</c:f>
              <c:numCache>
                <c:formatCode>#,##0.00</c:formatCode>
                <c:ptCount val="6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  <c:pt idx="5">
                  <c:v>24.568032111047685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Gráficos_%Tendencia_Subreg'!$D$4:$D$9</c:f>
              <c:numCache>
                <c:formatCode>#,##0.00</c:formatCode>
                <c:ptCount val="6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  <c:pt idx="5">
                  <c:v>55.392463326900256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Gráficos_%Tendencia_Subreg'!$G$3</c:f>
              <c:strCache>
                <c:ptCount val="1"/>
                <c:pt idx="0">
                  <c:v>Excepción y Fuerza publica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Gráficos_%Tendencia_Subreg'!$H$4:$H$9</c:f>
              <c:numCache>
                <c:formatCode>#,##0.00</c:formatCode>
                <c:ptCount val="6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1.6129324561880425</c:v>
                </c:pt>
                <c:pt idx="5">
                  <c:v>4.0021020776137801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'4. Gráficos_%Tendencia_Subreg'!$K$3</c15:sqref>
                        </c15:formulaRef>
                      </c:ext>
                    </c:extLst>
                    <c:strCache>
                      <c:ptCount val="1"/>
                      <c:pt idx="0">
                        <c:v>Sin Cobertura</c:v>
                      </c:pt>
                    </c:strCache>
                  </c:strRef>
                </c:tx>
                <c:spPr>
                  <a:ln w="508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2.2855438332077368E-2"/>
                        <c:y val="-1.79195216337009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257C-43F0-893E-26A55445664B}"/>
                      </c:ext>
                    </c:extLst>
                  </c:dLbl>
                  <c:dLbl>
                    <c:idx val="1"/>
                    <c:layout>
                      <c:manualLayout>
                        <c:x val="-2.6222822294789137E-2"/>
                        <c:y val="-2.76805306299693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4538-48D8-90BA-10C2C2BA3932}"/>
                      </c:ext>
                    </c:extLst>
                  </c:dLbl>
                  <c:dLbl>
                    <c:idx val="2"/>
                    <c:layout>
                      <c:manualLayout>
                        <c:x val="-2.917666787611525E-2"/>
                        <c:y val="-2.768053062996949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4538-48D8-90BA-10C2C2BA3932}"/>
                      </c:ext>
                    </c:extLst>
                  </c:dLbl>
                  <c:dLbl>
                    <c:idx val="3"/>
                    <c:layout>
                      <c:manualLayout>
                        <c:x val="-3.8038204620093594E-2"/>
                        <c:y val="-3.744153962623789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4538-48D8-90BA-10C2C2BA3932}"/>
                      </c:ext>
                    </c:extLst>
                  </c:dLbl>
                  <c:dLbl>
                    <c:idx val="4"/>
                    <c:layout>
                      <c:manualLayout>
                        <c:x val="-4.5828885426163146E-2"/>
                        <c:y val="-2.661333422406306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8FAF-4319-8BD0-061F2ED8C7C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'4. Gráficos_%Tendencia_Subreg'!$A$4:$A$9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'4. Gráficos_%Tendencia_Subreg'!$K$4:$K$9</c15:sqref>
                        </c15:formulaRef>
                      </c:ext>
                    </c:extLst>
                    <c:numCache>
                      <c:formatCode>#,##0.00</c:formatCode>
                      <c:ptCount val="6"/>
                      <c:pt idx="0">
                        <c:v>9.6609776816742681</c:v>
                      </c:pt>
                      <c:pt idx="1">
                        <c:v>12.769430814058339</c:v>
                      </c:pt>
                      <c:pt idx="2">
                        <c:v>12.233093175595485</c:v>
                      </c:pt>
                      <c:pt idx="3">
                        <c:v>12.697711651530625</c:v>
                      </c:pt>
                      <c:pt idx="4">
                        <c:v>16.909512676924194</c:v>
                      </c:pt>
                      <c:pt idx="5">
                        <c:v>16.037402484438275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D977-42D8-8FAC-9271BA98E717}"/>
                  </c:ext>
                </c:extLst>
              </c15:ser>
            </c15:filteredLineSeries>
          </c:ext>
        </c:extLst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800" b="1"/>
              <a:t>Bajo</a:t>
            </a:r>
            <a:r>
              <a:rPr lang="es-CO" sz="1800" b="1" baseline="0"/>
              <a:t> Cauca</a:t>
            </a:r>
            <a:endParaRPr lang="es-CO" sz="18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356186970581925E-2"/>
          <c:y val="0.11411853071826901"/>
          <c:w val="0.85280020604690432"/>
          <c:h val="0.70255796952459282"/>
        </c:manualLayout>
      </c:layout>
      <c:lineChart>
        <c:grouping val="standard"/>
        <c:varyColors val="0"/>
        <c:ser>
          <c:idx val="1"/>
          <c:order val="0"/>
          <c:tx>
            <c:strRef>
              <c:f>'4. Gráficos_%Tendencia_Subreg'!$E$12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Gráficos_%Tendencia_Subreg'!$A$13:$A$19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Gráficos_%Tendencia_Subreg'!$F$13:$F$19</c:f>
              <c:numCache>
                <c:formatCode>#,##0.00</c:formatCode>
                <c:ptCount val="7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  <c:pt idx="5">
                  <c:v>13.967029955361667</c:v>
                </c:pt>
                <c:pt idx="6">
                  <c:v>13.467605854152776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Gráficos_%Tendencia_Subreg'!$C$12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Gráficos_%Tendencia_Subreg'!$A$13:$A$19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Gráficos_%Tendencia_Subreg'!$D$13:$D$19</c:f>
              <c:numCache>
                <c:formatCode>#,##0.00</c:formatCode>
                <c:ptCount val="7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  <c:pt idx="5">
                  <c:v>84.663785886177891</c:v>
                </c:pt>
                <c:pt idx="6">
                  <c:v>84.411027382207337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Gráficos_%Tendencia_Subreg'!$G$12</c:f>
              <c:strCache>
                <c:ptCount val="1"/>
                <c:pt idx="0">
                  <c:v>Excepción y Fuerza publica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Gráficos_%Tendencia_Subreg'!$A$13:$A$19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Gráficos_%Tendencia_Subreg'!$H$13:$H$19</c:f>
              <c:numCache>
                <c:formatCode>#,##0.00</c:formatCode>
                <c:ptCount val="7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1.5618490745700173</c:v>
                </c:pt>
                <c:pt idx="5">
                  <c:v>2.4766953368147977</c:v>
                </c:pt>
                <c:pt idx="6">
                  <c:v>2.4391061577373083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'4. Gráficos_%Tendencia_Subreg'!$K$12</c15:sqref>
                        </c15:formulaRef>
                      </c:ext>
                    </c:extLst>
                    <c:strCache>
                      <c:ptCount val="1"/>
                      <c:pt idx="0">
                        <c:v>Sin Cobertura</c:v>
                      </c:pt>
                    </c:strCache>
                  </c:strRef>
                </c:tx>
                <c:spPr>
                  <a:ln w="508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2.2855438332077368E-2"/>
                        <c:y val="-1.79195216337009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FD32-4911-8C8E-A550620DE45B}"/>
                      </c:ext>
                    </c:extLst>
                  </c:dLbl>
                  <c:dLbl>
                    <c:idx val="1"/>
                    <c:layout>
                      <c:manualLayout>
                        <c:x val="-2.6222822294789137E-2"/>
                        <c:y val="-2.76805306299693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4892-4323-86CE-5B842C985343}"/>
                      </c:ext>
                    </c:extLst>
                  </c:dLbl>
                  <c:dLbl>
                    <c:idx val="2"/>
                    <c:layout>
                      <c:manualLayout>
                        <c:x val="-2.6222822294789137E-2"/>
                        <c:y val="-1.277096807140584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4892-4323-86CE-5B842C985343}"/>
                      </c:ext>
                    </c:extLst>
                  </c:dLbl>
                  <c:dLbl>
                    <c:idx val="3"/>
                    <c:layout>
                      <c:manualLayout>
                        <c:x val="-2.7699745085452195E-2"/>
                        <c:y val="-2.551399554124360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4892-4323-86CE-5B842C985343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1508-40C3-A66B-7DF0783FF6CC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1508-40C3-A66B-7DF0783FF6C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'4. Gráficos_%Tendencia_Subreg'!$A$13:$A$19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'4. Gráficos_%Tendencia_Subreg'!$K$13:$K$19</c15:sqref>
                        </c15:formulaRef>
                      </c:ext>
                    </c:extLst>
                    <c:numCache>
                      <c:formatCode>#,##0.00</c:formatCode>
                      <c:ptCount val="7"/>
                      <c:pt idx="0">
                        <c:v>-8.8209726492699474</c:v>
                      </c:pt>
                      <c:pt idx="1">
                        <c:v>-3.1125521437756873</c:v>
                      </c:pt>
                      <c:pt idx="2">
                        <c:v>-1.9855685684802467</c:v>
                      </c:pt>
                      <c:pt idx="3">
                        <c:v>-0.96502492823688613</c:v>
                      </c:pt>
                      <c:pt idx="4">
                        <c:v>0.68068202106766762</c:v>
                      </c:pt>
                      <c:pt idx="5">
                        <c:v>-1.1075111783543434</c:v>
                      </c:pt>
                      <c:pt idx="6">
                        <c:v>-0.31773939409742979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4892-4323-86CE-5B842C985343}"/>
                  </c:ext>
                </c:extLst>
              </c15:ser>
            </c15:filteredLineSeries>
          </c:ext>
        </c:extLst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776255363124923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8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Gráficos_%Tendencia_Subreg'!$A$22:$A$28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Gráficos_%Tendencia_Subreg'!$F$22:$F$28</c:f>
              <c:numCache>
                <c:formatCode>#,##0.00</c:formatCode>
                <c:ptCount val="7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  <c:pt idx="5">
                  <c:v>36.892518896317654</c:v>
                </c:pt>
                <c:pt idx="6">
                  <c:v>36.386620851701672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Gráficos_%Tendencia_Subreg'!$C$21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Gráficos_%Tendencia_Subreg'!$A$22:$A$28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Gráficos_%Tendencia_Subreg'!$D$22:$D$28</c:f>
              <c:numCache>
                <c:formatCode>#,##0.00</c:formatCode>
                <c:ptCount val="7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  <c:pt idx="5">
                  <c:v>74.98463600799856</c:v>
                </c:pt>
                <c:pt idx="6">
                  <c:v>74.759232046905097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Gráficos_%Tendencia_Subreg'!$G$21</c:f>
              <c:strCache>
                <c:ptCount val="1"/>
                <c:pt idx="0">
                  <c:v>Excepción y Fuerza publica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Gráficos_%Tendencia_Subreg'!$A$22:$A$28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Gráficos_%Tendencia_Subreg'!$H$22:$H$28</c:f>
              <c:numCache>
                <c:formatCode>#,##0.00</c:formatCode>
                <c:ptCount val="7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1.8058878103033915</c:v>
                </c:pt>
                <c:pt idx="5">
                  <c:v>3.6821593881881998</c:v>
                </c:pt>
                <c:pt idx="6">
                  <c:v>3.635181768295602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'4. Gráficos_%Tendencia_Subreg'!$K$21</c15:sqref>
                        </c15:formulaRef>
                      </c:ext>
                    </c:extLst>
                    <c:strCache>
                      <c:ptCount val="1"/>
                      <c:pt idx="0">
                        <c:v>Sin Cobertura</c:v>
                      </c:pt>
                    </c:strCache>
                  </c:strRef>
                </c:tx>
                <c:spPr>
                  <a:ln w="508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2.2855438332077368E-2"/>
                        <c:y val="-1.79195216337009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E104-431D-ADF0-3CE87CE96292}"/>
                      </c:ext>
                    </c:extLst>
                  </c:dLbl>
                  <c:dLbl>
                    <c:idx val="1"/>
                    <c:layout>
                      <c:manualLayout>
                        <c:x val="-2.6222822294789137E-2"/>
                        <c:y val="-2.76805306299693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C571-45C0-94D2-D0E07F62B0A7}"/>
                      </c:ext>
                    </c:extLst>
                  </c:dLbl>
                  <c:dLbl>
                    <c:idx val="2"/>
                    <c:layout>
                      <c:manualLayout>
                        <c:x val="-2.6222822294789137E-2"/>
                        <c:y val="-1.277096807140584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C571-45C0-94D2-D0E07F62B0A7}"/>
                      </c:ext>
                    </c:extLst>
                  </c:dLbl>
                  <c:dLbl>
                    <c:idx val="3"/>
                    <c:layout>
                      <c:manualLayout>
                        <c:x val="-2.7699745085452195E-2"/>
                        <c:y val="-2.551399554124360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C571-45C0-94D2-D0E07F62B0A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'4. Gráficos_%Tendencia_Subreg'!$A$22:$A$28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'4. Gráficos_%Tendencia_Subreg'!$K$22:$K$28</c15:sqref>
                        </c15:formulaRef>
                      </c:ext>
                    </c:extLst>
                    <c:numCache>
                      <c:formatCode>#,##0.00</c:formatCode>
                      <c:ptCount val="7"/>
                      <c:pt idx="0">
                        <c:v>-13.844230224664884</c:v>
                      </c:pt>
                      <c:pt idx="1">
                        <c:v>-12.526850471304755</c:v>
                      </c:pt>
                      <c:pt idx="2">
                        <c:v>-13.705926552973736</c:v>
                      </c:pt>
                      <c:pt idx="3">
                        <c:v>-14.578986601139476</c:v>
                      </c:pt>
                      <c:pt idx="4">
                        <c:v>-12.349609256120303</c:v>
                      </c:pt>
                      <c:pt idx="5">
                        <c:v>-15.559314292504411</c:v>
                      </c:pt>
                      <c:pt idx="6">
                        <c:v>-14.781034666902372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C571-45C0-94D2-D0E07F62B0A7}"/>
                  </c:ext>
                </c:extLst>
              </c15:ser>
            </c15:filteredLineSeries>
          </c:ext>
        </c:extLst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8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Gráficos_%Tendencia_Subreg'!$E$30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Gráficos_%Tendencia_Subreg'!$A$31:$A$37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Gráficos_%Tendencia_Subreg'!$F$31:$F$37</c:f>
              <c:numCache>
                <c:formatCode>#,##0.00</c:formatCode>
                <c:ptCount val="7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  <c:pt idx="5">
                  <c:v>19.79627479392375</c:v>
                </c:pt>
                <c:pt idx="6">
                  <c:v>19.640417561179948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Gráficos_%Tendencia_Subreg'!$C$30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Gráficos_%Tendencia_Subreg'!$A$31:$A$37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Gráficos_%Tendencia_Subreg'!$D$31:$D$37</c:f>
              <c:numCache>
                <c:formatCode>#,##0.00</c:formatCode>
                <c:ptCount val="7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  <c:pt idx="5">
                  <c:v>68.463376483796992</c:v>
                </c:pt>
                <c:pt idx="6">
                  <c:v>68.708140348538876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Gráficos_%Tendencia_Subreg'!$G$30</c:f>
              <c:strCache>
                <c:ptCount val="1"/>
                <c:pt idx="0">
                  <c:v>Excepción y Fuerza publica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Gráficos_%Tendencia_Subreg'!$A$31:$A$37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Gráficos_%Tendencia_Subreg'!$H$31:$H$37</c:f>
              <c:numCache>
                <c:formatCode>#,##0.00</c:formatCode>
                <c:ptCount val="7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1.5489716669063713</c:v>
                </c:pt>
                <c:pt idx="5">
                  <c:v>2.0689191912406799</c:v>
                </c:pt>
                <c:pt idx="6">
                  <c:v>2.0373482104180844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'4. Gráficos_%Tendencia_Subreg'!$K$30</c15:sqref>
                        </c15:formulaRef>
                      </c:ext>
                    </c:extLst>
                    <c:strCache>
                      <c:ptCount val="1"/>
                      <c:pt idx="0">
                        <c:v>Sin Cobertura</c:v>
                      </c:pt>
                    </c:strCache>
                  </c:strRef>
                </c:tx>
                <c:spPr>
                  <a:ln w="508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2.2855438332077368E-2"/>
                        <c:y val="-1.79195216337009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246D-4B2F-8CFE-0F853BB1FF49}"/>
                      </c:ext>
                    </c:extLst>
                  </c:dLbl>
                  <c:dLbl>
                    <c:idx val="1"/>
                    <c:layout>
                      <c:manualLayout>
                        <c:x val="-2.6222822294789137E-2"/>
                        <c:y val="-2.76805306299693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CF19-45E6-BF07-8CA6AFBF7BB1}"/>
                      </c:ext>
                    </c:extLst>
                  </c:dLbl>
                  <c:dLbl>
                    <c:idx val="2"/>
                    <c:layout>
                      <c:manualLayout>
                        <c:x val="-2.917666787611525E-2"/>
                        <c:y val="-2.768053062996949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CF19-45E6-BF07-8CA6AFBF7BB1}"/>
                      </c:ext>
                    </c:extLst>
                  </c:dLbl>
                  <c:dLbl>
                    <c:idx val="3"/>
                    <c:layout>
                      <c:manualLayout>
                        <c:x val="-3.8038204620093594E-2"/>
                        <c:y val="-3.744153962623789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CF19-45E6-BF07-8CA6AFBF7BB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'4. Gráficos_%Tendencia_Subreg'!$A$31:$A$37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'4. Gráficos_%Tendencia_Subreg'!$K$31:$K$37</c15:sqref>
                        </c15:formulaRef>
                      </c:ext>
                    </c:extLst>
                    <c:numCache>
                      <c:formatCode>#,##0.00</c:formatCode>
                      <c:ptCount val="7"/>
                      <c:pt idx="0">
                        <c:v>11.944435951529229</c:v>
                      </c:pt>
                      <c:pt idx="1">
                        <c:v>13.427145257982801</c:v>
                      </c:pt>
                      <c:pt idx="2">
                        <c:v>12.09971274739074</c:v>
                      </c:pt>
                      <c:pt idx="3">
                        <c:v>11.261482739987443</c:v>
                      </c:pt>
                      <c:pt idx="4">
                        <c:v>11.391245984946536</c:v>
                      </c:pt>
                      <c:pt idx="5">
                        <c:v>9.6714295310385836</c:v>
                      </c:pt>
                      <c:pt idx="6">
                        <c:v>9.6140938798630913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CF19-45E6-BF07-8CA6AFBF7BB1}"/>
                  </c:ext>
                </c:extLst>
              </c15:ser>
            </c15:filteredLineSeries>
          </c:ext>
        </c:extLst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8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Gráficos_%Tendencia_Subreg'!$A$40:$A$46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2023</c:v>
                </c:pt>
              </c:numCache>
            </c:numRef>
          </c:cat>
          <c:val>
            <c:numRef>
              <c:f>'4. Gráficos_%Tendencia_Subreg'!$F$40:$F$46</c:f>
              <c:numCache>
                <c:formatCode>#,##0.00</c:formatCode>
                <c:ptCount val="7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  <c:pt idx="5">
                  <c:v>16.250232528595348</c:v>
                </c:pt>
                <c:pt idx="6">
                  <c:v>15.968621732555627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Gráficos_%Tendencia_Subreg'!$A$40:$A$46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2023</c:v>
                </c:pt>
              </c:numCache>
            </c:numRef>
          </c:cat>
          <c:val>
            <c:numRef>
              <c:f>'4. Gráficos_%Tendencia_Subreg'!$D$40:$D$46</c:f>
              <c:numCache>
                <c:formatCode>#,##0.00</c:formatCode>
                <c:ptCount val="7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  <c:pt idx="5">
                  <c:v>68.824834507697261</c:v>
                </c:pt>
                <c:pt idx="6">
                  <c:v>68.150968531720309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Gráficos_%Tendencia_Subreg'!$G$39</c:f>
              <c:strCache>
                <c:ptCount val="1"/>
                <c:pt idx="0">
                  <c:v>Excepción y Fuerza publica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Gráficos_%Tendencia_Subreg'!$A$40:$A$46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2023</c:v>
                </c:pt>
              </c:numCache>
            </c:numRef>
          </c:cat>
          <c:val>
            <c:numRef>
              <c:f>'4. Gráficos_%Tendencia_Subreg'!$G$40:$G$46</c:f>
              <c:numCache>
                <c:formatCode>#,##0</c:formatCode>
                <c:ptCount val="7"/>
                <c:pt idx="0">
                  <c:v>5595</c:v>
                </c:pt>
                <c:pt idx="1">
                  <c:v>5866</c:v>
                </c:pt>
                <c:pt idx="2">
                  <c:v>5820</c:v>
                </c:pt>
                <c:pt idx="3">
                  <c:v>5876</c:v>
                </c:pt>
                <c:pt idx="4">
                  <c:v>4324</c:v>
                </c:pt>
                <c:pt idx="5">
                  <c:v>5822</c:v>
                </c:pt>
                <c:pt idx="6">
                  <c:v>5780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'4. Gráficos_%Tendencia_Subreg'!$K$39</c15:sqref>
                        </c15:formulaRef>
                      </c:ext>
                    </c:extLst>
                    <c:strCache>
                      <c:ptCount val="1"/>
                      <c:pt idx="0">
                        <c:v>Sin Cobertura</c:v>
                      </c:pt>
                    </c:strCache>
                  </c:strRef>
                </c:tx>
                <c:spPr>
                  <a:ln w="508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2.2855438332077368E-2"/>
                        <c:y val="-1.79195216337009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3DB-4179-89BC-E999AD4A8C59}"/>
                      </c:ext>
                    </c:extLst>
                  </c:dLbl>
                  <c:dLbl>
                    <c:idx val="1"/>
                    <c:layout>
                      <c:manualLayout>
                        <c:x val="-2.6222822294789137E-2"/>
                        <c:y val="-2.76805306299693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BA3E-46BD-B045-EB70FC4F0FEC}"/>
                      </c:ext>
                    </c:extLst>
                  </c:dLbl>
                  <c:dLbl>
                    <c:idx val="2"/>
                    <c:layout>
                      <c:manualLayout>
                        <c:x val="-2.917666787611525E-2"/>
                        <c:y val="-2.768053062996949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BA3E-46BD-B045-EB70FC4F0FEC}"/>
                      </c:ext>
                    </c:extLst>
                  </c:dLbl>
                  <c:dLbl>
                    <c:idx val="3"/>
                    <c:layout>
                      <c:manualLayout>
                        <c:x val="-3.8038204620093594E-2"/>
                        <c:y val="-3.744153962623789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BA3E-46BD-B045-EB70FC4F0FE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'4. Gráficos_%Tendencia_Subreg'!$A$40:$A$46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'4. Gráficos_%Tendencia_Subreg'!$K$40:$K$46</c15:sqref>
                        </c15:formulaRef>
                      </c:ext>
                    </c:extLst>
                    <c:numCache>
                      <c:formatCode>#,##0.00</c:formatCode>
                      <c:ptCount val="7"/>
                      <c:pt idx="0">
                        <c:v>11.245112695492182</c:v>
                      </c:pt>
                      <c:pt idx="1">
                        <c:v>12.225069044687714</c:v>
                      </c:pt>
                      <c:pt idx="2">
                        <c:v>11.341705656966951</c:v>
                      </c:pt>
                      <c:pt idx="3">
                        <c:v>11.660579204983691</c:v>
                      </c:pt>
                      <c:pt idx="4">
                        <c:v>12.891136744372872</c:v>
                      </c:pt>
                      <c:pt idx="5">
                        <c:v>12.283408120579125</c:v>
                      </c:pt>
                      <c:pt idx="6">
                        <c:v>13.279055951609422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BA3E-46BD-B045-EB70FC4F0FEC}"/>
                  </c:ext>
                </c:extLst>
              </c15:ser>
            </c15:filteredLineSeries>
          </c:ext>
        </c:extLst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8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8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8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Gráficos_%Tendencia_Subreg'!$E$48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Gráficos_%Tendencia_Subreg'!$A$49:$A$55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Gráficos_%Tendencia_Subreg'!$F$49:$F$55</c:f>
              <c:numCache>
                <c:formatCode>#,##0.00</c:formatCode>
                <c:ptCount val="7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  <c:pt idx="5">
                  <c:v>33.230574719820183</c:v>
                </c:pt>
                <c:pt idx="6">
                  <c:v>33.085596832069491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Gráficos_%Tendencia_Subreg'!$C$48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Gráficos_%Tendencia_Subreg'!$A$49:$A$55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Gráficos_%Tendencia_Subreg'!$D$50:$D$55</c:f>
              <c:numCache>
                <c:formatCode>#,##0.00</c:formatCode>
                <c:ptCount val="6"/>
                <c:pt idx="0">
                  <c:v>54.60233882324129</c:v>
                </c:pt>
                <c:pt idx="1">
                  <c:v>54.896506750609852</c:v>
                </c:pt>
                <c:pt idx="2">
                  <c:v>53.413716700159739</c:v>
                </c:pt>
                <c:pt idx="3">
                  <c:v>54.908504691866909</c:v>
                </c:pt>
                <c:pt idx="4">
                  <c:v>54.770861299285109</c:v>
                </c:pt>
                <c:pt idx="5">
                  <c:v>54.197778887430857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Gráficos_%Tendencia_Subreg'!$G$48</c:f>
              <c:strCache>
                <c:ptCount val="1"/>
                <c:pt idx="0">
                  <c:v>Excepción y Fuerza publica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Gráficos_%Tendencia_Subreg'!$A$49:$A$55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Gráficos_%Tendencia_Subreg'!$H$49:$H$55</c:f>
              <c:numCache>
                <c:formatCode>#,##0.00</c:formatCode>
                <c:ptCount val="7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1.675722516277109</c:v>
                </c:pt>
                <c:pt idx="5">
                  <c:v>2.3772359754003682</c:v>
                </c:pt>
                <c:pt idx="6">
                  <c:v>2.3620127042374555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'4. Gráficos_%Tendencia_Subreg'!$K$48</c15:sqref>
                        </c15:formulaRef>
                      </c:ext>
                    </c:extLst>
                    <c:strCache>
                      <c:ptCount val="1"/>
                      <c:pt idx="0">
                        <c:v>Sin Cobertura</c:v>
                      </c:pt>
                    </c:strCache>
                  </c:strRef>
                </c:tx>
                <c:spPr>
                  <a:ln w="508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2.2855438332077368E-2"/>
                        <c:y val="-1.79195216337009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F65A-47C8-BECD-74311BD178B2}"/>
                      </c:ext>
                    </c:extLst>
                  </c:dLbl>
                  <c:dLbl>
                    <c:idx val="1"/>
                    <c:layout>
                      <c:manualLayout>
                        <c:x val="-2.6222822294789137E-2"/>
                        <c:y val="-2.76805306299693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33A-426B-9190-AB6FD8229213}"/>
                      </c:ext>
                    </c:extLst>
                  </c:dLbl>
                  <c:dLbl>
                    <c:idx val="2"/>
                    <c:layout>
                      <c:manualLayout>
                        <c:x val="-2.917666787611525E-2"/>
                        <c:y val="-2.768053062996949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33A-426B-9190-AB6FD8229213}"/>
                      </c:ext>
                    </c:extLst>
                  </c:dLbl>
                  <c:dLbl>
                    <c:idx val="3"/>
                    <c:layout>
                      <c:manualLayout>
                        <c:x val="-3.8038204620093594E-2"/>
                        <c:y val="-3.744153962623789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33A-426B-9190-AB6FD822921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lang="es-CO" sz="1200" b="1" i="0" u="none" strike="noStrike" kern="1200" baseline="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'4. Gráficos_%Tendencia_Subreg'!$A$49:$A$55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'4. Gráficos_%Tendencia_Subreg'!$K$49:$K$55</c15:sqref>
                        </c15:formulaRef>
                      </c:ext>
                    </c:extLst>
                    <c:numCache>
                      <c:formatCode>#,##0.00</c:formatCode>
                      <c:ptCount val="7"/>
                      <c:pt idx="0">
                        <c:v>6.4330511456543746</c:v>
                      </c:pt>
                      <c:pt idx="1">
                        <c:v>8.2230249596930634</c:v>
                      </c:pt>
                      <c:pt idx="2">
                        <c:v>7.266667203387783</c:v>
                      </c:pt>
                      <c:pt idx="3">
                        <c:v>7.5504080605332717</c:v>
                      </c:pt>
                      <c:pt idx="4">
                        <c:v>9.8419910378315905</c:v>
                      </c:pt>
                      <c:pt idx="5">
                        <c:v>9.621328005494334</c:v>
                      </c:pt>
                      <c:pt idx="6">
                        <c:v>10.354611576262201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533A-426B-9190-AB6FD8229213}"/>
                  </c:ext>
                </c:extLst>
              </c15:ser>
            </c15:filteredLineSeries>
          </c:ext>
        </c:extLst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8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Gráficos_%Tendencia_Subreg'!$A$58:$A$64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Gráficos_%Tendencia_Subreg'!$F$58:$F$64</c:f>
              <c:numCache>
                <c:formatCode>#,##0.00</c:formatCode>
                <c:ptCount val="7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  <c:pt idx="5">
                  <c:v>59.194668519735608</c:v>
                </c:pt>
                <c:pt idx="6">
                  <c:v>59.237974224499602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Gráficos_%Tendencia_Subreg'!$C$57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Gráficos_%Tendencia_Subreg'!$A$58:$A$64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Gráficos_%Tendencia_Subreg'!$D$58:$D$64</c:f>
              <c:numCache>
                <c:formatCode>#,##0.00</c:formatCode>
                <c:ptCount val="7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  <c:pt idx="5">
                  <c:v>39.378831199094677</c:v>
                </c:pt>
                <c:pt idx="6">
                  <c:v>39.89001604221081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Gráficos_%Tendencia_Subreg'!$G$57</c:f>
              <c:strCache>
                <c:ptCount val="1"/>
                <c:pt idx="0">
                  <c:v>Excepción y Fuerza publica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Gráficos_%Tendencia_Subreg'!$A$58:$A$64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Gráficos_%Tendencia_Subreg'!$H$58:$H$64</c:f>
              <c:numCache>
                <c:formatCode>#,##0.00</c:formatCode>
                <c:ptCount val="7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1.2779766484895119</c:v>
                </c:pt>
                <c:pt idx="5">
                  <c:v>1.9753045075064641</c:v>
                </c:pt>
                <c:pt idx="6">
                  <c:v>1.9725413823984141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'4. Gráficos_%Tendencia_Subreg'!$K$57</c15:sqref>
                        </c15:formulaRef>
                      </c:ext>
                    </c:extLst>
                    <c:strCache>
                      <c:ptCount val="1"/>
                      <c:pt idx="0">
                        <c:v>Sin Cobertura</c:v>
                      </c:pt>
                    </c:strCache>
                  </c:strRef>
                </c:tx>
                <c:spPr>
                  <a:ln w="508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2.2855438332077368E-2"/>
                        <c:y val="-1.79195216337009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D9E9-4F99-B974-4E6BF73833AA}"/>
                      </c:ext>
                    </c:extLst>
                  </c:dLbl>
                  <c:dLbl>
                    <c:idx val="1"/>
                    <c:layout>
                      <c:manualLayout>
                        <c:x val="-2.6222822294789137E-2"/>
                        <c:y val="-2.76805306299693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197E-4F61-A3B8-FA403BA0FC57}"/>
                      </c:ext>
                    </c:extLst>
                  </c:dLbl>
                  <c:dLbl>
                    <c:idx val="2"/>
                    <c:layout>
                      <c:manualLayout>
                        <c:x val="-2.917666787611525E-2"/>
                        <c:y val="-2.768053062996949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197E-4F61-A3B8-FA403BA0FC57}"/>
                      </c:ext>
                    </c:extLst>
                  </c:dLbl>
                  <c:dLbl>
                    <c:idx val="3"/>
                    <c:layout>
                      <c:manualLayout>
                        <c:x val="-3.8038204620093594E-2"/>
                        <c:y val="-3.744153962623789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197E-4F61-A3B8-FA403BA0FC5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'4. Gráficos_%Tendencia_Subreg'!$A$58:$A$64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'4. Gráficos_%Tendencia_Subreg'!$K$58:$K$64</c15:sqref>
                        </c15:formulaRef>
                      </c:ext>
                    </c:extLst>
                    <c:numCache>
                      <c:formatCode>#,##0.00</c:formatCode>
                      <c:ptCount val="7"/>
                      <c:pt idx="0">
                        <c:v>11.421785775441691</c:v>
                      </c:pt>
                      <c:pt idx="1">
                        <c:v>9.9501731075138053</c:v>
                      </c:pt>
                      <c:pt idx="2">
                        <c:v>7.5691924622913263</c:v>
                      </c:pt>
                      <c:pt idx="3">
                        <c:v>4.380043511678366</c:v>
                      </c:pt>
                      <c:pt idx="4">
                        <c:v>2.8460350384173552</c:v>
                      </c:pt>
                      <c:pt idx="5">
                        <c:v>-0.54880422633674186</c:v>
                      </c:pt>
                      <c:pt idx="6">
                        <c:v>-1.1005316491088166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197E-4F61-A3B8-FA403BA0FC57}"/>
                  </c:ext>
                </c:extLst>
              </c15:ser>
            </c15:filteredLineSeries>
          </c:ext>
        </c:extLst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25-43FE-8FEC-D81924EBB0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25-43FE-8FEC-D81924EBB0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25-43FE-8FEC-D81924EBB0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25-43FE-8FEC-D81924EBB0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25-43FE-8FEC-D81924EBB067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3FE-8FEC-D81924EBB067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5-43FE-8FEC-D81924EBB067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5-43FE-8FEC-D81924EBB067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5-43FE-8FEC-D81924EBB0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5-43FE-8FEC-D81924EBB0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Población_Afiliada_Regimen'!$AB$89:$AB$92</c:f>
              <c:numCache>
                <c:formatCode>0.00%</c:formatCode>
                <c:ptCount val="4"/>
                <c:pt idx="0">
                  <c:v>0.87615812229771461</c:v>
                </c:pt>
                <c:pt idx="1">
                  <c:v>0.10356186946674902</c:v>
                </c:pt>
                <c:pt idx="2">
                  <c:v>1.6368128474366892E-2</c:v>
                </c:pt>
                <c:pt idx="3">
                  <c:v>3.9118797611694461E-3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25-43FE-8FEC-D81924EBB0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8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Gráficos_%Tendencia_Subreg'!$E$66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Gráficos_%Tendencia_Subreg'!$A$67:$A$73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Gráficos_%Tendencia_Subreg'!$F$67:$F$73</c:f>
              <c:numCache>
                <c:formatCode>#,##0.00</c:formatCode>
                <c:ptCount val="7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  <c:pt idx="5">
                  <c:v>22.942370520154594</c:v>
                </c:pt>
                <c:pt idx="6">
                  <c:v>22.535371034937921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Gráficos_%Tendencia_Subreg'!$C$66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Gráficos_%Tendencia_Subreg'!$A$67:$A$73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Gráficos_%Tendencia_Subreg'!$D$67:$D$73</c:f>
              <c:numCache>
                <c:formatCode>#,##0.00</c:formatCode>
                <c:ptCount val="7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  <c:pt idx="5">
                  <c:v>55.144236142336212</c:v>
                </c:pt>
                <c:pt idx="6">
                  <c:v>54.352029451800519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Gráficos_%Tendencia_Subreg'!$G$66</c:f>
              <c:strCache>
                <c:ptCount val="1"/>
                <c:pt idx="0">
                  <c:v>Excepción y Fuerza publica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Gráficos_%Tendencia_Subreg'!$A$67:$A$73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Gráficos_%Tendencia_Subreg'!$H$67:$H$73</c:f>
              <c:numCache>
                <c:formatCode>#,##0.00</c:formatCode>
                <c:ptCount val="7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1.6213584864180146</c:v>
                </c:pt>
                <c:pt idx="5">
                  <c:v>2.4379403822212287</c:v>
                </c:pt>
                <c:pt idx="6">
                  <c:v>2.4251845893660025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'4. Gráficos_%Tendencia_Subreg'!$K$66</c15:sqref>
                        </c15:formulaRef>
                      </c:ext>
                    </c:extLst>
                    <c:strCache>
                      <c:ptCount val="1"/>
                      <c:pt idx="0">
                        <c:v>Sin Cobertura</c:v>
                      </c:pt>
                    </c:strCache>
                  </c:strRef>
                </c:tx>
                <c:spPr>
                  <a:ln w="508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2.2855438332077368E-2"/>
                        <c:y val="-1.79195216337009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7389-46B3-8683-E31C674A8AAB}"/>
                      </c:ext>
                    </c:extLst>
                  </c:dLbl>
                  <c:dLbl>
                    <c:idx val="1"/>
                    <c:layout>
                      <c:manualLayout>
                        <c:x val="-2.6222822294789137E-2"/>
                        <c:y val="-2.76805306299693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D350-4BC8-8878-9506BE13E30C}"/>
                      </c:ext>
                    </c:extLst>
                  </c:dLbl>
                  <c:dLbl>
                    <c:idx val="2"/>
                    <c:layout>
                      <c:manualLayout>
                        <c:x val="-2.917666787611525E-2"/>
                        <c:y val="-2.768053062996949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D350-4BC8-8878-9506BE13E30C}"/>
                      </c:ext>
                    </c:extLst>
                  </c:dLbl>
                  <c:dLbl>
                    <c:idx val="3"/>
                    <c:layout>
                      <c:manualLayout>
                        <c:x val="-3.8038204620093594E-2"/>
                        <c:y val="-3.744153962623789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D350-4BC8-8878-9506BE13E30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'4. Gráficos_%Tendencia_Subreg'!$A$67:$A$73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'4. Gráficos_%Tendencia_Subreg'!$K$67:$K$73</c15:sqref>
                        </c15:formulaRef>
                      </c:ext>
                    </c:extLst>
                    <c:numCache>
                      <c:formatCode>#,##0.00</c:formatCode>
                      <c:ptCount val="7"/>
                      <c:pt idx="0">
                        <c:v>15.684332087285384</c:v>
                      </c:pt>
                      <c:pt idx="1">
                        <c:v>16.908457085942402</c:v>
                      </c:pt>
                      <c:pt idx="2">
                        <c:v>16.479637276333904</c:v>
                      </c:pt>
                      <c:pt idx="3">
                        <c:v>17.66237907940895</c:v>
                      </c:pt>
                      <c:pt idx="4">
                        <c:v>19.685830713947354</c:v>
                      </c:pt>
                      <c:pt idx="5">
                        <c:v>19.475452955287963</c:v>
                      </c:pt>
                      <c:pt idx="6">
                        <c:v>20.68741492389556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D350-4BC8-8878-9506BE13E30C}"/>
                  </c:ext>
                </c:extLst>
              </c15:ser>
            </c15:filteredLineSeries>
          </c:ext>
        </c:extLst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800" b="1"/>
              <a:t>Valle</a:t>
            </a:r>
            <a:r>
              <a:rPr lang="es-CO" sz="1800" b="1" baseline="0"/>
              <a:t> de Aburrá</a:t>
            </a:r>
            <a:endParaRPr lang="es-CO" sz="18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Gráficos_%Tendencia_Subreg'!$E$75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Gráficos_%Tendencia_Subreg'!$A$76:$A$82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Gráficos_%Tendencia_Subreg'!$F$76:$F$82</c:f>
              <c:numCache>
                <c:formatCode>#,##0.00</c:formatCode>
                <c:ptCount val="7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  <c:pt idx="5">
                  <c:v>76.084950662575238</c:v>
                </c:pt>
                <c:pt idx="6">
                  <c:v>74.785813192165733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Gráficos_%Tendencia_Subreg'!$C$75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Gráficos_%Tendencia_Subreg'!$A$76:$A$82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Gráficos_%Tendencia_Subreg'!$D$76:$D$82</c:f>
              <c:numCache>
                <c:formatCode>#,##0.00</c:formatCode>
                <c:ptCount val="7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  <c:pt idx="5">
                  <c:v>27.562782343288923</c:v>
                </c:pt>
                <c:pt idx="6">
                  <c:v>28.545601479044478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Gráficos_%Tendencia_Subreg'!$G$75</c:f>
              <c:strCache>
                <c:ptCount val="1"/>
                <c:pt idx="0">
                  <c:v>Excepción y Fuerza publica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Gráficos_%Tendencia_Subreg'!$A$76:$A$82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'4. Gráficos_%Tendencia_Subreg'!$H$76:$H$82</c:f>
              <c:numCache>
                <c:formatCode>#,##0.00</c:formatCode>
                <c:ptCount val="7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1.5178093471368455</c:v>
                </c:pt>
                <c:pt idx="5">
                  <c:v>3.15554046401971</c:v>
                </c:pt>
                <c:pt idx="6">
                  <c:v>3.1339982143523586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'4. Gráficos_%Tendencia_Subreg'!$K$75</c15:sqref>
                        </c15:formulaRef>
                      </c:ext>
                    </c:extLst>
                    <c:strCache>
                      <c:ptCount val="1"/>
                      <c:pt idx="0">
                        <c:v>Sin Cobertura</c:v>
                      </c:pt>
                    </c:strCache>
                  </c:strRef>
                </c:tx>
                <c:spPr>
                  <a:ln w="508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2.2855438332077368E-2"/>
                        <c:y val="-1.79195216337009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925A-4B3E-BA7D-BB24448ECD5F}"/>
                      </c:ext>
                    </c:extLst>
                  </c:dLbl>
                  <c:dLbl>
                    <c:idx val="1"/>
                    <c:layout>
                      <c:manualLayout>
                        <c:x val="-2.6222822294789137E-2"/>
                        <c:y val="-2.76805306299693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6308-4A80-9017-4F8BFD8AD4FF}"/>
                      </c:ext>
                    </c:extLst>
                  </c:dLbl>
                  <c:dLbl>
                    <c:idx val="2"/>
                    <c:layout>
                      <c:manualLayout>
                        <c:x val="-2.917666787611525E-2"/>
                        <c:y val="-2.768053062996949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6308-4A80-9017-4F8BFD8AD4FF}"/>
                      </c:ext>
                    </c:extLst>
                  </c:dLbl>
                  <c:dLbl>
                    <c:idx val="3"/>
                    <c:layout>
                      <c:manualLayout>
                        <c:x val="-3.8038204620093594E-2"/>
                        <c:y val="-3.744153962623789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6308-4A80-9017-4F8BFD8AD4F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'4. Gráficos_%Tendencia_Subreg'!$A$76:$A$82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'4. Gráficos_%Tendencia_Subreg'!$K$76:$K$82</c15:sqref>
                        </c15:formulaRef>
                      </c:ext>
                    </c:extLst>
                    <c:numCache>
                      <c:formatCode>#,##0.00</c:formatCode>
                      <c:ptCount val="7"/>
                      <c:pt idx="0">
                        <c:v>-0.64301361891733677</c:v>
                      </c:pt>
                      <c:pt idx="1">
                        <c:v>-0.82688748575915838</c:v>
                      </c:pt>
                      <c:pt idx="2">
                        <c:v>-2.6727765371504404</c:v>
                      </c:pt>
                      <c:pt idx="3">
                        <c:v>-5.0381790955492249</c:v>
                      </c:pt>
                      <c:pt idx="4">
                        <c:v>-2.9037153143960097</c:v>
                      </c:pt>
                      <c:pt idx="5">
                        <c:v>-6.8032734698838766</c:v>
                      </c:pt>
                      <c:pt idx="6">
                        <c:v>-6.4654128855625714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6308-4A80-9017-4F8BFD8AD4FF}"/>
                  </c:ext>
                </c:extLst>
              </c15:ser>
            </c15:filteredLineSeries>
          </c:ext>
        </c:extLst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2024.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_(* #,##0_);_(* \(#,##0\);_(* "-"_);_(@_)</c:formatCode>
                <c:ptCount val="5"/>
                <c:pt idx="0">
                  <c:v>61452</c:v>
                </c:pt>
                <c:pt idx="1">
                  <c:v>26343</c:v>
                </c:pt>
                <c:pt idx="2">
                  <c:v>1756</c:v>
                </c:pt>
                <c:pt idx="3">
                  <c:v>2658</c:v>
                </c:pt>
                <c:pt idx="4">
                  <c:v>92209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0.0%</c:formatCode>
                <c:ptCount val="5"/>
                <c:pt idx="0">
                  <c:v>0.55239242406536804</c:v>
                </c:pt>
                <c:pt idx="1">
                  <c:v>0.23679739678373349</c:v>
                </c:pt>
                <c:pt idx="2">
                  <c:v>1.5784695317626541E-2</c:v>
                </c:pt>
                <c:pt idx="3">
                  <c:v>2.3892779131122636E-2</c:v>
                </c:pt>
                <c:pt idx="4">
                  <c:v>0.82886729529785075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2024.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_(* #,##0_);_(* \(#,##0\);_(* "-"_);_(@_)</c:formatCode>
                <c:ptCount val="5"/>
                <c:pt idx="0">
                  <c:v>226609</c:v>
                </c:pt>
                <c:pt idx="1">
                  <c:v>36155</c:v>
                </c:pt>
                <c:pt idx="2">
                  <c:v>4130</c:v>
                </c:pt>
                <c:pt idx="3">
                  <c:v>2418</c:v>
                </c:pt>
                <c:pt idx="4">
                  <c:v>269312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0.0%</c:formatCode>
                <c:ptCount val="5"/>
                <c:pt idx="0">
                  <c:v>0.84411027382207338</c:v>
                </c:pt>
                <c:pt idx="1">
                  <c:v>0.13467605854152775</c:v>
                </c:pt>
                <c:pt idx="2">
                  <c:v>1.538409962042621E-2</c:v>
                </c:pt>
                <c:pt idx="3">
                  <c:v>9.0069619569468715E-3</c:v>
                </c:pt>
                <c:pt idx="4">
                  <c:v>1.0031773939409743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2024.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_(* #,##0_);_(* \(#,##0\);_(* "-"_);_(@_)</c:formatCode>
                <c:ptCount val="5"/>
                <c:pt idx="0">
                  <c:v>405983</c:v>
                </c:pt>
                <c:pt idx="1">
                  <c:v>197599</c:v>
                </c:pt>
                <c:pt idx="2">
                  <c:v>9662</c:v>
                </c:pt>
                <c:pt idx="3">
                  <c:v>10079</c:v>
                </c:pt>
                <c:pt idx="4">
                  <c:v>623323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0.0%</c:formatCode>
                <c:ptCount val="5"/>
                <c:pt idx="0">
                  <c:v>0.747592320469051</c:v>
                </c:pt>
                <c:pt idx="1">
                  <c:v>0.36386620851701673</c:v>
                </c:pt>
                <c:pt idx="2">
                  <c:v>1.7791969122776002E-2</c:v>
                </c:pt>
                <c:pt idx="3">
                  <c:v>1.8559848560180017E-2</c:v>
                </c:pt>
                <c:pt idx="4">
                  <c:v>1.1478103466690237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2024.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_(* #,##0_);_(* \(#,##0\);_(* "-"_);_(@_)</c:formatCode>
                <c:ptCount val="5"/>
                <c:pt idx="0">
                  <c:v>144340</c:v>
                </c:pt>
                <c:pt idx="1">
                  <c:v>41260</c:v>
                </c:pt>
                <c:pt idx="2">
                  <c:v>3156</c:v>
                </c:pt>
                <c:pt idx="3">
                  <c:v>1124</c:v>
                </c:pt>
                <c:pt idx="4">
                  <c:v>189880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0.0%</c:formatCode>
                <c:ptCount val="5"/>
                <c:pt idx="0">
                  <c:v>0.68708140348538871</c:v>
                </c:pt>
                <c:pt idx="1">
                  <c:v>0.19640417561179949</c:v>
                </c:pt>
                <c:pt idx="2">
                  <c:v>1.5023062972148308E-2</c:v>
                </c:pt>
                <c:pt idx="3">
                  <c:v>5.3504191320325406E-3</c:v>
                </c:pt>
                <c:pt idx="4">
                  <c:v>0.90385906120136905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2024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_(* #,##0_);_(* \(#,##0\);_(* "-"_);_(@_)</c:formatCode>
                <c:ptCount val="5"/>
                <c:pt idx="0">
                  <c:v>151426</c:v>
                </c:pt>
                <c:pt idx="1">
                  <c:v>35481</c:v>
                </c:pt>
                <c:pt idx="2">
                  <c:v>4260</c:v>
                </c:pt>
                <c:pt idx="3">
                  <c:v>1520</c:v>
                </c:pt>
                <c:pt idx="4">
                  <c:v>192687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0.0%</c:formatCode>
                <c:ptCount val="5"/>
                <c:pt idx="0">
                  <c:v>0.68150968531720313</c:v>
                </c:pt>
                <c:pt idx="1">
                  <c:v>0.15968621732555627</c:v>
                </c:pt>
                <c:pt idx="2">
                  <c:v>1.9172607474616549E-2</c:v>
                </c:pt>
                <c:pt idx="3">
                  <c:v>6.8409303665298484E-3</c:v>
                </c:pt>
                <c:pt idx="4">
                  <c:v>0.8672094404839058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2024.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_(* #,##0_);_(* \(#,##0\);_(* "-"_);_(@_)</c:formatCode>
                <c:ptCount val="5"/>
                <c:pt idx="0">
                  <c:v>140014</c:v>
                </c:pt>
                <c:pt idx="1">
                  <c:v>85473</c:v>
                </c:pt>
                <c:pt idx="2">
                  <c:v>4311</c:v>
                </c:pt>
                <c:pt idx="3">
                  <c:v>1791</c:v>
                </c:pt>
                <c:pt idx="4">
                  <c:v>231589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0.0%</c:formatCode>
                <c:ptCount val="5"/>
                <c:pt idx="0">
                  <c:v>0.54197778887430859</c:v>
                </c:pt>
                <c:pt idx="1">
                  <c:v>0.33085596832069492</c:v>
                </c:pt>
                <c:pt idx="2">
                  <c:v>1.6687375889819191E-2</c:v>
                </c:pt>
                <c:pt idx="3">
                  <c:v>6.9327511525553633E-3</c:v>
                </c:pt>
                <c:pt idx="4">
                  <c:v>0.89645388423737804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2024.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_(* #,##0_);_(* \(#,##0\);_(* "-"_);_(@_)</c:formatCode>
                <c:ptCount val="5"/>
                <c:pt idx="0">
                  <c:v>288193</c:v>
                </c:pt>
                <c:pt idx="1">
                  <c:v>427976</c:v>
                </c:pt>
                <c:pt idx="2">
                  <c:v>9247</c:v>
                </c:pt>
                <c:pt idx="3">
                  <c:v>5004</c:v>
                </c:pt>
                <c:pt idx="4">
                  <c:v>730420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0.0%</c:formatCode>
                <c:ptCount val="5"/>
                <c:pt idx="0">
                  <c:v>0.39890016042210807</c:v>
                </c:pt>
                <c:pt idx="1">
                  <c:v>0.59237974224499601</c:v>
                </c:pt>
                <c:pt idx="2">
                  <c:v>1.2799165085283936E-2</c:v>
                </c:pt>
                <c:pt idx="3">
                  <c:v>6.9262487387002072E-3</c:v>
                </c:pt>
                <c:pt idx="4">
                  <c:v>1.0110053164910882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2024.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_(* #,##0_);_(* \(#,##0\);_(* "-"_);_(@_)</c:formatCode>
                <c:ptCount val="5"/>
                <c:pt idx="0">
                  <c:v>210825</c:v>
                </c:pt>
                <c:pt idx="1">
                  <c:v>87412</c:v>
                </c:pt>
                <c:pt idx="2">
                  <c:v>6139</c:v>
                </c:pt>
                <c:pt idx="3">
                  <c:v>3268</c:v>
                </c:pt>
                <c:pt idx="4">
                  <c:v>307644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0.0%</c:formatCode>
                <c:ptCount val="5"/>
                <c:pt idx="0">
                  <c:v>0.54352029451800521</c:v>
                </c:pt>
                <c:pt idx="1">
                  <c:v>0.2253537103493792</c:v>
                </c:pt>
                <c:pt idx="2">
                  <c:v>1.5826733490079611E-2</c:v>
                </c:pt>
                <c:pt idx="3">
                  <c:v>8.4251124035804141E-3</c:v>
                </c:pt>
                <c:pt idx="4">
                  <c:v>0.79312585076104447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84-4391-953C-EFCA58547A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4-4391-953C-EFCA58547A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4-4391-953C-EFCA58547A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4-4391-953C-EFCA58547A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4-4391-953C-EFCA58547A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4-4391-953C-EFCA58547AE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4-4391-953C-EFCA58547AEA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4-4391-953C-EFCA58547AEA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4-4391-953C-EFCA58547A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4-4391-953C-EFCA58547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Población_Afiliada_Regimen'!$AH$89:$AH$92</c:f>
              <c:numCache>
                <c:formatCode>0.00%</c:formatCode>
                <c:ptCount val="4"/>
                <c:pt idx="0">
                  <c:v>0.66102110947471771</c:v>
                </c:pt>
                <c:pt idx="1">
                  <c:v>0.30510554737358864</c:v>
                </c:pt>
                <c:pt idx="2">
                  <c:v>2.5036818851251842E-2</c:v>
                </c:pt>
                <c:pt idx="3">
                  <c:v>8.836524300441826E-3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84-4391-953C-EFCA58547A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2024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_(* #,##0_);_(* \(#,##0\);_(* "-"_);_(@_)</c:formatCode>
                <c:ptCount val="5"/>
                <c:pt idx="0">
                  <c:v>1193205</c:v>
                </c:pt>
                <c:pt idx="1">
                  <c:v>3126044</c:v>
                </c:pt>
                <c:pt idx="2">
                  <c:v>63346</c:v>
                </c:pt>
                <c:pt idx="3">
                  <c:v>67655</c:v>
                </c:pt>
                <c:pt idx="4">
                  <c:v>4450250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0.0%</c:formatCode>
                <c:ptCount val="5"/>
                <c:pt idx="0">
                  <c:v>0.2854560147904448</c:v>
                </c:pt>
                <c:pt idx="1">
                  <c:v>0.74785813192165729</c:v>
                </c:pt>
                <c:pt idx="2">
                  <c:v>1.5154559956516704E-2</c:v>
                </c:pt>
                <c:pt idx="3">
                  <c:v>1.6185422187006877E-2</c:v>
                </c:pt>
                <c:pt idx="4">
                  <c:v>1.0646541288556257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N°</a:t>
            </a:r>
            <a:r>
              <a:rPr lang="es-CO" sz="1400" baseline="0"/>
              <a:t> de afiliados por EPS Subsidiadas en Antioquia, 2024</a:t>
            </a:r>
            <a:endParaRPr lang="es-CO" sz="14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'6.Gráfico_Afiliados_EPS_Régimen'!$C$2</c:f>
              <c:strCache>
                <c:ptCount val="1"/>
                <c:pt idx="0">
                  <c:v>NRO. AFILIADOS</c:v>
                </c:pt>
              </c:strCache>
            </c:strRef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'6.Gráfico_Afiliados_EPS_Régimen'!$C$3:$C$11</c:f>
              <c:numCache>
                <c:formatCode>#,##0</c:formatCode>
                <c:ptCount val="9"/>
                <c:pt idx="0">
                  <c:v>1532557</c:v>
                </c:pt>
                <c:pt idx="1">
                  <c:v>392824</c:v>
                </c:pt>
                <c:pt idx="2">
                  <c:v>411986</c:v>
                </c:pt>
                <c:pt idx="3">
                  <c:v>296762</c:v>
                </c:pt>
                <c:pt idx="4">
                  <c:v>124915</c:v>
                </c:pt>
                <c:pt idx="5">
                  <c:v>37919</c:v>
                </c:pt>
                <c:pt idx="6">
                  <c:v>5645</c:v>
                </c:pt>
                <c:pt idx="7">
                  <c:v>16749</c:v>
                </c:pt>
                <c:pt idx="8">
                  <c:v>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strRef>
              <c:f>'6.Gráfico_Afiliados_EPS_Régimen'!$D$2</c:f>
              <c:strCache>
                <c:ptCount val="1"/>
                <c:pt idx="0">
                  <c:v>% afiliados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'6.Gráfico_Afiliados_EPS_Régimen'!$D$3:$D$11</c:f>
              <c:numCache>
                <c:formatCode>0.00</c:formatCode>
                <c:ptCount val="9"/>
                <c:pt idx="0">
                  <c:v>54.306572498615367</c:v>
                </c:pt>
                <c:pt idx="1">
                  <c:v>13.919824864716995</c:v>
                </c:pt>
                <c:pt idx="2">
                  <c:v>14.598835526126958</c:v>
                </c:pt>
                <c:pt idx="3">
                  <c:v>10.515841869394805</c:v>
                </c:pt>
                <c:pt idx="4">
                  <c:v>4.4263968672385685</c:v>
                </c:pt>
                <c:pt idx="5">
                  <c:v>1.3436700380964597</c:v>
                </c:pt>
                <c:pt idx="6">
                  <c:v>0.20003210435545546</c:v>
                </c:pt>
                <c:pt idx="7">
                  <c:v>0.59350535267484916</c:v>
                </c:pt>
                <c:pt idx="8">
                  <c:v>9.5072831884089812E-2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baseline="0">
                <a:effectLst/>
              </a:rPr>
              <a:t>N° de afiliados por EPS Contributivas  en Antioquia, 2024</a:t>
            </a:r>
            <a:endParaRPr lang="es-CO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4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4722197207739695E-2"/>
          <c:y val="3.5457074023621762E-2"/>
          <c:w val="0.89997979289848618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'6.Gráfico_Afiliados_EPS_Régimen'!$C$31</c:f>
              <c:strCache>
                <c:ptCount val="1"/>
                <c:pt idx="0">
                  <c:v>NRO. AFILIADOS</c:v>
                </c:pt>
              </c:strCache>
            </c:strRef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'6.Gráfico_Afiliados_EPS_Régimen'!$B$32:$B$42</c:f>
              <c:strCache>
                <c:ptCount val="11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Savia Salud</c:v>
                </c:pt>
                <c:pt idx="5">
                  <c:v>Coosalud</c:v>
                </c:pt>
                <c:pt idx="6">
                  <c:v>EPM</c:v>
                </c:pt>
                <c:pt idx="7">
                  <c:v>Compensar EPS</c:v>
                </c:pt>
                <c:pt idx="8">
                  <c:v>Fondo Ferrocarriles Nal</c:v>
                </c:pt>
                <c:pt idx="9">
                  <c:v>Asociación Indígena del Cauca</c:v>
                </c:pt>
                <c:pt idx="10">
                  <c:v>EPS Familiar de Colombia</c:v>
                </c:pt>
              </c:strCache>
            </c:strRef>
          </c:cat>
          <c:val>
            <c:numRef>
              <c:f>'6.Gráfico_Afiliados_EPS_Régimen'!$C$32:$C$42</c:f>
              <c:numCache>
                <c:formatCode>#,##0</c:formatCode>
                <c:ptCount val="11"/>
                <c:pt idx="0">
                  <c:v>2621691</c:v>
                </c:pt>
                <c:pt idx="1">
                  <c:v>700364</c:v>
                </c:pt>
                <c:pt idx="2">
                  <c:v>402017</c:v>
                </c:pt>
                <c:pt idx="3">
                  <c:v>130670</c:v>
                </c:pt>
                <c:pt idx="4">
                  <c:v>138355</c:v>
                </c:pt>
                <c:pt idx="5">
                  <c:v>56476</c:v>
                </c:pt>
                <c:pt idx="6">
                  <c:v>7184</c:v>
                </c:pt>
                <c:pt idx="7">
                  <c:v>3984</c:v>
                </c:pt>
                <c:pt idx="8">
                  <c:v>2036</c:v>
                </c:pt>
                <c:pt idx="9">
                  <c:v>824</c:v>
                </c:pt>
                <c:pt idx="10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tx>
            <c:strRef>
              <c:f>'6.Gráfico_Afiliados_EPS_Régimen'!$D$31</c:f>
              <c:strCache>
                <c:ptCount val="1"/>
                <c:pt idx="0">
                  <c:v>% afiliados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'6.Gráfico_Afiliados_EPS_Régimen'!$B$32:$B$42</c:f>
              <c:strCache>
                <c:ptCount val="11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Savia Salud</c:v>
                </c:pt>
                <c:pt idx="5">
                  <c:v>Coosalud</c:v>
                </c:pt>
                <c:pt idx="6">
                  <c:v>EPM</c:v>
                </c:pt>
                <c:pt idx="7">
                  <c:v>Compensar EPS</c:v>
                </c:pt>
                <c:pt idx="8">
                  <c:v>Fondo Ferrocarriles Nal</c:v>
                </c:pt>
                <c:pt idx="9">
                  <c:v>Asociación Indígena del Cauca</c:v>
                </c:pt>
                <c:pt idx="10">
                  <c:v>EPS Familiar de Colombia</c:v>
                </c:pt>
              </c:strCache>
            </c:strRef>
          </c:cat>
          <c:val>
            <c:numRef>
              <c:f>'6.Gráfico_Afiliados_EPS_Régimen'!$D$32:$D$42</c:f>
              <c:numCache>
                <c:formatCode>0.00</c:formatCode>
                <c:ptCount val="11"/>
                <c:pt idx="0">
                  <c:v>64.514192949701794</c:v>
                </c:pt>
                <c:pt idx="1">
                  <c:v>17.234456017518824</c:v>
                </c:pt>
                <c:pt idx="2">
                  <c:v>9.8927761918014987</c:v>
                </c:pt>
                <c:pt idx="3">
                  <c:v>3.2155084610419506</c:v>
                </c:pt>
                <c:pt idx="4">
                  <c:v>3.4046198295512289</c:v>
                </c:pt>
                <c:pt idx="5">
                  <c:v>1.3897532398087182</c:v>
                </c:pt>
                <c:pt idx="6">
                  <c:v>0.1767828329695062</c:v>
                </c:pt>
                <c:pt idx="7">
                  <c:v>9.8037695789325266E-2</c:v>
                </c:pt>
                <c:pt idx="8">
                  <c:v>5.0101593530890109E-2</c:v>
                </c:pt>
                <c:pt idx="9">
                  <c:v>2.0276872823896591E-2</c:v>
                </c:pt>
                <c:pt idx="10">
                  <c:v>3.1498054872072371E-3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1.0243286831697845E-2"/>
              <c:y val="0.288422367909801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 b="1" i="0" baseline="0">
                <a:effectLst/>
              </a:rPr>
              <a:t>N° de afiliados por EPS del Excepción en Antioquia, 2024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990599556153044"/>
          <c:y val="1.3807558643011213E-2"/>
          <c:w val="0.81526411847525682"/>
          <c:h val="0.7988009636385367"/>
        </c:manualLayout>
      </c:layout>
      <c:bar3DChart>
        <c:barDir val="col"/>
        <c:grouping val="clustered"/>
        <c:varyColors val="0"/>
        <c:ser>
          <c:idx val="0"/>
          <c:order val="0"/>
          <c:tx>
            <c:v>Nro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'6.Gráfico_Afiliados_EPS_Régimen'!$B$66:$B$71</c:f>
              <c:strCache>
                <c:ptCount val="6"/>
                <c:pt idx="0">
                  <c:v>Magisterio- cubo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Antioquia- cubo</c:v>
                </c:pt>
                <c:pt idx="4">
                  <c:v>Universidad Nacional</c:v>
                </c:pt>
                <c:pt idx="5">
                  <c:v>Ecopetrol- cubo</c:v>
                </c:pt>
              </c:strCache>
            </c:strRef>
          </c:cat>
          <c:val>
            <c:numRef>
              <c:f>'6.Gráfico_Afiliados_EPS_Régimen'!$C$66:$C$71</c:f>
              <c:numCache>
                <c:formatCode>#,##0</c:formatCode>
                <c:ptCount val="6"/>
                <c:pt idx="0">
                  <c:v>93367</c:v>
                </c:pt>
                <c:pt idx="1">
                  <c:v>53695</c:v>
                </c:pt>
                <c:pt idx="2">
                  <c:v>41822</c:v>
                </c:pt>
                <c:pt idx="3">
                  <c:v>7671</c:v>
                </c:pt>
                <c:pt idx="4">
                  <c:v>3307</c:v>
                </c:pt>
                <c:pt idx="5">
                  <c:v>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'6.Gráfico_Afiliados_EPS_Régimen'!$B$66:$B$71</c:f>
              <c:strCache>
                <c:ptCount val="6"/>
                <c:pt idx="0">
                  <c:v>Magisterio- cubo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Antioquia- cubo</c:v>
                </c:pt>
                <c:pt idx="4">
                  <c:v>Universidad Nacional</c:v>
                </c:pt>
                <c:pt idx="5">
                  <c:v>Ecopetrol- cubo</c:v>
                </c:pt>
              </c:strCache>
            </c:strRef>
          </c:cat>
          <c:val>
            <c:numRef>
              <c:f>'6.Gráfico_Afiliados_EPS_Régimen'!$D$66:$D$71</c:f>
              <c:numCache>
                <c:formatCode>0.00</c:formatCode>
                <c:ptCount val="6"/>
                <c:pt idx="0">
                  <c:v>46.330461880470814</c:v>
                </c:pt>
                <c:pt idx="1">
                  <c:v>26.644469145114229</c:v>
                </c:pt>
                <c:pt idx="2">
                  <c:v>20.752863182548978</c:v>
                </c:pt>
                <c:pt idx="3">
                  <c:v>3.806494511819932</c:v>
                </c:pt>
                <c:pt idx="4">
                  <c:v>1.6409956134256962</c:v>
                </c:pt>
                <c:pt idx="5">
                  <c:v>0.81876104086858137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 afiliados por EPS en Antioquia, Subsidiado y Contributivo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51813849850964"/>
          <c:y val="8.2291479414940444E-2"/>
          <c:w val="0.77207184256527595"/>
          <c:h val="0.69828161171403724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'6.Gráfico_Afiliados_EPS_Régimen'!$J$2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'6.Gráfico_Afiliados_EPS_Régimen'!$J$3:$J$11</c:f>
              <c:numCache>
                <c:formatCode>0.0%</c:formatCode>
                <c:ptCount val="9"/>
                <c:pt idx="0">
                  <c:v>0.24266090020171976</c:v>
                </c:pt>
                <c:pt idx="1">
                  <c:v>6.5250319861628076E-2</c:v>
                </c:pt>
                <c:pt idx="2">
                  <c:v>0.44057065347621699</c:v>
                </c:pt>
                <c:pt idx="3">
                  <c:v>0.14480923757477354</c:v>
                </c:pt>
                <c:pt idx="4">
                  <c:v>7.6524552738320512E-2</c:v>
                </c:pt>
                <c:pt idx="5">
                  <c:v>5.6265148951681653E-3</c:v>
                </c:pt>
                <c:pt idx="6">
                  <c:v>8.3839327077938773E-4</c:v>
                </c:pt>
                <c:pt idx="7">
                  <c:v>2.1409162928291453E-2</c:v>
                </c:pt>
                <c:pt idx="8">
                  <c:v>9.6822586805580765E-4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5D-4CA8-ADF2-6086F5E88349}"/>
            </c:ext>
          </c:extLst>
        </c:ser>
        <c:ser>
          <c:idx val="0"/>
          <c:order val="1"/>
          <c:tx>
            <c:strRef>
              <c:f>'6.Gráfico_Afiliados_EPS_Régimen'!$G$2</c:f>
              <c:strCache>
                <c:ptCount val="1"/>
                <c:pt idx="0">
                  <c:v>RS</c:v>
                </c:pt>
              </c:strCache>
            </c:strRef>
          </c:tx>
          <c:spPr>
            <a:solidFill>
              <a:srgbClr val="00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'6.Gráfico_Afiliados_EPS_Régimen'!$G$3:$G$11</c:f>
              <c:numCache>
                <c:formatCode>#,##0</c:formatCode>
                <c:ptCount val="9"/>
                <c:pt idx="0">
                  <c:v>1532557</c:v>
                </c:pt>
                <c:pt idx="1">
                  <c:v>392824</c:v>
                </c:pt>
                <c:pt idx="2">
                  <c:v>411986</c:v>
                </c:pt>
                <c:pt idx="3">
                  <c:v>296762</c:v>
                </c:pt>
                <c:pt idx="4">
                  <c:v>124915</c:v>
                </c:pt>
                <c:pt idx="5">
                  <c:v>37919</c:v>
                </c:pt>
                <c:pt idx="6">
                  <c:v>5645</c:v>
                </c:pt>
                <c:pt idx="7">
                  <c:v>16749</c:v>
                </c:pt>
                <c:pt idx="8">
                  <c:v>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D-4CA8-ADF2-6086F5E88349}"/>
            </c:ext>
          </c:extLst>
        </c:ser>
        <c:ser>
          <c:idx val="1"/>
          <c:order val="2"/>
          <c:tx>
            <c:strRef>
              <c:f>'6.Gráfico_Afiliados_EPS_Régimen'!$H$2</c:f>
              <c:strCache>
                <c:ptCount val="1"/>
                <c:pt idx="0">
                  <c:v>RC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27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'6.Gráfico_Afiliados_EPS_Régimen'!$H$3:$H$11</c:f>
              <c:numCache>
                <c:formatCode>#,##0</c:formatCode>
                <c:ptCount val="9"/>
                <c:pt idx="0">
                  <c:v>138355</c:v>
                </c:pt>
                <c:pt idx="1">
                  <c:v>56476</c:v>
                </c:pt>
                <c:pt idx="2">
                  <c:v>2621691</c:v>
                </c:pt>
                <c:pt idx="3">
                  <c:v>700364</c:v>
                </c:pt>
                <c:pt idx="4">
                  <c:v>402017</c:v>
                </c:pt>
                <c:pt idx="5">
                  <c:v>824</c:v>
                </c:pt>
                <c:pt idx="6">
                  <c:v>128</c:v>
                </c:pt>
                <c:pt idx="7">
                  <c:v>130670</c:v>
                </c:pt>
                <c:pt idx="8">
                  <c:v>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D-4CA8-ADF2-6086F5E883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84730095"/>
        <c:axId val="1176323520"/>
      </c:barChart>
      <c:catAx>
        <c:axId val="384730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323520"/>
        <c:crosses val="autoZero"/>
        <c:auto val="1"/>
        <c:lblAlgn val="ctr"/>
        <c:lblOffset val="100"/>
        <c:noMultiLvlLbl val="0"/>
      </c:catAx>
      <c:valAx>
        <c:axId val="1176323520"/>
        <c:scaling>
          <c:orientation val="minMax"/>
          <c:max val="300000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847300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03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Gráficos_Tendencia_EPS'!$C$30:$K$30</c:f>
              <c:numCache>
                <c:formatCode>_(* #,##0_);_(* \(#,##0\);_(* "-"_);_(@_)</c:formatCode>
                <c:ptCount val="9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2621691</c:v>
                </c:pt>
                <c:pt idx="7">
                  <c:v>2642844</c:v>
                </c:pt>
                <c:pt idx="8">
                  <c:v>2621691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7672672672672669E-3"/>
                  <c:y val="-3.8662343790431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2C-4A2B-8061-EA209035A5DB}"/>
                </c:ext>
              </c:extLst>
            </c:dLbl>
            <c:dLbl>
              <c:idx val="1"/>
              <c:layout>
                <c:manualLayout>
                  <c:x val="0"/>
                  <c:y val="-2.5774895860287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DC-4D5A-A85A-CC1745D46CBA}"/>
                </c:ext>
              </c:extLst>
            </c:dLbl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dLbl>
              <c:idx val="7"/>
              <c:layout>
                <c:manualLayout>
                  <c:x val="3.1781781781780615E-3"/>
                  <c:y val="-8.05757635293792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2C-4A2B-8061-EA209035A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Gráficos_Tendencia_EPS'!$C$7:$K$7</c:f>
              <c:numCache>
                <c:formatCode>_(* #,##0_);_(* \(#,##0\);_(* "-"_);_(@_)</c:formatCode>
                <c:ptCount val="9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355646</c:v>
                </c:pt>
                <c:pt idx="7">
                  <c:v>386720</c:v>
                </c:pt>
                <c:pt idx="8">
                  <c:v>411986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0">
                <a:spAutoFit/>
              </a:bodyPr>
              <a:lstStyle/>
              <a:p>
                <a:pPr algn="ctr">
                  <a:defRPr lang="es-CO"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Gráficos_Tendencia_EPS'!$C$2:$K$2</c:f>
              <c:numCache>
                <c:formatCode>_(* #,##0_);_(* \(#,##0\);_(* "-"_);_(@_)</c:formatCode>
                <c:ptCount val="9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1547442</c:v>
                </c:pt>
                <c:pt idx="7">
                  <c:v>1532547</c:v>
                </c:pt>
                <c:pt idx="8">
                  <c:v>1532557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Gráficos_Tendencia_EPS'!$C$39:$K$39</c:f>
              <c:numCache>
                <c:formatCode>_(* #,##0_);_(* \(#,##0\);_(* "-"_);_(@_)</c:formatCode>
                <c:ptCount val="9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138355</c:v>
                </c:pt>
                <c:pt idx="7">
                  <c:v>138244</c:v>
                </c:pt>
                <c:pt idx="8">
                  <c:v>138355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9414414414417"/>
          <c:y val="1.8823592274511327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Gráficos_Tendencia_EPS'!$C$3:$K$3</c:f>
              <c:numCache>
                <c:formatCode>_(* #,##0_);_(* \(#,##0\);_(* "-"_);_(@_)</c:formatCode>
                <c:ptCount val="9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387285</c:v>
                </c:pt>
                <c:pt idx="7">
                  <c:v>388943</c:v>
                </c:pt>
                <c:pt idx="8">
                  <c:v>392824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Gráficos_Tendencia_EPS'!$C$40:$K$40</c:f>
              <c:numCache>
                <c:formatCode>_(* #,##0_);_(* \(#,##0\);_(* "-"_);_(@_)</c:formatCode>
                <c:ptCount val="9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49221</c:v>
                </c:pt>
                <c:pt idx="7">
                  <c:v>56765</c:v>
                </c:pt>
                <c:pt idx="8">
                  <c:v>56476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Gráficos_Tendencia_EPS'!$C$31:$K$31</c:f>
              <c:numCache>
                <c:formatCode>_(* #,##0_);_(* \(#,##0\);_(* "-"_);_(@_)</c:formatCode>
                <c:ptCount val="9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687558</c:v>
                </c:pt>
                <c:pt idx="7">
                  <c:v>704247</c:v>
                </c:pt>
                <c:pt idx="8">
                  <c:v>700364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Gráficos_Tendencia_EPS'!$C$6:$K$6</c:f>
              <c:numCache>
                <c:formatCode>_(* #,##0_);_(* \(#,##0\);_(* "-"_);_(@_)</c:formatCode>
                <c:ptCount val="9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260064</c:v>
                </c:pt>
                <c:pt idx="7">
                  <c:v>275949</c:v>
                </c:pt>
                <c:pt idx="8">
                  <c:v>296762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622847847847848"/>
          <c:y val="7.200931979773262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Gráficos_Tendencia_EPS'!$C$32:$K$32</c:f>
              <c:numCache>
                <c:formatCode>_(* #,##0_);_(* \(#,##0\);_(* "-"_);_(@_)</c:formatCode>
                <c:ptCount val="9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402017</c:v>
                </c:pt>
                <c:pt idx="7">
                  <c:v>403622</c:v>
                </c:pt>
                <c:pt idx="8">
                  <c:v>402017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Gráficos_Tendencia_EPS'!$C$10:$K$10</c:f>
              <c:numCache>
                <c:formatCode>_(* #,##0_);_(* \(#,##0\);_(* "-"_);_(@_)</c:formatCode>
                <c:ptCount val="9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112849</c:v>
                </c:pt>
                <c:pt idx="7">
                  <c:v>116484</c:v>
                </c:pt>
                <c:pt idx="8">
                  <c:v>124915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Población_Afiliada_Regimen'!$AN$89:$AN$92</c:f>
              <c:numCache>
                <c:formatCode>0.00%</c:formatCode>
                <c:ptCount val="4"/>
                <c:pt idx="0">
                  <c:v>0.86123210952084628</c:v>
                </c:pt>
                <c:pt idx="1">
                  <c:v>0.10469819539514623</c:v>
                </c:pt>
                <c:pt idx="2">
                  <c:v>2.8624766645924081E-2</c:v>
                </c:pt>
                <c:pt idx="3">
                  <c:v>5.4449284380833855E-3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Gráficos_Tendencia_EPS'!$C$4:$K$4</c:f>
              <c:numCache>
                <c:formatCode>_(* #,##0_);_(* \(#,##0\);_(* "-"_);_(@_)</c:formatCode>
                <c:ptCount val="9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40418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Gráficos_Tendencia_EPS'!$C$41:$K$41</c:f>
              <c:numCache>
                <c:formatCode>_(* #,##0_);_(* \(#,##0\);_(* "-"_);_(@_)</c:formatCode>
                <c:ptCount val="9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2776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Gráficos_Tendencia_EPS'!$C$5:$K$5</c:f>
              <c:numCache>
                <c:formatCode>_(* #,##0_);_(* \(#,##0\);_(* "-"_);_(@_)</c:formatCode>
                <c:ptCount val="9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38161</c:v>
                </c:pt>
                <c:pt idx="7">
                  <c:v>38287</c:v>
                </c:pt>
                <c:pt idx="8">
                  <c:v>37919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Gráficos_Tendencia_EPS'!$C$42:$K$42</c:f>
              <c:numCache>
                <c:formatCode>_(* #,##0_);_(* \(#,##0\);_(* "-"_);_(@_)</c:formatCode>
                <c:ptCount val="9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824</c:v>
                </c:pt>
                <c:pt idx="7">
                  <c:v>941</c:v>
                </c:pt>
                <c:pt idx="8">
                  <c:v>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Gráficos_Tendencia_EPS'!$C$1:$I$1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Gráficos_Tendencia_EPS'!$C$33:$I$33</c:f>
              <c:numCache>
                <c:formatCode>_(* #,##0_);_(* \(#,##0\);_(* "-"_);_(@_)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Gráficos_Tendencia_EPS'!$C$1:$I$1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Gráficos_Tendencia_EPS'!$C$9:$I$9</c:f>
              <c:numCache>
                <c:formatCode>_(* #,##0_);_(* \(#,##0\);_(* "-"_);_(@_)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Gráficos_Tendencia_EPS'!$C$1:$I$1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Gráficos_Tendencia_EPS'!$C$34:$I$34</c:f>
              <c:numCache>
                <c:formatCode>_(* #,##0_);_(* \(#,##0\);_(* "-"_);_(@_)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Gráficos_Tendencia_EPS'!$C$1:$I$1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Gráficos_Tendencia_EPS'!$C$8:$I$8</c:f>
              <c:numCache>
                <c:formatCode>_(* #,##0_);_(* \(#,##0\);_(* "-"_);_(@_)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Gráficos_Tendencia_EPS'!$C$35:$K$35</c:f>
              <c:numCache>
                <c:formatCode>_(* #,##0_);_(* \(#,##0\);_(* "-"_);_(@_)</c:formatCode>
                <c:ptCount val="9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130670</c:v>
                </c:pt>
                <c:pt idx="7">
                  <c:v>132000</c:v>
                </c:pt>
                <c:pt idx="8">
                  <c:v>130670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Gráficos_Tendencia_EPS'!$C$11:$K$11</c:f>
              <c:numCache>
                <c:formatCode>_(* #,##0_);_(* \(#,##0\);_(* "-"_);_(@_)</c:formatCode>
                <c:ptCount val="9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14625</c:v>
                </c:pt>
                <c:pt idx="7">
                  <c:v>15226</c:v>
                </c:pt>
                <c:pt idx="8">
                  <c:v>16749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EPS Familiar de Colombia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solidFill>
            <a:schemeClr val="tx2">
              <a:lumMod val="40000"/>
              <a:lumOff val="60000"/>
            </a:schemeClr>
          </a:solidFill>
        </a:ln>
        <a:effectLst/>
        <a:sp3d>
          <a:contourClr>
            <a:schemeClr val="tx2">
              <a:lumMod val="40000"/>
              <a:lumOff val="60000"/>
            </a:schemeClr>
          </a:contourClr>
        </a:sp3d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tx2">
              <a:lumMod val="40000"/>
              <a:lumOff val="60000"/>
            </a:schemeClr>
          </a:solidFill>
        </a:ln>
        <a:effectLst/>
        <a:sp3d>
          <a:contourClr>
            <a:schemeClr val="tx2">
              <a:lumMod val="40000"/>
              <a:lumOff val="60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Gráficos_Tendencia_EPS'!$M$2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2">
                  <a:lumMod val="40000"/>
                  <a:lumOff val="60000"/>
                </a:schemeClr>
              </a:solidFill>
            </a:ln>
            <a:effectLst/>
            <a:sp3d>
              <a:contourClr>
                <a:schemeClr val="tx2">
                  <a:lumMod val="40000"/>
                  <a:lumOff val="60000"/>
                </a:schemeClr>
              </a:contourClr>
            </a:sp3d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7-4EC6-9A65-7B963980A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900" b="0" i="0" u="none" strike="noStrike" kern="1200" baseline="0">
                    <a:solidFill>
                      <a:schemeClr val="bg1"/>
                    </a:solidFill>
                    <a:latin typeface="Lucida Console" panose="020B0609040504020204" pitchFamily="49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Gráficos_Tendencia_EPS'!$C$14:$K$14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_(* #,##0_);_(* \(#,##0\);_(* &quot;-&quot;_);_(@_)">
                  <c:v>5664</c:v>
                </c:pt>
                <c:pt idx="8" formatCode="_(* #,##0_);_(* \(#,##0\);_(* &quot;-&quot;_);_(@_)">
                  <c:v>5645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67-4EC6-9A65-7B963980A20B}"/>
            </c:ext>
          </c:extLst>
        </c:ser>
        <c:ser>
          <c:idx val="1"/>
          <c:order val="1"/>
          <c:tx>
            <c:strRef>
              <c:f>'7. Gráficos_Tendencia_EPS'!$M$3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Gráficos_Tendencia_EPS'!$C$1:$K$1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 Gráficos_Tendencia_EPS'!$C$44:$K$44</c:f>
              <c:numCache>
                <c:formatCode>_(* #,##0_);_(* \(#,##0\);_(* "-"_);_(@_)</c:formatCode>
                <c:ptCount val="9"/>
                <c:pt idx="7">
                  <c:v>191</c:v>
                </c:pt>
                <c:pt idx="8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67-4EC6-9A65-7B963980A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512424924924926"/>
          <c:h val="0.107785171982312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mes_RS'!$GI$31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mes_RS'!$GD$32:$GD$43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mes_RS'!$GI$32:$GI$43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mes_RS'!$GJ$31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mes_RS'!$GD$32:$GD$43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mes_RS'!$GJ$32:$GJ$43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mes_RS'!$GK$31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mes_RS'!$GD$32:$GD$43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mes_RS'!$GK$32:$GK$43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2657908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mes_RS'!$GL$31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mes_RS'!$GD$32:$GD$43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mes_RS'!$GL$32:$GL$43</c:f>
              <c:numCache>
                <c:formatCode>_(* #,##0_);_(* \(#,##0\);_(* "-"_);_(@_)</c:formatCode>
                <c:ptCount val="12"/>
                <c:pt idx="0">
                  <c:v>2710666</c:v>
                </c:pt>
                <c:pt idx="1">
                  <c:v>2727012</c:v>
                </c:pt>
                <c:pt idx="2">
                  <c:v>2720990</c:v>
                </c:pt>
                <c:pt idx="3">
                  <c:v>2717057</c:v>
                </c:pt>
                <c:pt idx="4">
                  <c:v>2726161</c:v>
                </c:pt>
                <c:pt idx="5">
                  <c:v>2723915</c:v>
                </c:pt>
                <c:pt idx="6">
                  <c:v>2731165</c:v>
                </c:pt>
                <c:pt idx="7">
                  <c:v>2745649</c:v>
                </c:pt>
                <c:pt idx="8">
                  <c:v>2745852</c:v>
                </c:pt>
                <c:pt idx="9">
                  <c:v>2750182</c:v>
                </c:pt>
                <c:pt idx="10">
                  <c:v>2754833</c:v>
                </c:pt>
                <c:pt idx="11">
                  <c:v>2762533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ser>
          <c:idx val="4"/>
          <c:order val="4"/>
          <c:tx>
            <c:strRef>
              <c:f>'10. Tendencia_por mes_RS'!$GM$31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66FF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mes_RS'!$GD$32:$GD$43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mes_RS'!$GM$32:$GM$43</c:f>
              <c:numCache>
                <c:formatCode>_(* #,##0_);_(* \(#,##0\);_(* "-"_);_(@_)</c:formatCode>
                <c:ptCount val="12"/>
                <c:pt idx="0">
                  <c:v>2794504</c:v>
                </c:pt>
                <c:pt idx="1">
                  <c:v>2811699</c:v>
                </c:pt>
                <c:pt idx="2">
                  <c:v>2816425</c:v>
                </c:pt>
                <c:pt idx="3">
                  <c:v>2812862</c:v>
                </c:pt>
                <c:pt idx="4">
                  <c:v>2810438</c:v>
                </c:pt>
                <c:pt idx="5">
                  <c:v>2817390</c:v>
                </c:pt>
                <c:pt idx="6">
                  <c:v>2822047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31-46F9-9113-8B9EF1607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TENDENCIA DE LA AFILIACION AL  RÉGIMEN  SUBSIDIADO EN EL  </a:t>
            </a:r>
          </a:p>
          <a:p>
            <a:pPr>
              <a:defRPr/>
            </a:pPr>
            <a:r>
              <a:rPr lang="en-US" sz="1200">
                <a:solidFill>
                  <a:sysClr val="windowText" lastClr="000000"/>
                </a:solidFill>
              </a:rPr>
              <a:t>DEPARTAMENTO DE ANTIOQUIA  2020- 2024</a:t>
            </a:r>
            <a:endParaRPr lang="es-CO" sz="12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847261263057373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092723012434158E-2"/>
          <c:y val="5.1167938046289808E-2"/>
          <c:w val="0.9051620916001103"/>
          <c:h val="0.73583014900913835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mes_RS'!$GI$5</c:f>
              <c:strCache>
                <c:ptCount val="1"/>
                <c:pt idx="0">
                  <c:v>2020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614490440980536E-2"/>
                  <c:y val="1.70600570374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16-472D-9E56-C60C7F0C46BD}"/>
                </c:ext>
              </c:extLst>
            </c:dLbl>
            <c:dLbl>
              <c:idx val="2"/>
              <c:layout>
                <c:manualLayout>
                  <c:x val="-3.3533949462034855E-2"/>
                  <c:y val="-2.3419728233517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16-472D-9E56-C60C7F0C46BD}"/>
                </c:ext>
              </c:extLst>
            </c:dLbl>
            <c:dLbl>
              <c:idx val="4"/>
              <c:layout>
                <c:manualLayout>
                  <c:x val="-3.3533949462034855E-2"/>
                  <c:y val="-1.489766817648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16-472D-9E56-C60C7F0C46BD}"/>
                </c:ext>
              </c:extLst>
            </c:dLbl>
            <c:dLbl>
              <c:idx val="5"/>
              <c:layout>
                <c:manualLayout>
                  <c:x val="-3.3533949462034855E-2"/>
                  <c:y val="1.4929542023150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16-472D-9E56-C60C7F0C46BD}"/>
                </c:ext>
              </c:extLst>
            </c:dLbl>
            <c:dLbl>
              <c:idx val="11"/>
              <c:layout>
                <c:manualLayout>
                  <c:x val="-3.3533949462034855E-2"/>
                  <c:y val="-3.407230330481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16-472D-9E56-C60C7F0C46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'10. Tendencia_por mes_RS'!$GD$6:$GD$17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mes_RS'!$GI$6:$GI$17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mes_RS'!$GJ$5</c:f>
              <c:strCache>
                <c:ptCount val="1"/>
                <c:pt idx="0">
                  <c:v>2021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33949462034862E-2"/>
                  <c:y val="1.492954202315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16-472D-9E56-C60C7F0C46BD}"/>
                </c:ext>
              </c:extLst>
            </c:dLbl>
            <c:dLbl>
              <c:idx val="1"/>
              <c:layout>
                <c:manualLayout>
                  <c:x val="-3.3533949462034876E-2"/>
                  <c:y val="-1.7028183190739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16-472D-9E56-C60C7F0C46BD}"/>
                </c:ext>
              </c:extLst>
            </c:dLbl>
            <c:dLbl>
              <c:idx val="2"/>
              <c:layout>
                <c:manualLayout>
                  <c:x val="-3.5996964479444685E-2"/>
                  <c:y val="1.70600570374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16-472D-9E56-C60C7F0C46BD}"/>
                </c:ext>
              </c:extLst>
            </c:dLbl>
            <c:dLbl>
              <c:idx val="8"/>
              <c:layout>
                <c:manualLayout>
                  <c:x val="-3.1070934444625022E-2"/>
                  <c:y val="2.1321087065928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16-472D-9E56-C60C7F0C46BD}"/>
                </c:ext>
              </c:extLst>
            </c:dLbl>
            <c:dLbl>
              <c:idx val="9"/>
              <c:layout>
                <c:manualLayout>
                  <c:x val="-3.3533949462034855E-2"/>
                  <c:y val="1.492954202315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16-472D-9E56-C60C7F0C46BD}"/>
                </c:ext>
              </c:extLst>
            </c:dLbl>
            <c:dLbl>
              <c:idx val="10"/>
              <c:layout>
                <c:manualLayout>
                  <c:x val="-3.3533949462035036E-2"/>
                  <c:y val="1.4929542023150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16-472D-9E56-C60C7F0C46BD}"/>
                </c:ext>
              </c:extLst>
            </c:dLbl>
            <c:dLbl>
              <c:idx val="11"/>
              <c:layout>
                <c:manualLayout>
                  <c:x val="-3.3533949462034855E-2"/>
                  <c:y val="3.1973662137225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16-472D-9E56-C60C7F0C46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'10. Tendencia_por mes_RS'!$GD$6:$GD$17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mes_RS'!$GJ$6:$GJ$17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6-472D-9E56-C60C7F0C46BD}"/>
            </c:ext>
          </c:extLst>
        </c:ser>
        <c:ser>
          <c:idx val="2"/>
          <c:order val="2"/>
          <c:tx>
            <c:strRef>
              <c:f>'10. Tendencia_por mes_RS'!$GK$5</c:f>
              <c:strCache>
                <c:ptCount val="1"/>
                <c:pt idx="0">
                  <c:v>2022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'10. Tendencia_por mes_RS'!$GD$6:$GD$17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mes_RS'!$GK$6:$GK$17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6-472D-9E56-C60C7F0C46BD}"/>
            </c:ext>
          </c:extLst>
        </c:ser>
        <c:ser>
          <c:idx val="3"/>
          <c:order val="3"/>
          <c:tx>
            <c:strRef>
              <c:f>'10. Tendencia_por mes_RS'!$GL$5</c:f>
              <c:strCache>
                <c:ptCount val="1"/>
                <c:pt idx="0">
                  <c:v>2023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'10. Tendencia_por mes_RS'!$GD$6:$GD$17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mes_RS'!$GL$6:$GL$17</c:f>
              <c:numCache>
                <c:formatCode>_(* #,##0_);_(* \(#,##0\);_(* "-"_);_(@_)</c:formatCode>
                <c:ptCount val="12"/>
                <c:pt idx="0">
                  <c:v>2710666</c:v>
                </c:pt>
                <c:pt idx="1">
                  <c:v>2727012</c:v>
                </c:pt>
                <c:pt idx="2">
                  <c:v>2720990</c:v>
                </c:pt>
                <c:pt idx="3">
                  <c:v>2717057</c:v>
                </c:pt>
                <c:pt idx="4">
                  <c:v>2726161</c:v>
                </c:pt>
                <c:pt idx="5">
                  <c:v>2723915</c:v>
                </c:pt>
                <c:pt idx="6">
                  <c:v>2731165</c:v>
                </c:pt>
                <c:pt idx="7">
                  <c:v>2745649</c:v>
                </c:pt>
                <c:pt idx="8">
                  <c:v>2745852</c:v>
                </c:pt>
                <c:pt idx="9">
                  <c:v>2750182</c:v>
                </c:pt>
                <c:pt idx="10">
                  <c:v>2754833</c:v>
                </c:pt>
                <c:pt idx="11">
                  <c:v>2762533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16-472D-9E56-C60C7F0C46BD}"/>
            </c:ext>
          </c:extLst>
        </c:ser>
        <c:ser>
          <c:idx val="4"/>
          <c:order val="4"/>
          <c:tx>
            <c:strRef>
              <c:f>'10. Tendencia_por mes_RS'!$GM$5</c:f>
              <c:strCache>
                <c:ptCount val="1"/>
                <c:pt idx="0">
                  <c:v>2024</c:v>
                </c:pt>
              </c:strCache>
            </c:strRef>
          </c:tx>
          <c:spPr>
            <a:ln w="22225" cap="rnd">
              <a:solidFill>
                <a:srgbClr val="00CC00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rgbClr val="00CC00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'10. Tendencia_por mes_RS'!$GD$6:$GD$17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mes_RS'!$GM$6:$GM$17</c:f>
              <c:numCache>
                <c:formatCode>_(* #,##0_);_(* \(#,##0\);_(* "-"_);_(@_)</c:formatCode>
                <c:ptCount val="12"/>
                <c:pt idx="0">
                  <c:v>2794504</c:v>
                </c:pt>
                <c:pt idx="1">
                  <c:v>2811699</c:v>
                </c:pt>
                <c:pt idx="2">
                  <c:v>2816425</c:v>
                </c:pt>
                <c:pt idx="3">
                  <c:v>2812862</c:v>
                </c:pt>
                <c:pt idx="4">
                  <c:v>2810438</c:v>
                </c:pt>
                <c:pt idx="5">
                  <c:v>2817390</c:v>
                </c:pt>
                <c:pt idx="6">
                  <c:v>2822047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16-472D-9E56-C60C7F0C46B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989000"/>
          <c:min val="2034999.9999999998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6167230574278124"/>
          <c:y val="6.4171112229491692E-2"/>
          <c:w val="0.31211326300617381"/>
          <c:h val="3.5952692501258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RC'!$EY$31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RC'!$ET$32:$ET$43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RC'!$EY$32:$EY$43</c:f>
              <c:numCache>
                <c:formatCode>_(* #,##0_);_(* \(#,##0\);_(* "-"_);_(@_)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RC'!$EZ$31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RC'!$ET$32:$ET$43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RC'!$EZ$32:$EZ$43</c:f>
              <c:numCache>
                <c:formatCode>_(* #,##0_);_(* \(#,##0\);_(* "-"_);_(@_)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RC'!$FA$31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RC'!$ET$32:$ET$43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RC'!$FA$32:$FA$43</c:f>
              <c:numCache>
                <c:formatCode>_(* #,##0_);_(* \(#,##0\);_(* "-"_);_(@_)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4063743</c:v>
                </c:pt>
                <c:pt idx="10">
                  <c:v>4063743</c:v>
                </c:pt>
                <c:pt idx="11">
                  <c:v>4098416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RC'!$FB$31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66FF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RC'!$ET$32:$ET$43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RC'!$FB$32:$FB$43</c:f>
              <c:numCache>
                <c:formatCode>_(* #,##0_);_(* \(#,##0\);_(* "-"_);_(@_)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  <c:pt idx="5">
                  <c:v>4097124</c:v>
                </c:pt>
                <c:pt idx="6">
                  <c:v>4090831</c:v>
                </c:pt>
                <c:pt idx="7">
                  <c:v>4094142</c:v>
                </c:pt>
                <c:pt idx="8">
                  <c:v>4101452</c:v>
                </c:pt>
                <c:pt idx="9">
                  <c:v>4106076</c:v>
                </c:pt>
                <c:pt idx="10">
                  <c:v>4112491</c:v>
                </c:pt>
                <c:pt idx="11">
                  <c:v>4092641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ser>
          <c:idx val="4"/>
          <c:order val="4"/>
          <c:tx>
            <c:strRef>
              <c:f>'11. Tendencia_por mes_ RC'!$FC$31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RC'!$ET$32:$ET$43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RC'!$FC$32:$FC$43</c:f>
              <c:numCache>
                <c:formatCode>_(* #,##0_);_(* \(#,##0\);_(* "-"_);_(@_)</c:formatCode>
                <c:ptCount val="12"/>
                <c:pt idx="0">
                  <c:v>4038849</c:v>
                </c:pt>
                <c:pt idx="1">
                  <c:v>4036413</c:v>
                </c:pt>
                <c:pt idx="2">
                  <c:v>4048298</c:v>
                </c:pt>
                <c:pt idx="3">
                  <c:v>4059885</c:v>
                </c:pt>
                <c:pt idx="4">
                  <c:v>4070169</c:v>
                </c:pt>
                <c:pt idx="5">
                  <c:v>4073432</c:v>
                </c:pt>
                <c:pt idx="6">
                  <c:v>4063743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D-40C4-AFB8-31353DCE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ysClr val="windowText" lastClr="000000"/>
                </a:solidFill>
              </a:rPr>
              <a:t>TENDENCIA DE LA AFILIACION AL  RÉGIMEN  CONTRIBUTIVO EN EL  DEPARTAMENTO DE ANTIOQUIA 2020 - 2024</a:t>
            </a:r>
            <a:endParaRPr lang="es-CO" sz="14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4.7211528115659058E-3"/>
          <c:y val="5.2542401140422898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347235974671685E-2"/>
          <c:y val="5.050914714206519E-2"/>
          <c:w val="0.92879723550027526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RC'!$EY$5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sng" algn="ctr">
              <a:solidFill>
                <a:schemeClr val="accent2"/>
              </a:solidFill>
              <a:miter lim="800000"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lt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4905584009247342E-2"/>
                  <c:y val="2.3801534735797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70-4CF2-A168-95DFC8EE9754}"/>
                </c:ext>
              </c:extLst>
            </c:dLbl>
            <c:dLbl>
              <c:idx val="5"/>
              <c:layout>
                <c:manualLayout>
                  <c:x val="-3.3623704317390986E-2"/>
                  <c:y val="3.174197931733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70-4CF2-A168-95DFC8EE9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'11. Tendencia_por mes_ RC'!$ET$6:$ET$17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RC'!$EY$6:$EY$17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RC'!$EZ$5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sng" algn="ctr">
              <a:solidFill>
                <a:schemeClr val="bg2">
                  <a:lumMod val="50000"/>
                </a:schemeClr>
              </a:solidFill>
              <a:miter lim="800000"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lt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4905584009247301E-2"/>
                  <c:y val="-2.1154719875287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70-4CF2-A168-95DFC8EE9754}"/>
                </c:ext>
              </c:extLst>
            </c:dLbl>
            <c:dLbl>
              <c:idx val="4"/>
              <c:layout>
                <c:manualLayout>
                  <c:x val="-3.6828403547031811E-2"/>
                  <c:y val="-2.5124942166053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70-4CF2-A168-95DFC8EE9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'11. Tendencia_por mes_ RC'!$ET$6:$ET$17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RC'!$EZ$6:$EZ$17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RC'!$FA$5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sng" algn="ctr">
              <a:solidFill>
                <a:srgbClr val="FFC000"/>
              </a:solidFill>
              <a:miter lim="800000"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 cap="flat" cmpd="sng" algn="ctr">
                <a:solidFill>
                  <a:srgbClr val="00CC00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4905584009247301E-2"/>
                  <c:y val="2.6487947613906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70-4CF2-A168-95DFC8EE9754}"/>
                </c:ext>
              </c:extLst>
            </c:dLbl>
            <c:dLbl>
              <c:idx val="7"/>
              <c:layout>
                <c:manualLayout>
                  <c:x val="-3.4905584009247301E-2"/>
                  <c:y val="2.9134762474417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70-4CF2-A168-95DFC8EE9754}"/>
                </c:ext>
              </c:extLst>
            </c:dLbl>
            <c:dLbl>
              <c:idx val="8"/>
              <c:layout>
                <c:manualLayout>
                  <c:x val="-3.8751223084816322E-2"/>
                  <c:y val="2.9134762474417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70-4CF2-A168-95DFC8EE9754}"/>
                </c:ext>
              </c:extLst>
            </c:dLbl>
            <c:dLbl>
              <c:idx val="9"/>
              <c:layout>
                <c:manualLayout>
                  <c:x val="-4.1314982468528841E-2"/>
                  <c:y val="1.5900688171863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70-4CF2-A168-95DFC8EE9754}"/>
                </c:ext>
              </c:extLst>
            </c:dLbl>
            <c:dLbl>
              <c:idx val="10"/>
              <c:layout>
                <c:manualLayout>
                  <c:x val="-3.7469343392959917E-2"/>
                  <c:y val="7.96024359033136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70-4CF2-A168-95DFC8EE9754}"/>
                </c:ext>
              </c:extLst>
            </c:dLbl>
            <c:dLbl>
              <c:idx val="11"/>
              <c:layout>
                <c:manualLayout>
                  <c:x val="-8.0415240197001699E-4"/>
                  <c:y val="1.8547503032374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70-4CF2-A168-95DFC8EE9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'11. Tendencia_por mes_ RC'!$ET$6:$ET$17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RC'!$FA$6:$FA$17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4063743</c:v>
                </c:pt>
                <c:pt idx="10">
                  <c:v>4063743</c:v>
                </c:pt>
                <c:pt idx="11">
                  <c:v>4098416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RC'!$FB$5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sng" algn="ctr">
              <a:solidFill>
                <a:schemeClr val="accent5"/>
              </a:solidFill>
              <a:miter lim="800000"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9525" cap="flat" cmpd="sng" algn="ctr">
                <a:solidFill>
                  <a:schemeClr val="lt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5693205209962816E-2"/>
                  <c:y val="-7.920645572733222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70-4CF2-A168-95DFC8EE9754}"/>
                </c:ext>
              </c:extLst>
            </c:dLbl>
            <c:dLbl>
              <c:idx val="1"/>
              <c:layout>
                <c:manualLayout>
                  <c:x val="-3.6209972297267724E-2"/>
                  <c:y val="-1.5861090154265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70-4CF2-A168-95DFC8EE9754}"/>
                </c:ext>
              </c:extLst>
            </c:dLbl>
            <c:dLbl>
              <c:idx val="2"/>
              <c:layout>
                <c:manualLayout>
                  <c:x val="-3.6209972297267697E-2"/>
                  <c:y val="-2.1154719875287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70-4CF2-A168-95DFC8EE9754}"/>
                </c:ext>
              </c:extLst>
            </c:dLbl>
            <c:dLbl>
              <c:idx val="3"/>
              <c:layout>
                <c:manualLayout>
                  <c:x val="-3.6209972297267697E-2"/>
                  <c:y val="-2.1154719875287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70-4CF2-A168-95DFC8EE9754}"/>
                </c:ext>
              </c:extLst>
            </c:dLbl>
            <c:dLbl>
              <c:idx val="4"/>
              <c:layout>
                <c:manualLayout>
                  <c:x val="-3.7491851989124102E-2"/>
                  <c:y val="-2.1154719875287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70-4CF2-A168-95DFC8EE9754}"/>
                </c:ext>
              </c:extLst>
            </c:dLbl>
            <c:dLbl>
              <c:idx val="5"/>
              <c:layout>
                <c:manualLayout>
                  <c:x val="-3.6209972297267697E-2"/>
                  <c:y val="-2.909516445681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70-4CF2-A168-95DFC8EE9754}"/>
                </c:ext>
              </c:extLst>
            </c:dLbl>
            <c:dLbl>
              <c:idx val="6"/>
              <c:layout>
                <c:manualLayout>
                  <c:x val="-3.6209972297267794E-2"/>
                  <c:y val="-2.3801534735797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70-4CF2-A168-95DFC8EE9754}"/>
                </c:ext>
              </c:extLst>
            </c:dLbl>
            <c:dLbl>
              <c:idx val="7"/>
              <c:layout>
                <c:manualLayout>
                  <c:x val="-3.6209972297267697E-2"/>
                  <c:y val="-2.644834959630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70-4CF2-A168-95DFC8EE9754}"/>
                </c:ext>
              </c:extLst>
            </c:dLbl>
            <c:dLbl>
              <c:idx val="8"/>
              <c:layout>
                <c:manualLayout>
                  <c:x val="-3.6209972297267697E-2"/>
                  <c:y val="-2.3801534735797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70-4CF2-A168-95DFC8EE9754}"/>
                </c:ext>
              </c:extLst>
            </c:dLbl>
            <c:dLbl>
              <c:idx val="9"/>
              <c:layout>
                <c:manualLayout>
                  <c:x val="-3.6209972297267606E-2"/>
                  <c:y val="-2.6448349596308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70-4CF2-A168-95DFC8EE9754}"/>
                </c:ext>
              </c:extLst>
            </c:dLbl>
            <c:dLbl>
              <c:idx val="10"/>
              <c:layout>
                <c:manualLayout>
                  <c:x val="-3.6209972297267697E-2"/>
                  <c:y val="-2.1154719875287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70-4CF2-A168-95DFC8EE9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'11. Tendencia_por mes_ RC'!$ET$6:$ET$17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RC'!$FB$6:$FB$17</c:f>
              <c:numCache>
                <c:formatCode>_(* #,##0_);_(* \(#,##0\);_(* "-"_);_(@_)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  <c:pt idx="5">
                  <c:v>4097124</c:v>
                </c:pt>
                <c:pt idx="6">
                  <c:v>4090831</c:v>
                </c:pt>
                <c:pt idx="7">
                  <c:v>4094142</c:v>
                </c:pt>
                <c:pt idx="8">
                  <c:v>4101452</c:v>
                </c:pt>
                <c:pt idx="9">
                  <c:v>4106076</c:v>
                </c:pt>
                <c:pt idx="10">
                  <c:v>4112491</c:v>
                </c:pt>
                <c:pt idx="11">
                  <c:v>4092641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ser>
          <c:idx val="0"/>
          <c:order val="4"/>
          <c:tx>
            <c:strRef>
              <c:f>'11. Tendencia_por mes_ RC'!$FC$5</c:f>
              <c:strCache>
                <c:ptCount val="1"/>
                <c:pt idx="0">
                  <c:v>2024</c:v>
                </c:pt>
              </c:strCache>
            </c:strRef>
          </c:tx>
          <c:spPr>
            <a:ln w="41275" cap="flat" cmpd="sng" algn="ctr">
              <a:solidFill>
                <a:srgbClr val="00CC00"/>
              </a:solidFill>
              <a:miter lim="800000"/>
            </a:ln>
            <a:effectLst/>
          </c:spPr>
          <c:marker>
            <c:symbol val="diamond"/>
            <c:size val="7"/>
            <c:spPr>
              <a:solidFill>
                <a:schemeClr val="accent1"/>
              </a:solidFill>
              <a:ln w="9525" cap="flat" cmpd="sng" algn="ctr">
                <a:solidFill>
                  <a:srgbClr val="00CC00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569032451339543E-2"/>
                  <c:y val="2.5124942166053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70-4CF2-A168-95DFC8EE9754}"/>
                </c:ext>
              </c:extLst>
            </c:dLbl>
            <c:dLbl>
              <c:idx val="1"/>
              <c:layout>
                <c:manualLayout>
                  <c:x val="-3.556903245133957E-2"/>
                  <c:y val="2.7771757026564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70-4CF2-A168-95DFC8EE9754}"/>
                </c:ext>
              </c:extLst>
            </c:dLbl>
            <c:dLbl>
              <c:idx val="2"/>
              <c:layout>
                <c:manualLayout>
                  <c:x val="-3.5569032451339543E-2"/>
                  <c:y val="2.2478127305542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70-4CF2-A168-95DFC8EE9754}"/>
                </c:ext>
              </c:extLst>
            </c:dLbl>
            <c:dLbl>
              <c:idx val="3"/>
              <c:layout>
                <c:manualLayout>
                  <c:x val="-3.6850912143195851E-2"/>
                  <c:y val="2.7771757026563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6-41FE-A7AA-CE7054B5534E}"/>
                </c:ext>
              </c:extLst>
            </c:dLbl>
            <c:dLbl>
              <c:idx val="4"/>
              <c:layout>
                <c:manualLayout>
                  <c:x val="-3.6850912143195899E-2"/>
                  <c:y val="2.24781273055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6-41FE-A7AA-CE7054B5534E}"/>
                </c:ext>
              </c:extLst>
            </c:dLbl>
            <c:dLbl>
              <c:idx val="5"/>
              <c:layout>
                <c:manualLayout>
                  <c:x val="-3.6850912143195851E-2"/>
                  <c:y val="2.5124942166053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E6-41FE-A7AA-CE7054B5534E}"/>
                </c:ext>
              </c:extLst>
            </c:dLbl>
            <c:dLbl>
              <c:idx val="6"/>
              <c:layout>
                <c:manualLayout>
                  <c:x val="-3.6850912143195948E-2"/>
                  <c:y val="1.1890867863499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E6-41FE-A7AA-CE7054B553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'11. Tendencia_por mes_ RC'!$ET$6:$ET$17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RC'!$FC$6:$FC$17</c:f>
              <c:numCache>
                <c:formatCode>_(* #,##0_);_(* \(#,##0\);_(* "-"_);_(@_)</c:formatCode>
                <c:ptCount val="12"/>
                <c:pt idx="0">
                  <c:v>4038849</c:v>
                </c:pt>
                <c:pt idx="1">
                  <c:v>4036413</c:v>
                </c:pt>
                <c:pt idx="2">
                  <c:v>4048298</c:v>
                </c:pt>
                <c:pt idx="3">
                  <c:v>4059885</c:v>
                </c:pt>
                <c:pt idx="4">
                  <c:v>4070169</c:v>
                </c:pt>
                <c:pt idx="5">
                  <c:v>4073432</c:v>
                </c:pt>
                <c:pt idx="6">
                  <c:v>4063743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B-4130-8B2E-F5F219519CF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65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46945644061777"/>
          <c:y val="5.2936297210215456E-2"/>
          <c:w val="0.324879589104063"/>
          <c:h val="4.46653133870477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Población_Afiliada_Regimen'!$AT$89:$AT$92</c:f>
              <c:numCache>
                <c:formatCode>_-* #,##0_-;\-* #,##0_-;_-* "-"??_-;_-@_-</c:formatCode>
                <c:ptCount val="4"/>
                <c:pt idx="0" formatCode="0.00%">
                  <c:v>0.91108190976784931</c:v>
                </c:pt>
                <c:pt idx="1">
                  <c:v>6.6725069353190253E-2</c:v>
                </c:pt>
                <c:pt idx="2" formatCode="0.00%">
                  <c:v>2.0002920134326179E-2</c:v>
                </c:pt>
                <c:pt idx="3" formatCode="0.00%">
                  <c:v>2.1901007446342531E-3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/>
                </a:solidFill>
                <a:latin typeface="72 Light" panose="020B0303030000000003" pitchFamily="34" charset="0"/>
                <a:ea typeface="+mj-ea"/>
                <a:cs typeface="72 Light" panose="020B0303030000000003" pitchFamily="34" charset="0"/>
              </a:defRPr>
            </a:pPr>
            <a:r>
              <a:rPr lang="es-CO" sz="1200" b="1">
                <a:solidFill>
                  <a:schemeClr val="tx1"/>
                </a:solidFill>
                <a:latin typeface="72 Light" panose="020B0303030000000003" pitchFamily="34" charset="0"/>
                <a:cs typeface="72 Light" panose="020B0303030000000003" pitchFamily="34" charset="0"/>
              </a:rPr>
              <a:t>TENDENCIA DE LA AFILIACION AL  RÉGIMEN  EXCEPCIÓN EN EL  DEPARTAMENTO DE ANTIOQUIA               2020  A  2024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0" normalizeH="0" baseline="0">
              <a:solidFill>
                <a:schemeClr val="tx1"/>
              </a:solidFill>
              <a:latin typeface="72 Light" panose="020B0303030000000003" pitchFamily="34" charset="0"/>
              <a:ea typeface="+mj-ea"/>
              <a:cs typeface="72 Light" panose="020B0303030000000003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04258340513276E-2"/>
          <c:y val="9.3299395140464231E-2"/>
          <c:w val="0.90643570083710678"/>
          <c:h val="0.69669905829431045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mes_REX'!$EA$5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dLbl>
              <c:idx val="3"/>
              <c:layout>
                <c:manualLayout>
                  <c:x val="-3.2195683857501795E-2"/>
                  <c:y val="-1.5957039082533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3-400C-9FB1-4FAABE098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'12. Tendencia_por mes_REX'!$DV$6:$DV$17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mes_REX'!$EA$6:$EA$17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>
                  <c:v>105266</c:v>
                </c:pt>
                <c:pt idx="6">
                  <c:v>104021</c:v>
                </c:pt>
                <c:pt idx="7">
                  <c:v>104098</c:v>
                </c:pt>
                <c:pt idx="8">
                  <c:v>103804</c:v>
                </c:pt>
                <c:pt idx="9">
                  <c:v>103451</c:v>
                </c:pt>
                <c:pt idx="10">
                  <c:v>103298</c:v>
                </c:pt>
                <c:pt idx="11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mes_REX'!$EB$5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2195683857501808E-2"/>
                  <c:y val="-1.3468246853434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C3-400C-9FB1-4FAABE0981AD}"/>
                </c:ext>
              </c:extLst>
            </c:dLbl>
            <c:dLbl>
              <c:idx val="1"/>
              <c:layout>
                <c:manualLayout>
                  <c:x val="-3.2195683857501795E-2"/>
                  <c:y val="-2.5728782660088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C3-400C-9FB1-4FAABE0981AD}"/>
                </c:ext>
              </c:extLst>
            </c:dLbl>
            <c:dLbl>
              <c:idx val="2"/>
              <c:layout>
                <c:manualLayout>
                  <c:x val="-3.4140389743343769E-2"/>
                  <c:y val="-2.243485872206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CC-43FB-94C7-61EEBD05072A}"/>
                </c:ext>
              </c:extLst>
            </c:dLbl>
            <c:dLbl>
              <c:idx val="11"/>
              <c:layout>
                <c:manualLayout>
                  <c:x val="-7.5052332760242669E-3"/>
                  <c:y val="1.5673984822808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CC-43FB-94C7-61EEBD050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'12. Tendencia_por mes_REX'!$DV$6:$DV$17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mes_REX'!$EB$6:$EB$17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(* #,##0_);_(* \(#,##0\);_(* &quot;-&quot;_);_(@_)">
                  <c:v>108461</c:v>
                </c:pt>
                <c:pt idx="6" formatCode="_(* #,##0_);_(* \(#,##0\);_(* &quot;-&quot;_);_(@_)">
                  <c:v>107936</c:v>
                </c:pt>
                <c:pt idx="7" formatCode="_(* #,##0_);_(* \(#,##0\);_(* &quot;-&quot;_);_(@_)">
                  <c:v>107598</c:v>
                </c:pt>
                <c:pt idx="8" formatCode="_(* #,##0_);_(* \(#,##0\);_(* &quot;-&quot;_);_(@_)">
                  <c:v>107251</c:v>
                </c:pt>
                <c:pt idx="9" formatCode="_(* #,##0_);_(* \(#,##0\);_(* &quot;-&quot;_);_(@_)">
                  <c:v>107471</c:v>
                </c:pt>
                <c:pt idx="10" formatCode="_(* #,##0_);_(* \(#,##0\);_(* &quot;-&quot;_);_(@_)">
                  <c:v>106892</c:v>
                </c:pt>
                <c:pt idx="11" formatCode="_(* #,##0_);_(* \(#,##0\);_(* &quot;-&quot;_);_(@_)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mes_REX'!$EC$5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997620211872642E-2"/>
                  <c:y val="2.24743805166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CC-43FB-94C7-61EEBD05072A}"/>
                </c:ext>
              </c:extLst>
            </c:dLbl>
            <c:dLbl>
              <c:idx val="1"/>
              <c:layout>
                <c:manualLayout>
                  <c:x val="-3.2759459801524775E-2"/>
                  <c:y val="2.7390921114618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CC-43FB-94C7-61EEBD05072A}"/>
                </c:ext>
              </c:extLst>
            </c:dLbl>
            <c:dLbl>
              <c:idx val="2"/>
              <c:layout>
                <c:manualLayout>
                  <c:x val="-3.0814786173973971E-2"/>
                  <c:y val="1.26882213143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C3-4C9D-B0F6-CC1F20B3C4F1}"/>
                </c:ext>
              </c:extLst>
            </c:dLbl>
            <c:dLbl>
              <c:idx val="6"/>
              <c:layout>
                <c:manualLayout>
                  <c:x val="-2.3910297756334943E-2"/>
                  <c:y val="-2.0379701530659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C-431C-89D4-81C36F09C559}"/>
                </c:ext>
              </c:extLst>
            </c:dLbl>
            <c:dLbl>
              <c:idx val="7"/>
              <c:layout>
                <c:manualLayout>
                  <c:x val="-3.563029391882281E-2"/>
                  <c:y val="-2.5076578677284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CC-43FB-94C7-61EEBD05072A}"/>
                </c:ext>
              </c:extLst>
            </c:dLbl>
            <c:dLbl>
              <c:idx val="8"/>
              <c:layout>
                <c:manualLayout>
                  <c:x val="-3.5630293918822706E-2"/>
                  <c:y val="-2.243485872206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CC-43FB-94C7-61EEBD05072A}"/>
                </c:ext>
              </c:extLst>
            </c:dLbl>
            <c:dLbl>
              <c:idx val="9"/>
              <c:layout>
                <c:manualLayout>
                  <c:x val="-3.8558909153087136E-2"/>
                  <c:y val="1.4549220651011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CC-43FB-94C7-61EEBD05072A}"/>
                </c:ext>
              </c:extLst>
            </c:dLbl>
            <c:dLbl>
              <c:idx val="10"/>
              <c:layout>
                <c:manualLayout>
                  <c:x val="-4.7344754855880425E-2"/>
                  <c:y val="-1.4509698856405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CC-43FB-94C7-61EEBD05072A}"/>
                </c:ext>
              </c:extLst>
            </c:dLbl>
            <c:dLbl>
              <c:idx val="11"/>
              <c:layout>
                <c:manualLayout>
                  <c:x val="-1.6291056389563938E-2"/>
                  <c:y val="-1.1867978901185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CC-43FB-94C7-61EEBD050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'12. Tendencia_por mes_REX'!$DV$6:$DV$17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mes_REX'!$EC$6:$EC$17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>
                  <c:v>106318</c:v>
                </c:pt>
                <c:pt idx="6">
                  <c:v>106026</c:v>
                </c:pt>
                <c:pt idx="7">
                  <c:v>106671</c:v>
                </c:pt>
                <c:pt idx="8">
                  <c:v>106662</c:v>
                </c:pt>
                <c:pt idx="9">
                  <c:v>106007</c:v>
                </c:pt>
                <c:pt idx="10">
                  <c:v>106465</c:v>
                </c:pt>
                <c:pt idx="11">
                  <c:v>106175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mes_REX'!$ED$5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6818851657682712E-2"/>
                  <c:y val="-2.24743805166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CC-43FB-94C7-61EEBD05072A}"/>
                </c:ext>
              </c:extLst>
            </c:dLbl>
            <c:dLbl>
              <c:idx val="1"/>
              <c:layout>
                <c:manualLayout>
                  <c:x val="-3.6902152852108273E-2"/>
                  <c:y val="-5.6939086761922985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CC-43FB-94C7-61EEBD05072A}"/>
                </c:ext>
              </c:extLst>
            </c:dLbl>
            <c:dLbl>
              <c:idx val="2"/>
              <c:layout>
                <c:manualLayout>
                  <c:x val="-4.1861967642196581E-2"/>
                  <c:y val="-1.9599669338911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C3-4C9D-B0F6-CC1F20B3C4F1}"/>
                </c:ext>
              </c:extLst>
            </c:dLbl>
            <c:dLbl>
              <c:idx val="3"/>
              <c:layout>
                <c:manualLayout>
                  <c:x val="-3.3576581541029625E-2"/>
                  <c:y val="1.9565202800206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C3-4C9D-B0F6-CC1F20B3C4F1}"/>
                </c:ext>
              </c:extLst>
            </c:dLbl>
            <c:dLbl>
              <c:idx val="4"/>
              <c:layout>
                <c:manualLayout>
                  <c:x val="-3.6338376908085272E-2"/>
                  <c:y val="8.04612275928950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C3-4C9D-B0F6-CC1F20B3C4F1}"/>
                </c:ext>
              </c:extLst>
            </c:dLbl>
            <c:dLbl>
              <c:idx val="5"/>
              <c:layout>
                <c:manualLayout>
                  <c:x val="-0.10952595413506006"/>
                  <c:y val="-1.169141273444275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C3-4C9D-B0F6-CC1F20B3C4F1}"/>
                </c:ext>
              </c:extLst>
            </c:dLbl>
            <c:dLbl>
              <c:idx val="6"/>
              <c:layout>
                <c:manualLayout>
                  <c:x val="-7.339525554000928E-3"/>
                  <c:y val="1.1312643614357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C-431C-89D4-81C36F09C559}"/>
                </c:ext>
              </c:extLst>
            </c:dLbl>
            <c:dLbl>
              <c:idx val="9"/>
              <c:layout>
                <c:manualLayout>
                  <c:x val="-3.4140389743343769E-2"/>
                  <c:y val="1.9793138766845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CC-43FB-94C7-61EEBD05072A}"/>
                </c:ext>
              </c:extLst>
            </c:dLbl>
            <c:dLbl>
              <c:idx val="11"/>
              <c:layout>
                <c:manualLayout>
                  <c:x val="-2.6900539267728441E-2"/>
                  <c:y val="1.262642108781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CC-43FB-94C7-61EEBD050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'12. Tendencia_por mes_REX'!$DV$6:$DV$17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mes_REX'!$ED$6:$ED$17</c:f>
              <c:numCache>
                <c:formatCode>#,##0</c:formatCode>
                <c:ptCount val="12"/>
                <c:pt idx="0">
                  <c:v>105671</c:v>
                </c:pt>
                <c:pt idx="1">
                  <c:v>106007</c:v>
                </c:pt>
                <c:pt idx="2">
                  <c:v>105615</c:v>
                </c:pt>
                <c:pt idx="3">
                  <c:v>106122</c:v>
                </c:pt>
                <c:pt idx="4">
                  <c:v>106026</c:v>
                </c:pt>
                <c:pt idx="5">
                  <c:v>106102</c:v>
                </c:pt>
                <c:pt idx="6">
                  <c:v>106013</c:v>
                </c:pt>
                <c:pt idx="7">
                  <c:v>106016</c:v>
                </c:pt>
                <c:pt idx="8">
                  <c:v>106047</c:v>
                </c:pt>
                <c:pt idx="9">
                  <c:v>106096</c:v>
                </c:pt>
                <c:pt idx="10">
                  <c:v>105937</c:v>
                </c:pt>
                <c:pt idx="11">
                  <c:v>106007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ser>
          <c:idx val="4"/>
          <c:order val="4"/>
          <c:tx>
            <c:strRef>
              <c:f>'12. Tendencia_por mes_REX'!$EE$5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rnd">
              <a:solidFill>
                <a:srgbClr val="00CC00"/>
              </a:solidFill>
              <a:round/>
            </a:ln>
            <a:effectLst/>
          </c:spPr>
          <c:marker>
            <c:symbol val="star"/>
            <c:size val="7"/>
            <c:spPr>
              <a:solidFill>
                <a:srgbClr val="FFC000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558189288670255E-2"/>
                  <c:y val="-1.2057609458105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CC-43FB-94C7-61EEBD05072A}"/>
                </c:ext>
              </c:extLst>
            </c:dLbl>
            <c:dLbl>
              <c:idx val="1"/>
              <c:layout>
                <c:manualLayout>
                  <c:x val="-2.8246099018410083E-2"/>
                  <c:y val="-1.959059850529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CC-43FB-94C7-61EEBD05072A}"/>
                </c:ext>
              </c:extLst>
            </c:dLbl>
            <c:dLbl>
              <c:idx val="2"/>
              <c:layout>
                <c:manualLayout>
                  <c:x val="-3.4957479224557497E-2"/>
                  <c:y val="2.019920570954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C3-400C-9FB1-4FAABE0981AD}"/>
                </c:ext>
              </c:extLst>
            </c:dLbl>
            <c:dLbl>
              <c:idx val="3"/>
              <c:layout>
                <c:manualLayout>
                  <c:x val="-3.4957479224557449E-2"/>
                  <c:y val="-1.101613969210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C3-400C-9FB1-4FAABE0981AD}"/>
                </c:ext>
              </c:extLst>
            </c:dLbl>
            <c:dLbl>
              <c:idx val="4"/>
              <c:layout>
                <c:manualLayout>
                  <c:x val="-4.0481069958668806E-2"/>
                  <c:y val="-1.5247815320303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41-44FF-9AAB-3096F250FA95}"/>
                </c:ext>
              </c:extLst>
            </c:dLbl>
            <c:dLbl>
              <c:idx val="5"/>
              <c:layout>
                <c:manualLayout>
                  <c:x val="-3.3576581541029625E-2"/>
                  <c:y val="-1.9565202800206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C3-4C9D-B0F6-CC1F20B3C4F1}"/>
                </c:ext>
              </c:extLst>
            </c:dLbl>
            <c:dLbl>
              <c:idx val="6"/>
              <c:layout>
                <c:manualLayout>
                  <c:x val="-5.290914911041919E-2"/>
                  <c:y val="1.974370319013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C-431C-89D4-81C36F09C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'12. Tendencia_por mes_REX'!$DV$6:$DV$17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mes_REX'!$EE$6:$EE$17</c:f>
              <c:numCache>
                <c:formatCode>#,##0</c:formatCode>
                <c:ptCount val="12"/>
                <c:pt idx="0">
                  <c:v>105115</c:v>
                </c:pt>
                <c:pt idx="1">
                  <c:v>105385</c:v>
                </c:pt>
                <c:pt idx="2">
                  <c:v>103262</c:v>
                </c:pt>
                <c:pt idx="3">
                  <c:v>104533</c:v>
                </c:pt>
                <c:pt idx="4">
                  <c:v>105258</c:v>
                </c:pt>
                <c:pt idx="5">
                  <c:v>105711</c:v>
                </c:pt>
                <c:pt idx="6">
                  <c:v>106007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3-4146-AA97-654C8564B4A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0000"/>
          <c:min val="101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6705428210935057"/>
          <c:y val="0.7012385458116368"/>
          <c:w val="0.49587313146565315"/>
          <c:h val="6.69270390229879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'18. Cobertura_Nacional_Deptos'!$G$8</c:f>
              <c:strCache>
                <c:ptCount val="1"/>
                <c:pt idx="0">
                  <c:v>NRO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78F-4768-A484-BA35C87F6C5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78F-4768-A484-BA35C87F6C5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78F-4768-A484-BA35C87F6C5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78F-4768-A484-BA35C87F6C55}"/>
              </c:ext>
            </c:extLst>
          </c:dPt>
          <c:dLbls>
            <c:dLbl>
              <c:idx val="3"/>
              <c:layout>
                <c:manualLayout>
                  <c:x val="2.2048616471960613E-2"/>
                  <c:y val="4.995782830516971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8F-4768-A484-BA35C87F6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'18. Cobertura_Nacional_Deptos'!$F$9:$F$12</c:f>
              <c:strCache>
                <c:ptCount val="4"/>
                <c:pt idx="0">
                  <c:v>CONTRIBUTIVO</c:v>
                </c:pt>
                <c:pt idx="1">
                  <c:v>EXCEPCION</c:v>
                </c:pt>
                <c:pt idx="2">
                  <c:v>SUBSIDIADO</c:v>
                </c:pt>
                <c:pt idx="3">
                  <c:v>Sin Afiliar o pertenecen al R/espacial</c:v>
                </c:pt>
              </c:strCache>
            </c:strRef>
          </c:cat>
          <c:val>
            <c:numRef>
              <c:f>'18. Cobertura_Nacional_Deptos'!$G$9:$G$12</c:f>
              <c:numCache>
                <c:formatCode>General</c:formatCode>
                <c:ptCount val="4"/>
                <c:pt idx="0">
                  <c:v>23141911</c:v>
                </c:pt>
                <c:pt idx="1">
                  <c:v>2120060</c:v>
                </c:pt>
                <c:pt idx="2">
                  <c:v>25955656</c:v>
                </c:pt>
                <c:pt idx="3" formatCode="#,##0_);[Red]\(#,##0\)">
                  <c:v>967623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A-4A70-B56A-02E1D3265212}"/>
            </c:ext>
          </c:extLst>
        </c:ser>
        <c:ser>
          <c:idx val="1"/>
          <c:order val="1"/>
          <c:tx>
            <c:strRef>
              <c:f>'18. Cobertura_Nacional_Deptos'!$H$8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78F-4768-A484-BA35C87F6C5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78F-4768-A484-BA35C87F6C5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78F-4768-A484-BA35C87F6C5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78F-4768-A484-BA35C87F6C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'18. Cobertura_Nacional_Deptos'!$F$9:$F$12</c:f>
              <c:strCache>
                <c:ptCount val="4"/>
                <c:pt idx="0">
                  <c:v>CONTRIBUTIVO</c:v>
                </c:pt>
                <c:pt idx="1">
                  <c:v>EXCEPCION</c:v>
                </c:pt>
                <c:pt idx="2">
                  <c:v>SUBSIDIADO</c:v>
                </c:pt>
                <c:pt idx="3">
                  <c:v>Sin Afiliar o pertenecen al R/espacial</c:v>
                </c:pt>
              </c:strCache>
            </c:strRef>
          </c:cat>
          <c:val>
            <c:numRef>
              <c:f>'18. Cobertura_Nacional_Deptos'!$H$9:$H$12</c:f>
              <c:numCache>
                <c:formatCode>#,##0</c:formatCode>
                <c:ptCount val="4"/>
                <c:pt idx="0">
                  <c:v>43.641483125686769</c:v>
                </c:pt>
                <c:pt idx="1">
                  <c:v>4.064695519686218</c:v>
                </c:pt>
                <c:pt idx="2">
                  <c:v>50.280915315848176</c:v>
                </c:pt>
                <c:pt idx="3">
                  <c:v>1.8362378195577529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8A-4A70-B56A-02E1D32652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Gráficos_Cobertura_Dpto'!#REF!</c:f>
              <c:strCache>
                <c:ptCount val="1"/>
                <c:pt idx="0">
                  <c:v>#¡REF!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Gráficos_Cobertura_Dpto'!$M$12:$X$12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2822047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4265267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-409384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'6.Gráfico_Afiliados_EPS_Rég (2)'!$C$12</c:f>
              <c:strCache>
                <c:ptCount val="1"/>
                <c:pt idx="0">
                  <c:v>2.020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'6.Gráfico_Afiliados_EPS_Rég (2)'!$B$13:$B$15</c:f>
              <c:strCache>
                <c:ptCount val="3"/>
                <c:pt idx="0">
                  <c:v>Savia Salud</c:v>
                </c:pt>
                <c:pt idx="1">
                  <c:v>Otras EPS</c:v>
                </c:pt>
                <c:pt idx="2">
                  <c:v>Total</c:v>
                </c:pt>
              </c:strCache>
            </c:strRef>
          </c:cat>
          <c:val>
            <c:numRef>
              <c:f>'6.Gráfico_Afiliados_EPS_Rég (2)'!$C$13:$C$15</c:f>
              <c:numCache>
                <c:formatCode>#,##0</c:formatCode>
                <c:ptCount val="3"/>
                <c:pt idx="0">
                  <c:v>116443</c:v>
                </c:pt>
                <c:pt idx="1">
                  <c:v>977</c:v>
                </c:pt>
                <c:pt idx="2">
                  <c:v>117420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0-4B10-95A2-6E311C564AF7}"/>
            </c:ext>
          </c:extLst>
        </c:ser>
        <c:ser>
          <c:idx val="1"/>
          <c:order val="1"/>
          <c:tx>
            <c:strRef>
              <c:f>'6.Gráfico_Afiliados_EPS_Rég (2)'!$D$12</c:f>
              <c:strCache>
                <c:ptCount val="1"/>
                <c:pt idx="0">
                  <c:v>2.021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'6.Gráfico_Afiliados_EPS_Rég (2)'!$B$13:$B$15</c:f>
              <c:strCache>
                <c:ptCount val="3"/>
                <c:pt idx="0">
                  <c:v>Savia Salud</c:v>
                </c:pt>
                <c:pt idx="1">
                  <c:v>Otras EPS</c:v>
                </c:pt>
                <c:pt idx="2">
                  <c:v>Total</c:v>
                </c:pt>
              </c:strCache>
            </c:strRef>
          </c:cat>
          <c:val>
            <c:numRef>
              <c:f>'6.Gráfico_Afiliados_EPS_Rég (2)'!$D$13:$D$15</c:f>
              <c:numCache>
                <c:formatCode>#,##0</c:formatCode>
                <c:ptCount val="3"/>
                <c:pt idx="0">
                  <c:v>128263</c:v>
                </c:pt>
                <c:pt idx="1">
                  <c:v>1256</c:v>
                </c:pt>
                <c:pt idx="2">
                  <c:v>129519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0-4B10-95A2-6E311C564AF7}"/>
            </c:ext>
          </c:extLst>
        </c:ser>
        <c:ser>
          <c:idx val="2"/>
          <c:order val="2"/>
          <c:tx>
            <c:strRef>
              <c:f>'6.Gráfico_Afiliados_EPS_Rég (2)'!$E$12</c:f>
              <c:strCache>
                <c:ptCount val="1"/>
                <c:pt idx="0">
                  <c:v>2.022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'6.Gráfico_Afiliados_EPS_Rég (2)'!$B$13:$B$15</c:f>
              <c:strCache>
                <c:ptCount val="3"/>
                <c:pt idx="0">
                  <c:v>Savia Salud</c:v>
                </c:pt>
                <c:pt idx="1">
                  <c:v>Otras EPS</c:v>
                </c:pt>
                <c:pt idx="2">
                  <c:v>Total</c:v>
                </c:pt>
              </c:strCache>
            </c:strRef>
          </c:cat>
          <c:val>
            <c:numRef>
              <c:f>'6.Gráfico_Afiliados_EPS_Rég (2)'!$E$13:$E$15</c:f>
              <c:numCache>
                <c:formatCode>#,##0</c:formatCode>
                <c:ptCount val="3"/>
                <c:pt idx="0">
                  <c:v>127707</c:v>
                </c:pt>
                <c:pt idx="1">
                  <c:v>1035</c:v>
                </c:pt>
                <c:pt idx="2">
                  <c:v>128742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E0-4B10-95A2-6E311C564AF7}"/>
            </c:ext>
          </c:extLst>
        </c:ser>
        <c:ser>
          <c:idx val="3"/>
          <c:order val="3"/>
          <c:tx>
            <c:strRef>
              <c:f>'6.Gráfico_Afiliados_EPS_Rég (2)'!$F$12</c:f>
              <c:strCache>
                <c:ptCount val="1"/>
                <c:pt idx="0">
                  <c:v>2.023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'6.Gráfico_Afiliados_EPS_Rég (2)'!$B$13:$B$15</c:f>
              <c:strCache>
                <c:ptCount val="3"/>
                <c:pt idx="0">
                  <c:v>Savia Salud</c:v>
                </c:pt>
                <c:pt idx="1">
                  <c:v>Otras EPS</c:v>
                </c:pt>
                <c:pt idx="2">
                  <c:v>Total</c:v>
                </c:pt>
              </c:strCache>
            </c:strRef>
          </c:cat>
          <c:val>
            <c:numRef>
              <c:f>'6.Gráfico_Afiliados_EPS_Rég (2)'!$F$13:$F$15</c:f>
              <c:numCache>
                <c:formatCode>#,##0</c:formatCode>
                <c:ptCount val="3"/>
                <c:pt idx="0">
                  <c:v>134604</c:v>
                </c:pt>
                <c:pt idx="1">
                  <c:v>59550</c:v>
                </c:pt>
                <c:pt idx="2">
                  <c:v>194154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E0-4B10-95A2-6E311C564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8438975"/>
        <c:axId val="1162609615"/>
      </c:barChart>
      <c:catAx>
        <c:axId val="1908438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2609615"/>
        <c:crosses val="autoZero"/>
        <c:auto val="1"/>
        <c:lblAlgn val="ctr"/>
        <c:lblOffset val="100"/>
        <c:noMultiLvlLbl val="0"/>
      </c:catAx>
      <c:valAx>
        <c:axId val="1162609615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843897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Población_Afiliada_Regimen'!$AZ$89:$AZ$92</c:f>
              <c:numCache>
                <c:formatCode>0.00%</c:formatCode>
                <c:ptCount val="4"/>
                <c:pt idx="0">
                  <c:v>0.55227509551927756</c:v>
                </c:pt>
                <c:pt idx="1">
                  <c:v>0.39597082320250088</c:v>
                </c:pt>
                <c:pt idx="2">
                  <c:v>4.133379645710316E-2</c:v>
                </c:pt>
                <c:pt idx="3">
                  <c:v>1.0420284821118444E-2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Población_Afiliada_Regimen'!$BF$89:$BF$92</c:f>
              <c:numCache>
                <c:formatCode>0.00%</c:formatCode>
                <c:ptCount val="4"/>
                <c:pt idx="0">
                  <c:v>0.40624314963391644</c:v>
                </c:pt>
                <c:pt idx="1">
                  <c:v>0.57955193125520632</c:v>
                </c:pt>
                <c:pt idx="2">
                  <c:v>9.9083695032662553E-3</c:v>
                </c:pt>
                <c:pt idx="3">
                  <c:v>4.2965496076110311E-3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Población_Afiliada_Regimen'!$BL$89:$BL$92</c:f>
              <c:numCache>
                <c:formatCode>0.00%</c:formatCode>
                <c:ptCount val="4"/>
                <c:pt idx="0">
                  <c:v>0.31477449455676515</c:v>
                </c:pt>
                <c:pt idx="1">
                  <c:v>0.66666666666666663</c:v>
                </c:pt>
                <c:pt idx="2">
                  <c:v>1.3374805598755831E-2</c:v>
                </c:pt>
                <c:pt idx="3">
                  <c:v>5.184033177812338E-3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Población_Afiliada_Regimen'!$BR$89:$BR$92</c:f>
              <c:numCache>
                <c:formatCode>0.00%</c:formatCode>
                <c:ptCount val="4"/>
                <c:pt idx="0">
                  <c:v>0.66381606617131639</c:v>
                </c:pt>
                <c:pt idx="1">
                  <c:v>0.29763073040796301</c:v>
                </c:pt>
                <c:pt idx="2">
                  <c:v>1.89261180428992E-2</c:v>
                </c:pt>
                <c:pt idx="3">
                  <c:v>1.9627085377821395E-2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Población_Afiliada_Regimen'!$BX$89:$BX$92</c:f>
              <c:numCache>
                <c:formatCode>0.00%</c:formatCode>
                <c:ptCount val="4"/>
                <c:pt idx="0">
                  <c:v>0.7640449438202247</c:v>
                </c:pt>
                <c:pt idx="1">
                  <c:v>0.21038357225881441</c:v>
                </c:pt>
                <c:pt idx="2">
                  <c:v>1.666020922123208E-2</c:v>
                </c:pt>
                <c:pt idx="3">
                  <c:v>8.9112746997287873E-3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Población_Afiliada_Regimen'!$CD$89:$CD$92</c:f>
              <c:numCache>
                <c:formatCode>0.00%</c:formatCode>
                <c:ptCount val="4"/>
                <c:pt idx="0">
                  <c:v>0.84735170043226915</c:v>
                </c:pt>
                <c:pt idx="1">
                  <c:v>0.12119160460392688</c:v>
                </c:pt>
                <c:pt idx="2">
                  <c:v>2.7238164678922972E-2</c:v>
                </c:pt>
                <c:pt idx="3">
                  <c:v>4.2185302848809954E-3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Población_Afiliada_Regimen'!$CJ$89:$CJ$92</c:f>
              <c:numCache>
                <c:formatCode>0.00%</c:formatCode>
                <c:ptCount val="4"/>
                <c:pt idx="0">
                  <c:v>0.74763135228251509</c:v>
                </c:pt>
                <c:pt idx="1">
                  <c:v>0.22325581395348837</c:v>
                </c:pt>
                <c:pt idx="2">
                  <c:v>2.3083548664944015E-2</c:v>
                </c:pt>
                <c:pt idx="3">
                  <c:v>6.029285099052541E-3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Población_Afiliada_Regimen'!$CP$89:$CP$92</c:f>
              <c:numCache>
                <c:formatCode>0.00%</c:formatCode>
                <c:ptCount val="4"/>
                <c:pt idx="0">
                  <c:v>0.6283095723014257</c:v>
                </c:pt>
                <c:pt idx="1">
                  <c:v>0.32858112695179903</c:v>
                </c:pt>
                <c:pt idx="2">
                  <c:v>3.2247114731839784E-2</c:v>
                </c:pt>
                <c:pt idx="3">
                  <c:v>1.0862186014935505E-2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Población_Afiliada_Regimen'!$CV$89:$CV$92</c:f>
              <c:numCache>
                <c:formatCode>0.00%</c:formatCode>
                <c:ptCount val="4"/>
                <c:pt idx="0">
                  <c:v>0.41382582947384405</c:v>
                </c:pt>
                <c:pt idx="1">
                  <c:v>0.55823399893705872</c:v>
                </c:pt>
                <c:pt idx="2">
                  <c:v>1.4805253967048819E-2</c:v>
                </c:pt>
                <c:pt idx="3">
                  <c:v>1.313491762204844E-2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Población_Afiliada_Regimen'!$DB$89:$DB$92</c:f>
              <c:numCache>
                <c:formatCode>0.00%</c:formatCode>
                <c:ptCount val="4"/>
                <c:pt idx="0">
                  <c:v>0.44584134372154205</c:v>
                </c:pt>
                <c:pt idx="1">
                  <c:v>0.53366892643934027</c:v>
                </c:pt>
                <c:pt idx="2">
                  <c:v>1.6492967722351513E-2</c:v>
                </c:pt>
                <c:pt idx="3">
                  <c:v>3.9967621167661645E-3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'6.Gráfico_Afiliados_EPS_Rég (2)'!$C$3:$F$3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'6.Gráfico_Afiliados_EPS_Rég (2)'!$C$4:$F$4</c:f>
              <c:numCache>
                <c:formatCode>#,##0</c:formatCode>
                <c:ptCount val="4"/>
                <c:pt idx="0">
                  <c:v>143190</c:v>
                </c:pt>
                <c:pt idx="1">
                  <c:v>215518</c:v>
                </c:pt>
                <c:pt idx="2">
                  <c:v>307397</c:v>
                </c:pt>
                <c:pt idx="3">
                  <c:v>372791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7-4D14-832E-91560AD6DE5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633619680"/>
        <c:axId val="1635064864"/>
      </c:barChart>
      <c:catAx>
        <c:axId val="163361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064864"/>
        <c:crosses val="autoZero"/>
        <c:auto val="1"/>
        <c:lblAlgn val="ctr"/>
        <c:lblOffset val="100"/>
        <c:noMultiLvlLbl val="0"/>
      </c:catAx>
      <c:valAx>
        <c:axId val="163506486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633619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Población_Afiliada_Regimen'!$DH$89:$DH$92</c:f>
              <c:numCache>
                <c:formatCode>0.00%</c:formatCode>
                <c:ptCount val="4"/>
                <c:pt idx="0">
                  <c:v>0.80903361344537816</c:v>
                </c:pt>
                <c:pt idx="1">
                  <c:v>0.16092436974789917</c:v>
                </c:pt>
                <c:pt idx="2">
                  <c:v>2.0588235294117647E-2</c:v>
                </c:pt>
                <c:pt idx="3">
                  <c:v>9.4537815126050414E-3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Población_Afiliada_Regimen'!$DN$89:$DN$92</c:f>
              <c:numCache>
                <c:formatCode>0.00%</c:formatCode>
                <c:ptCount val="4"/>
                <c:pt idx="0">
                  <c:v>0.89552342555262066</c:v>
                </c:pt>
                <c:pt idx="1">
                  <c:v>7.3682747115250941E-2</c:v>
                </c:pt>
                <c:pt idx="2">
                  <c:v>1.8003614625330181E-2</c:v>
                </c:pt>
                <c:pt idx="3">
                  <c:v>1.2790212706798277E-2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Población_Afiliada_Regimen'!$U$89:$U$92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Población_Afiliada_Regimen'!$DT$89:$DT$92</c:f>
              <c:numCache>
                <c:formatCode>0.00%</c:formatCode>
                <c:ptCount val="4"/>
                <c:pt idx="0">
                  <c:v>0.6088243329387123</c:v>
                </c:pt>
                <c:pt idx="1">
                  <c:v>0.36146525817320829</c:v>
                </c:pt>
                <c:pt idx="2">
                  <c:v>2.0102905017757945E-2</c:v>
                </c:pt>
                <c:pt idx="3">
                  <c:v>9.6075038703214641E-3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F-43C3-900A-AC74CFA3EC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F-43C3-900A-AC74CFA3EC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F-43C3-900A-AC74CFA3EC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F-43C3-900A-AC74CFA3EC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F-43C3-900A-AC74CFA3ECC2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F-43C3-900A-AC74CFA3ECC2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F-43C3-900A-AC74CFA3ECC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F-43C3-900A-AC74CFA3ECC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F-43C3-900A-AC74CFA3EC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F-43C3-900A-AC74CFA3EC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Población_Afiliada_Regimen'!$U$14:$U$17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Población_Afiliada_Regimen'!$AB$14:$AB$17</c:f>
              <c:numCache>
                <c:formatCode>0.00%</c:formatCode>
                <c:ptCount val="4"/>
                <c:pt idx="0">
                  <c:v>0.76479591836734695</c:v>
                </c:pt>
                <c:pt idx="1">
                  <c:v>0.20051020408163264</c:v>
                </c:pt>
                <c:pt idx="2">
                  <c:v>2.0408163265306121E-2</c:v>
                </c:pt>
                <c:pt idx="3">
                  <c:v>1.4285714285714285E-2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EF-43C3-900A-AC74CFA3EC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F1-4B99-B7DF-2E73B160C87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F1-4B99-B7DF-2E73B160C87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F1-4B99-B7DF-2E73B160C87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F1-4B99-B7DF-2E73B160C87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F1-4B99-B7DF-2E73B160C876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B99-B7DF-2E73B160C87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F1-4B99-B7DF-2E73B160C87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B99-B7DF-2E73B160C87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B99-B7DF-2E73B160C87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B99-B7DF-2E73B160C8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Población_Afiliada_Regimen'!$U$14:$U$17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Población_Afiliada_Regimen'!$AH$14:$AH$17</c:f>
              <c:numCache>
                <c:formatCode>0.00%</c:formatCode>
                <c:ptCount val="4"/>
                <c:pt idx="0">
                  <c:v>0.6971998101566208</c:v>
                </c:pt>
                <c:pt idx="1">
                  <c:v>0.27610346464167063</c:v>
                </c:pt>
                <c:pt idx="2">
                  <c:v>1.8509729473184623E-2</c:v>
                </c:pt>
                <c:pt idx="3">
                  <c:v>8.1869957285239676E-3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1-4B99-B7DF-2E73B160C8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Población_Afiliada_Regimen'!$U$14:$U$17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Población_Afiliada_Regimen'!$AN$14:$AN$17</c:f>
              <c:numCache>
                <c:formatCode>0.00%</c:formatCode>
                <c:ptCount val="4"/>
                <c:pt idx="0">
                  <c:v>0.58791332047198175</c:v>
                </c:pt>
                <c:pt idx="1">
                  <c:v>0.34494593745793889</c:v>
                </c:pt>
                <c:pt idx="2">
                  <c:v>1.5366324195791646E-2</c:v>
                </c:pt>
                <c:pt idx="3">
                  <c:v>5.1774417874287763E-2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Población_Afiliada_Regimen'!$U$14:$U$17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Población_Afiliada_Regimen'!$AT$14:$AT$17</c:f>
              <c:numCache>
                <c:formatCode>0.00%</c:formatCode>
                <c:ptCount val="4"/>
                <c:pt idx="0">
                  <c:v>0.69517022961203478</c:v>
                </c:pt>
                <c:pt idx="1">
                  <c:v>0.26949722882026922</c:v>
                </c:pt>
                <c:pt idx="2">
                  <c:v>2.6722090261282659E-2</c:v>
                </c:pt>
                <c:pt idx="3">
                  <c:v>8.6104513064133009E-3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Población_Afiliada_Regimen'!$U$14:$U$17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Población_Afiliada_Regimen'!$AZ$14:$AZ$17</c:f>
              <c:numCache>
                <c:formatCode>0.00%</c:formatCode>
                <c:ptCount val="4"/>
                <c:pt idx="0">
                  <c:v>0.70051658510059811</c:v>
                </c:pt>
                <c:pt idx="1">
                  <c:v>0.27433387710712342</c:v>
                </c:pt>
                <c:pt idx="2">
                  <c:v>1.8692224034801523E-2</c:v>
                </c:pt>
                <c:pt idx="3">
                  <c:v>6.4573137574768895E-3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Población_Afiliada_Regimen'!$U$14:$U$17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Población_Afiliada_Regimen'!$BF$14:$BF$17</c:f>
              <c:numCache>
                <c:formatCode>0.00%</c:formatCode>
                <c:ptCount val="4"/>
                <c:pt idx="0">
                  <c:v>0.86366676220502536</c:v>
                </c:pt>
                <c:pt idx="1">
                  <c:v>0.10451896436419222</c:v>
                </c:pt>
                <c:pt idx="2">
                  <c:v>2.770612400878953E-2</c:v>
                </c:pt>
                <c:pt idx="3">
                  <c:v>4.1081494219929304E-3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83-45F1-B6B7-C84537D6C7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83-45F1-B6B7-C84537D6C7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83-45F1-B6B7-C84537D6C7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83-45F1-B6B7-C84537D6C7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83-45F1-B6B7-C84537D6C74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3-45F1-B6B7-C84537D6C74B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3-45F1-B6B7-C84537D6C74B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3-45F1-B6B7-C84537D6C74B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3-45F1-B6B7-C84537D6C7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83-45F1-B6B7-C84537D6C7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Población_Afiliada_Regimen'!$U$28:$U$31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Población_Afiliada_Regimen'!$AB$28:$AB$31</c:f>
              <c:numCache>
                <c:formatCode>0.00%</c:formatCode>
                <c:ptCount val="4"/>
                <c:pt idx="0">
                  <c:v>0.91285615575336343</c:v>
                </c:pt>
                <c:pt idx="1">
                  <c:v>5.6009429744340124E-2</c:v>
                </c:pt>
                <c:pt idx="2">
                  <c:v>1.4307198309149291E-2</c:v>
                </c:pt>
                <c:pt idx="3">
                  <c:v>1.6827216193147178E-2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83-45F1-B6B7-C84537D6C7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030-4C58-A1EA-DFEDD58B7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AB-4758-8477-C11E18D10C9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AB-4758-8477-C11E18D10C9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AB-4758-8477-C11E18D10C9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AB-4758-8477-C11E18D10C9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AB-4758-8477-C11E18D10C9D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B-4758-8477-C11E18D10C9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AB-4758-8477-C11E18D10C9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B-4758-8477-C11E18D10C9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B-4758-8477-C11E18D10C9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B-4758-8477-C11E18D10C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Población_Afiliada_Regimen'!$U$28:$U$31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Población_Afiliada_Regimen'!$AH$28:$AH$31</c:f>
              <c:numCache>
                <c:formatCode>0.00%</c:formatCode>
                <c:ptCount val="4"/>
                <c:pt idx="0">
                  <c:v>0.76926785524882124</c:v>
                </c:pt>
                <c:pt idx="1">
                  <c:v>0.19952945260295635</c:v>
                </c:pt>
                <c:pt idx="2">
                  <c:v>1.7597315565669326E-2</c:v>
                </c:pt>
                <c:pt idx="3">
                  <c:v>1.3605376582553105E-2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B-4758-8477-C11E18D10C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Población_Afiliada_Regimen'!$U$28:$U$31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Población_Afiliada_Regimen'!$AN$28:$AN$31</c:f>
              <c:numCache>
                <c:formatCode>0.00%</c:formatCode>
                <c:ptCount val="4"/>
                <c:pt idx="0">
                  <c:v>0.8280191413820901</c:v>
                </c:pt>
                <c:pt idx="1">
                  <c:v>0.15388573486784557</c:v>
                </c:pt>
                <c:pt idx="2">
                  <c:v>1.2143457455019466E-2</c:v>
                </c:pt>
                <c:pt idx="3">
                  <c:v>5.9516662950448518E-3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Población_Afiliada_Regimen'!$U$28:$U$31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Población_Afiliada_Regimen'!$AT$28:$AT$31</c:f>
              <c:numCache>
                <c:formatCode>0.00%</c:formatCode>
                <c:ptCount val="4"/>
                <c:pt idx="0">
                  <c:v>0.93824644210827435</c:v>
                </c:pt>
                <c:pt idx="1">
                  <c:v>4.5591074876635912E-2</c:v>
                </c:pt>
                <c:pt idx="2">
                  <c:v>1.3230351140670815E-2</c:v>
                </c:pt>
                <c:pt idx="3">
                  <c:v>2.9321318744189371E-3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Población_Afiliada_Regimen'!$U$28:$U$31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Población_Afiliada_Regimen'!$AZ$28:$AZ$31</c:f>
              <c:numCache>
                <c:formatCode>0.00%</c:formatCode>
                <c:ptCount val="4"/>
                <c:pt idx="0">
                  <c:v>0.9086267228451046</c:v>
                </c:pt>
                <c:pt idx="1">
                  <c:v>7.1663215025351709E-2</c:v>
                </c:pt>
                <c:pt idx="2">
                  <c:v>1.5568092551596087E-2</c:v>
                </c:pt>
                <c:pt idx="3">
                  <c:v>4.1419695779475827E-3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Población_Afiliada_Regimen'!$U$28:$U$31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Población_Afiliada_Regimen'!$BF$28:$BF$31</c:f>
              <c:numCache>
                <c:formatCode>0.00%</c:formatCode>
                <c:ptCount val="4"/>
                <c:pt idx="0">
                  <c:v>0.91330215154349859</c:v>
                </c:pt>
                <c:pt idx="1">
                  <c:v>6.8475210477081383E-2</c:v>
                </c:pt>
                <c:pt idx="2">
                  <c:v>1.6426566884939195E-2</c:v>
                </c:pt>
                <c:pt idx="3">
                  <c:v>1.7960710944808231E-3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CE-47A4-9BC0-46080C592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CE-47A4-9BC0-46080C592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CE-47A4-9BC0-46080C592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CE-47A4-9BC0-46080C592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CE-47A4-9BC0-46080C59241E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E-47A4-9BC0-46080C59241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CE-47A4-9BC0-46080C592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E-47A4-9BC0-46080C592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E-47A4-9BC0-46080C592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E-47A4-9BC0-46080C592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Población_Afiliada_Regimen'!$AB$42:$AB$45</c:f>
              <c:numCache>
                <c:formatCode>0.00%</c:formatCode>
                <c:ptCount val="4"/>
                <c:pt idx="0">
                  <c:v>0.44302550256561185</c:v>
                </c:pt>
                <c:pt idx="1">
                  <c:v>0.52310330266542115</c:v>
                </c:pt>
                <c:pt idx="2">
                  <c:v>1.2860049392826523E-2</c:v>
                </c:pt>
                <c:pt idx="3">
                  <c:v>2.1011145376140451E-2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E-47A4-9BC0-46080C592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E-42CD-9763-DF0EEE1954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E-42CD-9763-DF0EEE1954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E-42CD-9763-DF0EEE1954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E-42CD-9763-DF0EEE1954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E-42CD-9763-DF0EEE19540F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E-42CD-9763-DF0EEE19540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E-42CD-9763-DF0EEE1954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E-42CD-9763-DF0EEE1954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E-42CD-9763-DF0EEE1954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E-42CD-9763-DF0EEE1954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Población_Afiliada_Regimen'!$AH$42:$AH$45</c:f>
              <c:numCache>
                <c:formatCode>0.00%</c:formatCode>
                <c:ptCount val="4"/>
                <c:pt idx="0">
                  <c:v>0.83903704676826063</c:v>
                </c:pt>
                <c:pt idx="1">
                  <c:v>0.13514844981607987</c:v>
                </c:pt>
                <c:pt idx="2">
                  <c:v>1.9869942196531792E-2</c:v>
                </c:pt>
                <c:pt idx="3">
                  <c:v>5.9445612191276935E-3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E-42CD-9763-DF0EEE1954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Población_Afiliada_Regimen'!$AN$42:$AN$45</c:f>
              <c:numCache>
                <c:formatCode>0.00%</c:formatCode>
                <c:ptCount val="4"/>
                <c:pt idx="0">
                  <c:v>0.5149462452509902</c:v>
                </c:pt>
                <c:pt idx="1">
                  <c:v>0.42819497211219787</c:v>
                </c:pt>
                <c:pt idx="2">
                  <c:v>8.3420903726457041E-3</c:v>
                </c:pt>
                <c:pt idx="3">
                  <c:v>4.8516692264166196E-2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Población_Afiliada_Regimen'!$AT$42:$AT$45</c:f>
              <c:numCache>
                <c:formatCode>0.00%</c:formatCode>
                <c:ptCount val="4"/>
                <c:pt idx="0">
                  <c:v>0.5630035279869412</c:v>
                </c:pt>
                <c:pt idx="1">
                  <c:v>0.40989152756568903</c:v>
                </c:pt>
                <c:pt idx="2">
                  <c:v>1.0518140171660259E-2</c:v>
                </c:pt>
                <c:pt idx="3">
                  <c:v>1.6586804275709546E-2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Población_Afiliada_Regimen'!$AZ$42:$AZ$45</c:f>
              <c:numCache>
                <c:formatCode>0.00%</c:formatCode>
                <c:ptCount val="4"/>
                <c:pt idx="0">
                  <c:v>0.92220329358319142</c:v>
                </c:pt>
                <c:pt idx="1">
                  <c:v>5.8489494605337873E-2</c:v>
                </c:pt>
                <c:pt idx="2">
                  <c:v>1.5900056785917091E-2</c:v>
                </c:pt>
                <c:pt idx="3">
                  <c:v>3.4071550255536627E-3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Población_Afiliada_Regimen'!$BF$42:$BF$45</c:f>
              <c:numCache>
                <c:formatCode>0.00%</c:formatCode>
                <c:ptCount val="4"/>
                <c:pt idx="0">
                  <c:v>0.88112166041068674</c:v>
                </c:pt>
                <c:pt idx="1">
                  <c:v>9.7151689114594833E-2</c:v>
                </c:pt>
                <c:pt idx="2">
                  <c:v>1.3027158313093399E-2</c:v>
                </c:pt>
                <c:pt idx="3">
                  <c:v>8.6994921616250828E-3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Población_Afiliada_Regimen'!$BL$42:$BL$45</c:f>
              <c:numCache>
                <c:formatCode>0.00%</c:formatCode>
                <c:ptCount val="4"/>
                <c:pt idx="0">
                  <c:v>0.87853670478788515</c:v>
                </c:pt>
                <c:pt idx="1">
                  <c:v>0.10065400622529989</c:v>
                </c:pt>
                <c:pt idx="2">
                  <c:v>1.7364389885636343E-2</c:v>
                </c:pt>
                <c:pt idx="3">
                  <c:v>3.4448991011786102E-3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Población_Afiliada_Regimen'!$BR$42:$BR$45</c:f>
              <c:numCache>
                <c:formatCode>0.00%</c:formatCode>
                <c:ptCount val="4"/>
                <c:pt idx="0">
                  <c:v>0.89878542510121462</c:v>
                </c:pt>
                <c:pt idx="1">
                  <c:v>8.1848157268667301E-2</c:v>
                </c:pt>
                <c:pt idx="2">
                  <c:v>1.5150882758044994E-2</c:v>
                </c:pt>
                <c:pt idx="3">
                  <c:v>4.2155348720731246E-3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Población_Afiliada_Regimen'!$BX$42:$BX$45</c:f>
              <c:numCache>
                <c:formatCode>0.00%</c:formatCode>
                <c:ptCount val="4"/>
                <c:pt idx="0">
                  <c:v>0.89760475552188357</c:v>
                </c:pt>
                <c:pt idx="1">
                  <c:v>7.4450725566757969E-2</c:v>
                </c:pt>
                <c:pt idx="2">
                  <c:v>1.6609359519785535E-2</c:v>
                </c:pt>
                <c:pt idx="3">
                  <c:v>1.1335159391572935E-2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Población_Afiliada_Regimen'!$CD$42:$CD$45</c:f>
              <c:numCache>
                <c:formatCode>0.00%</c:formatCode>
                <c:ptCount val="4"/>
                <c:pt idx="0">
                  <c:v>0.69024826782009741</c:v>
                </c:pt>
                <c:pt idx="1">
                  <c:v>0.27806402625049154</c:v>
                </c:pt>
                <c:pt idx="2">
                  <c:v>2.1979362991688248E-2</c:v>
                </c:pt>
                <c:pt idx="3">
                  <c:v>9.7083429377228785E-3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Población_Afiliada_Regimen'!$CJ$42:$CJ$45</c:f>
              <c:numCache>
                <c:formatCode>0.00%</c:formatCode>
                <c:ptCount val="4"/>
                <c:pt idx="0">
                  <c:v>0.93528289891926253</c:v>
                </c:pt>
                <c:pt idx="1">
                  <c:v>3.8779402415766051E-2</c:v>
                </c:pt>
                <c:pt idx="2">
                  <c:v>2.3521932612841703E-2</c:v>
                </c:pt>
                <c:pt idx="3">
                  <c:v>2.4157660521296883E-3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7-432E-B85F-275C6100B7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7-432E-B85F-275C6100B7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7-432E-B85F-275C6100B7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7-432E-B85F-275C6100B7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7-432E-B85F-275C6100B77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32E-B85F-275C6100B77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32E-B85F-275C6100B7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32E-B85F-275C6100B7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7-432E-B85F-275C6100B7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7-432E-B85F-275C6100B7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Población_Afiliada_Regimen'!$AB$61:$AB$64</c:f>
              <c:numCache>
                <c:formatCode>0.00%</c:formatCode>
                <c:ptCount val="4"/>
                <c:pt idx="0">
                  <c:v>0.82282037339133585</c:v>
                </c:pt>
                <c:pt idx="1">
                  <c:v>0.15266449157150624</c:v>
                </c:pt>
                <c:pt idx="2">
                  <c:v>1.975711437375385E-2</c:v>
                </c:pt>
                <c:pt idx="3">
                  <c:v>4.7580206634040235E-3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47-432E-B85F-275C6100B7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94-4B65-B500-7818730D606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94-4B65-B500-7818730D606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94-4B65-B500-7818730D606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94-4B65-B500-7818730D606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94-4B65-B500-7818730D6065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4-4B65-B500-7818730D6065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B65-B500-7818730D6065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B65-B500-7818730D6065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4-4B65-B500-7818730D606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4-4B65-B500-7818730D60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Población_Afiliada_Regimen'!$AH$61:$AH$64</c:f>
              <c:numCache>
                <c:formatCode>0.00%</c:formatCode>
                <c:ptCount val="4"/>
                <c:pt idx="0">
                  <c:v>0.88732558818378193</c:v>
                </c:pt>
                <c:pt idx="1">
                  <c:v>9.4109405102457813E-2</c:v>
                </c:pt>
                <c:pt idx="2">
                  <c:v>1.4945414209819605E-2</c:v>
                </c:pt>
                <c:pt idx="3">
                  <c:v>3.6195925039406852E-3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94-4B65-B500-7818730D606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Población_Afiliada_Regimen'!$AN$61:$AN$64</c:f>
              <c:numCache>
                <c:formatCode>0.00%</c:formatCode>
                <c:ptCount val="4"/>
                <c:pt idx="0">
                  <c:v>0.64712699179140509</c:v>
                </c:pt>
                <c:pt idx="1">
                  <c:v>0.31636890391115402</c:v>
                </c:pt>
                <c:pt idx="2">
                  <c:v>1.9990342829550943E-2</c:v>
                </c:pt>
                <c:pt idx="3">
                  <c:v>1.6513761467889909E-2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Población_Afiliada_Regimen'!$AT$61:$AT$64</c:f>
              <c:numCache>
                <c:formatCode>0.00%</c:formatCode>
                <c:ptCount val="4"/>
                <c:pt idx="0">
                  <c:v>0.79278979109052738</c:v>
                </c:pt>
                <c:pt idx="1">
                  <c:v>0.18991770232899077</c:v>
                </c:pt>
                <c:pt idx="2">
                  <c:v>1.4427081597974211E-2</c:v>
                </c:pt>
                <c:pt idx="3">
                  <c:v>2.8654249825075802E-3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Población_Afiliada_Regimen'!$U$6:$U$9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Población_Afiliada_Regimen'!$V$6:$V$9</c:f>
              <c:numCache>
                <c:formatCode>0.00%</c:formatCode>
                <c:ptCount val="4"/>
                <c:pt idx="0">
                  <c:v>0.39818286589249469</c:v>
                </c:pt>
                <c:pt idx="1">
                  <c:v>0.5733826665504026</c:v>
                </c:pt>
                <c:pt idx="2">
                  <c:v>1.4957288473461172E-2</c:v>
                </c:pt>
                <c:pt idx="3">
                  <c:v>1.347717908364156E-2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Población_Afiliada_Regimen'!$AZ$61:$AZ$64</c:f>
              <c:numCache>
                <c:formatCode>0.00%</c:formatCode>
                <c:ptCount val="4"/>
                <c:pt idx="0">
                  <c:v>0.76516483516483513</c:v>
                </c:pt>
                <c:pt idx="1">
                  <c:v>0.19928571428571429</c:v>
                </c:pt>
                <c:pt idx="2">
                  <c:v>2.2472527472527471E-2</c:v>
                </c:pt>
                <c:pt idx="3">
                  <c:v>1.3076923076923076E-2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Población_Afiliada_Regimen'!$BF$61:$BF$64</c:f>
              <c:numCache>
                <c:formatCode>0.00%</c:formatCode>
                <c:ptCount val="4"/>
                <c:pt idx="0">
                  <c:v>0.7634922631777582</c:v>
                </c:pt>
                <c:pt idx="1">
                  <c:v>0.20367341804000502</c:v>
                </c:pt>
                <c:pt idx="2">
                  <c:v>2.365077368222418E-2</c:v>
                </c:pt>
                <c:pt idx="3">
                  <c:v>9.1835451000125794E-3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Población_Afiliada_Regimen'!$BL$61:$BL$64</c:f>
              <c:numCache>
                <c:formatCode>0.00%</c:formatCode>
                <c:ptCount val="4"/>
                <c:pt idx="0">
                  <c:v>0.65447973865295062</c:v>
                </c:pt>
                <c:pt idx="1">
                  <c:v>0.33120177938416628</c:v>
                </c:pt>
                <c:pt idx="2">
                  <c:v>1.158453233242974E-2</c:v>
                </c:pt>
                <c:pt idx="3">
                  <c:v>2.7339496304534185E-3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Población_Afiliada_Regimen'!$BR$61:$BR$64</c:f>
              <c:numCache>
                <c:formatCode>0.00%</c:formatCode>
                <c:ptCount val="4"/>
                <c:pt idx="0">
                  <c:v>0.77893653516295025</c:v>
                </c:pt>
                <c:pt idx="1">
                  <c:v>0.19993138936535162</c:v>
                </c:pt>
                <c:pt idx="2">
                  <c:v>1.4476843910806175E-2</c:v>
                </c:pt>
                <c:pt idx="3">
                  <c:v>6.6552315608919381E-3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Población_Afiliada_Regimen'!$BX$61:$BX$64</c:f>
              <c:numCache>
                <c:formatCode>0.00%</c:formatCode>
                <c:ptCount val="4"/>
                <c:pt idx="0">
                  <c:v>0.82467723004694837</c:v>
                </c:pt>
                <c:pt idx="1">
                  <c:v>0.15038145539906103</c:v>
                </c:pt>
                <c:pt idx="2">
                  <c:v>1.4524647887323943E-2</c:v>
                </c:pt>
                <c:pt idx="3">
                  <c:v>9.0962441314553985E-3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Población_Afiliada_Regimen'!$U$61:$U$64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Población_Afiliada_Regimen'!$CD$61:$CD$64</c:f>
              <c:numCache>
                <c:formatCode>0.00%</c:formatCode>
                <c:ptCount val="4"/>
                <c:pt idx="0">
                  <c:v>0.77821943637568158</c:v>
                </c:pt>
                <c:pt idx="1">
                  <c:v>0.19482240228303521</c:v>
                </c:pt>
                <c:pt idx="2">
                  <c:v>2.1250573306833817E-2</c:v>
                </c:pt>
                <c:pt idx="3">
                  <c:v>5.7075880344493709E-3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274-BE8B-867D9A5FE3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274-BE8B-867D9A5FE3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274-BE8B-867D9A5FE3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274-BE8B-867D9A5FE3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274-BE8B-867D9A5FE371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274-BE8B-867D9A5FE37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274-BE8B-867D9A5FE3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274-BE8B-867D9A5FE3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274-BE8B-867D9A5FE3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274-BE8B-867D9A5FE3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Población_Afiliada_Regimen'!$AB$74:$AB$77</c:f>
              <c:numCache>
                <c:formatCode>0.00%</c:formatCode>
                <c:ptCount val="4"/>
                <c:pt idx="0">
                  <c:v>0.78464106844741233</c:v>
                </c:pt>
                <c:pt idx="1">
                  <c:v>0.17863105175292154</c:v>
                </c:pt>
                <c:pt idx="2">
                  <c:v>2.0589872008903727E-2</c:v>
                </c:pt>
                <c:pt idx="3">
                  <c:v>1.6138007790762382E-2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274-BE8B-867D9A5FE3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BB-4293-9745-E2D1EC8E16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BB-4293-9745-E2D1EC8E16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BB-4293-9745-E2D1EC8E16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B-4293-9745-E2D1EC8E16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B-4293-9745-E2D1EC8E16BA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B-4293-9745-E2D1EC8E16B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293-9745-E2D1EC8E16B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293-9745-E2D1EC8E16B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293-9745-E2D1EC8E16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293-9745-E2D1EC8E16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Población_Afiliada_Regimen'!$AH$74:$AH$77</c:f>
              <c:numCache>
                <c:formatCode>0.00%</c:formatCode>
                <c:ptCount val="4"/>
                <c:pt idx="0">
                  <c:v>0.66264725301456029</c:v>
                </c:pt>
                <c:pt idx="1">
                  <c:v>0.31181151614136288</c:v>
                </c:pt>
                <c:pt idx="2">
                  <c:v>1.8035236473572646E-2</c:v>
                </c:pt>
                <c:pt idx="3">
                  <c:v>7.5059943705042221E-3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BB-4293-9745-E2D1EC8E16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Población_Afiliada_Regimen'!$AN$74:$AN$77</c:f>
              <c:numCache>
                <c:formatCode>0.00%</c:formatCode>
                <c:ptCount val="4"/>
                <c:pt idx="0">
                  <c:v>0.79645892351274783</c:v>
                </c:pt>
                <c:pt idx="1">
                  <c:v>0.18413597733711048</c:v>
                </c:pt>
                <c:pt idx="2">
                  <c:v>1.3456090651558074E-2</c:v>
                </c:pt>
                <c:pt idx="3">
                  <c:v>5.9490084985835698E-3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Población_Afiliada_Regimen'!$AT$74:$AT$77</c:f>
              <c:numCache>
                <c:formatCode>0.00%</c:formatCode>
                <c:ptCount val="4"/>
                <c:pt idx="0">
                  <c:v>0.74466218192453937</c:v>
                </c:pt>
                <c:pt idx="1">
                  <c:v>0.21614507165837965</c:v>
                </c:pt>
                <c:pt idx="2">
                  <c:v>3.1880666861655457E-2</c:v>
                </c:pt>
                <c:pt idx="3">
                  <c:v>7.3120795554255632E-3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Población_Afiliada_Regimen'!$U$14:$U$17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Población_Afiliada_Regimen'!$V$14:$V$17</c:f>
              <c:numCache>
                <c:formatCode>0.00%</c:formatCode>
                <c:ptCount val="4"/>
                <c:pt idx="0">
                  <c:v>0.66644253814703558</c:v>
                </c:pt>
                <c:pt idx="1">
                  <c:v>0.28568794803110326</c:v>
                </c:pt>
                <c:pt idx="2">
                  <c:v>1.90436942163997E-2</c:v>
                </c:pt>
                <c:pt idx="3">
                  <c:v>2.8825819605461506E-2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Población_Afiliada_Regimen'!$AZ$74:$AZ$77</c:f>
              <c:numCache>
                <c:formatCode>0.00%</c:formatCode>
                <c:ptCount val="4"/>
                <c:pt idx="0">
                  <c:v>0.7604116222760291</c:v>
                </c:pt>
                <c:pt idx="1">
                  <c:v>0.21900726392251815</c:v>
                </c:pt>
                <c:pt idx="2">
                  <c:v>1.4164648910411623E-2</c:v>
                </c:pt>
                <c:pt idx="3">
                  <c:v>6.4164648910411621E-3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Población_Afiliada_Regimen'!$BF$74:$BF$77</c:f>
              <c:numCache>
                <c:formatCode>0.00%</c:formatCode>
                <c:ptCount val="4"/>
                <c:pt idx="0">
                  <c:v>0.89725317439751229</c:v>
                </c:pt>
                <c:pt idx="1">
                  <c:v>7.9295154185022032E-2</c:v>
                </c:pt>
                <c:pt idx="2">
                  <c:v>1.8657683337652241E-2</c:v>
                </c:pt>
                <c:pt idx="3">
                  <c:v>4.7939880798134231E-3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Población_Afiliada_Regimen'!$BL$74:$BL$77</c:f>
              <c:numCache>
                <c:formatCode>0.00%</c:formatCode>
                <c:ptCount val="4"/>
                <c:pt idx="0">
                  <c:v>0.78800538129292641</c:v>
                </c:pt>
                <c:pt idx="1">
                  <c:v>0.18119379735183744</c:v>
                </c:pt>
                <c:pt idx="2">
                  <c:v>2.2728881965588046E-2</c:v>
                </c:pt>
                <c:pt idx="3">
                  <c:v>8.0719393896480918E-3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Población_Afiliada_Regimen'!$BR$74:$BR$77</c:f>
              <c:numCache>
                <c:formatCode>0.00%</c:formatCode>
                <c:ptCount val="4"/>
                <c:pt idx="0">
                  <c:v>0.88654364334122637</c:v>
                </c:pt>
                <c:pt idx="1">
                  <c:v>9.2308320404997146E-2</c:v>
                </c:pt>
                <c:pt idx="2">
                  <c:v>1.6003919327182169E-2</c:v>
                </c:pt>
                <c:pt idx="3">
                  <c:v>5.1441169265942681E-3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Población_Afiliada_Regimen'!$BX$74:$BX$77</c:f>
              <c:numCache>
                <c:formatCode>0.00%</c:formatCode>
                <c:ptCount val="4"/>
                <c:pt idx="0">
                  <c:v>0.75064177362893814</c:v>
                </c:pt>
                <c:pt idx="1">
                  <c:v>0.20980163360560095</c:v>
                </c:pt>
                <c:pt idx="2">
                  <c:v>2.882147024504084E-2</c:v>
                </c:pt>
                <c:pt idx="3">
                  <c:v>1.073512252042007E-2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Población_Afiliada_Regimen'!$CD$74:$CD$77</c:f>
              <c:numCache>
                <c:formatCode>0.00%</c:formatCode>
                <c:ptCount val="4"/>
                <c:pt idx="0">
                  <c:v>0.83889701847448328</c:v>
                </c:pt>
                <c:pt idx="1">
                  <c:v>0.12575452716297786</c:v>
                </c:pt>
                <c:pt idx="2">
                  <c:v>2.8946405706969089E-2</c:v>
                </c:pt>
                <c:pt idx="3">
                  <c:v>6.4020486555697821E-3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Población_Afiliada_Regimen'!$CJ$74:$CJ$77</c:f>
              <c:numCache>
                <c:formatCode>0.00%</c:formatCode>
                <c:ptCount val="4"/>
                <c:pt idx="0">
                  <c:v>0.7764023210831722</c:v>
                </c:pt>
                <c:pt idx="1">
                  <c:v>0.19864603481624757</c:v>
                </c:pt>
                <c:pt idx="2">
                  <c:v>1.9148936170212766E-2</c:v>
                </c:pt>
                <c:pt idx="3">
                  <c:v>5.8027079303675051E-3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Población_Afiliada_Regimen'!$CP$74:$CP$77</c:f>
              <c:numCache>
                <c:formatCode>0.00%</c:formatCode>
                <c:ptCount val="4"/>
                <c:pt idx="0">
                  <c:v>0.78567787971457692</c:v>
                </c:pt>
                <c:pt idx="1">
                  <c:v>0.18017329255861367</c:v>
                </c:pt>
                <c:pt idx="2">
                  <c:v>2.4464831804281346E-2</c:v>
                </c:pt>
                <c:pt idx="3">
                  <c:v>9.6839959225280322E-3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Población_Afiliada_Regimen'!$CV$74:$CV$77</c:f>
              <c:numCache>
                <c:formatCode>0.00%</c:formatCode>
                <c:ptCount val="4"/>
                <c:pt idx="0">
                  <c:v>0.83865777982073086</c:v>
                </c:pt>
                <c:pt idx="1">
                  <c:v>0.12893587680992874</c:v>
                </c:pt>
                <c:pt idx="2">
                  <c:v>2.3213054470236728E-2</c:v>
                </c:pt>
                <c:pt idx="3">
                  <c:v>9.1932888991036535E-3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Población_Afiliada_Regimen'!$DB$74:$DB$77</c:f>
              <c:numCache>
                <c:formatCode>0.00%</c:formatCode>
                <c:ptCount val="4"/>
                <c:pt idx="0">
                  <c:v>0.83916083916083917</c:v>
                </c:pt>
                <c:pt idx="1">
                  <c:v>0.131002331002331</c:v>
                </c:pt>
                <c:pt idx="2">
                  <c:v>2.4242424242424242E-2</c:v>
                </c:pt>
                <c:pt idx="3">
                  <c:v>5.5944055944055944E-3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Población_Afiliada_Regimen'!$U$28:$U$31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Población_Afiliada_Regimen'!$V$28:$V$31</c:f>
              <c:numCache>
                <c:formatCode>0.00%</c:formatCode>
                <c:ptCount val="4"/>
                <c:pt idx="0">
                  <c:v>0.84143669795627374</c:v>
                </c:pt>
                <c:pt idx="1">
                  <c:v>0.1342494950095057</c:v>
                </c:pt>
                <c:pt idx="2">
                  <c:v>1.5335373098859316E-2</c:v>
                </c:pt>
                <c:pt idx="3">
                  <c:v>8.9784339353612165E-3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Población_Afiliada_Regimen'!$DH$74:$DH$77</c:f>
              <c:numCache>
                <c:formatCode>0.00%</c:formatCode>
                <c:ptCount val="4"/>
                <c:pt idx="0">
                  <c:v>0.89751680614624774</c:v>
                </c:pt>
                <c:pt idx="1">
                  <c:v>7.1614761970091922E-2</c:v>
                </c:pt>
                <c:pt idx="2">
                  <c:v>2.5655096721086568E-2</c:v>
                </c:pt>
                <c:pt idx="3">
                  <c:v>5.2133351625737413E-3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Población_Afiliada_Regimen'!$DN$74:$DN$77</c:f>
              <c:numCache>
                <c:formatCode>0.00%</c:formatCode>
                <c:ptCount val="4"/>
                <c:pt idx="0">
                  <c:v>0.88545591559909576</c:v>
                </c:pt>
                <c:pt idx="1">
                  <c:v>8.2642552122582272E-2</c:v>
                </c:pt>
                <c:pt idx="2">
                  <c:v>2.5496106505903039E-2</c:v>
                </c:pt>
                <c:pt idx="3">
                  <c:v>6.4054257724189901E-3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Población_Afiliada_Regimen'!$DT$74:$DT$77</c:f>
              <c:numCache>
                <c:formatCode>0.00%</c:formatCode>
                <c:ptCount val="4"/>
                <c:pt idx="0">
                  <c:v>0.61021237445373</c:v>
                </c:pt>
                <c:pt idx="1">
                  <c:v>0.35145288660584223</c:v>
                </c:pt>
                <c:pt idx="2">
                  <c:v>1.9244038948094764E-2</c:v>
                </c:pt>
                <c:pt idx="3">
                  <c:v>1.9090699992333052E-2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Población_Afiliada_Regimen'!$DZ$74:$DZ$77</c:f>
              <c:numCache>
                <c:formatCode>0.00%</c:formatCode>
                <c:ptCount val="4"/>
                <c:pt idx="0">
                  <c:v>0.72798562326417249</c:v>
                </c:pt>
                <c:pt idx="1">
                  <c:v>0.22823068126123183</c:v>
                </c:pt>
                <c:pt idx="2">
                  <c:v>3.5615095572618855E-2</c:v>
                </c:pt>
                <c:pt idx="3">
                  <c:v>8.1685999019768009E-3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Población_Afiliada_Regimen'!$U$74:$U$77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Población_Afiliada_Regimen'!$EF$74:$EF$77</c:f>
              <c:numCache>
                <c:formatCode>0.00%</c:formatCode>
                <c:ptCount val="4"/>
                <c:pt idx="0">
                  <c:v>0.86414108425865443</c:v>
                </c:pt>
                <c:pt idx="1">
                  <c:v>0.10842586544741999</c:v>
                </c:pt>
                <c:pt idx="2">
                  <c:v>1.9595035924232528E-2</c:v>
                </c:pt>
                <c:pt idx="3">
                  <c:v>7.8380143696930114E-3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3-4DCC-89B0-63A559C225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3-4DCC-89B0-63A559C225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3-4DCC-89B0-63A559C225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3-4DCC-89B0-63A559C225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3-4DCC-89B0-63A559C2257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3-4DCC-89B0-63A559C2257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3-4DCC-89B0-63A559C225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3-4DCC-89B0-63A559C225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3-4DCC-89B0-63A559C225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3-4DCC-89B0-63A559C225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Población_Afiliada_Regimen'!$AB$102:$AB$105</c:f>
              <c:numCache>
                <c:formatCode>0.00%</c:formatCode>
                <c:ptCount val="4"/>
                <c:pt idx="0">
                  <c:v>0.75809907160942669</c:v>
                </c:pt>
                <c:pt idx="1">
                  <c:v>0.20554437447250534</c:v>
                </c:pt>
                <c:pt idx="2">
                  <c:v>2.9539700058430176E-2</c:v>
                </c:pt>
                <c:pt idx="3">
                  <c:v>6.8168538596377328E-3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4DCC-89B0-63A559C2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E3-437D-BA24-D6B17629EE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E3-437D-BA24-D6B17629EE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E3-437D-BA24-D6B17629EE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E3-437D-BA24-D6B17629EE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E3-437D-BA24-D6B17629EEE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7D-BA24-D6B17629EEE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7D-BA24-D6B17629EE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7D-BA24-D6B17629EE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7D-BA24-D6B17629EE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7D-BA24-D6B17629EE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Población_Afiliada_Regimen'!$AH$102:$AH$105</c:f>
              <c:numCache>
                <c:formatCode>0.00%</c:formatCode>
                <c:ptCount val="4"/>
                <c:pt idx="0">
                  <c:v>0.82533754668198789</c:v>
                </c:pt>
                <c:pt idx="1">
                  <c:v>0.14191324332088481</c:v>
                </c:pt>
                <c:pt idx="2">
                  <c:v>1.6374604998563632E-2</c:v>
                </c:pt>
                <c:pt idx="3">
                  <c:v>1.6374604998563632E-2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E3-437D-BA24-D6B17629EE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Población_Afiliada_Regimen'!$AN$102:$AN$105</c:f>
              <c:numCache>
                <c:formatCode>0.00%</c:formatCode>
                <c:ptCount val="4"/>
                <c:pt idx="0">
                  <c:v>0.88353528153955807</c:v>
                </c:pt>
                <c:pt idx="1">
                  <c:v>8.2679971489665008E-2</c:v>
                </c:pt>
                <c:pt idx="2">
                  <c:v>2.7940128296507483E-2</c:v>
                </c:pt>
                <c:pt idx="3">
                  <c:v>5.8446186742694226E-3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Población_Afiliada_Regimen'!$AT$102:$AT$105</c:f>
              <c:numCache>
                <c:formatCode>0.00%</c:formatCode>
                <c:ptCount val="4"/>
                <c:pt idx="0">
                  <c:v>0.33174455151452353</c:v>
                </c:pt>
                <c:pt idx="1">
                  <c:v>0.65162504749076089</c:v>
                </c:pt>
                <c:pt idx="2">
                  <c:v>1.2261250992988637E-2</c:v>
                </c:pt>
                <c:pt idx="3">
                  <c:v>4.3691500017269368E-3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Población_Afiliada_Regimen'!$AZ$102:$AZ$105</c:f>
              <c:numCache>
                <c:formatCode>0.00%</c:formatCode>
                <c:ptCount val="4"/>
                <c:pt idx="0">
                  <c:v>0.78654653840942956</c:v>
                </c:pt>
                <c:pt idx="1">
                  <c:v>0.18791491667795693</c:v>
                </c:pt>
                <c:pt idx="2">
                  <c:v>1.883213656686086E-2</c:v>
                </c:pt>
                <c:pt idx="3">
                  <c:v>6.7064083457526085E-3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Población_Afiliada_Regimen'!$U$42:$U$45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Población_Afiliada_Regimen'!$V$42:$V$45</c:f>
              <c:numCache>
                <c:formatCode>0.00%</c:formatCode>
                <c:ptCount val="4"/>
                <c:pt idx="0">
                  <c:v>0.65132042295888326</c:v>
                </c:pt>
                <c:pt idx="1">
                  <c:v>0.31700899854489567</c:v>
                </c:pt>
                <c:pt idx="2">
                  <c:v>1.550079172435479E-2</c:v>
                </c:pt>
                <c:pt idx="3">
                  <c:v>1.6169786771866271E-2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Población_Afiliada_Regimen'!$BF$102:$BF$105</c:f>
              <c:numCache>
                <c:formatCode>0.00%</c:formatCode>
                <c:ptCount val="4"/>
                <c:pt idx="0">
                  <c:v>0.76468910439247006</c:v>
                </c:pt>
                <c:pt idx="1">
                  <c:v>0.20365088419851682</c:v>
                </c:pt>
                <c:pt idx="2">
                  <c:v>2.0821448944666286E-2</c:v>
                </c:pt>
                <c:pt idx="3">
                  <c:v>1.0838562464346835E-2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Población_Afiliada_Regimen'!$BL$102:$BL$105</c:f>
              <c:numCache>
                <c:formatCode>0.00%</c:formatCode>
                <c:ptCount val="4"/>
                <c:pt idx="0">
                  <c:v>0.76220903696942033</c:v>
                </c:pt>
                <c:pt idx="1">
                  <c:v>0.2042446371519854</c:v>
                </c:pt>
                <c:pt idx="2">
                  <c:v>2.350524874486536E-2</c:v>
                </c:pt>
                <c:pt idx="3">
                  <c:v>1.0041077133728891E-2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Población_Afiliada_Regimen'!$BR$102:$BR$105</c:f>
              <c:numCache>
                <c:formatCode>0.00%</c:formatCode>
                <c:ptCount val="4"/>
                <c:pt idx="0">
                  <c:v>0.30847950344719216</c:v>
                </c:pt>
                <c:pt idx="1">
                  <c:v>0.67657284280410912</c:v>
                </c:pt>
                <c:pt idx="2">
                  <c:v>8.9960912180078959E-3</c:v>
                </c:pt>
                <c:pt idx="3">
                  <c:v>5.951562530690813E-3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Población_Afiliada_Regimen'!$BX$102:$BX$105</c:f>
              <c:numCache>
                <c:formatCode>0.00%</c:formatCode>
                <c:ptCount val="4"/>
                <c:pt idx="0">
                  <c:v>0.57246376811594202</c:v>
                </c:pt>
                <c:pt idx="1">
                  <c:v>0.39670360897982382</c:v>
                </c:pt>
                <c:pt idx="2">
                  <c:v>1.4919011082693947E-2</c:v>
                </c:pt>
                <c:pt idx="3">
                  <c:v>1.5913611821540212E-2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Población_Afiliada_Regimen'!$CD$102:$CD$105</c:f>
              <c:numCache>
                <c:formatCode>0.00%</c:formatCode>
                <c:ptCount val="4"/>
                <c:pt idx="0">
                  <c:v>0.20704462083941649</c:v>
                </c:pt>
                <c:pt idx="1">
                  <c:v>0.77997521746064846</c:v>
                </c:pt>
                <c:pt idx="2">
                  <c:v>8.6002772699947244E-3</c:v>
                </c:pt>
                <c:pt idx="3">
                  <c:v>4.3798844299402524E-3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Población_Afiliada_Regimen'!$CJ$102:$CJ$105</c:f>
              <c:numCache>
                <c:formatCode>0.00%</c:formatCode>
                <c:ptCount val="4"/>
                <c:pt idx="0">
                  <c:v>0.43868849663170462</c:v>
                </c:pt>
                <c:pt idx="1">
                  <c:v>0.54655922230749554</c:v>
                </c:pt>
                <c:pt idx="2">
                  <c:v>1.0659162616184872E-2</c:v>
                </c:pt>
                <c:pt idx="3">
                  <c:v>4.0931184446149913E-3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Población_Afiliada_Regimen'!$CP$102:$CP$105</c:f>
              <c:numCache>
                <c:formatCode>0.00%</c:formatCode>
                <c:ptCount val="4"/>
                <c:pt idx="0">
                  <c:v>0.36205897024523748</c:v>
                </c:pt>
                <c:pt idx="1">
                  <c:v>0.6191336470144122</c:v>
                </c:pt>
                <c:pt idx="2">
                  <c:v>1.1796745446456258E-2</c:v>
                </c:pt>
                <c:pt idx="3">
                  <c:v>7.0106372938940047E-3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Población_Afiliada_Regimen'!$CV$102:$CV$105</c:f>
              <c:numCache>
                <c:formatCode>0.00%</c:formatCode>
                <c:ptCount val="4"/>
                <c:pt idx="0">
                  <c:v>0.88505346350534631</c:v>
                </c:pt>
                <c:pt idx="1">
                  <c:v>8.5192933519293357E-2</c:v>
                </c:pt>
                <c:pt idx="2">
                  <c:v>2.3012552301255231E-2</c:v>
                </c:pt>
                <c:pt idx="3">
                  <c:v>6.7410506741050671E-3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Población_Afiliada_Regimen'!$DB$102:$DB$105</c:f>
              <c:numCache>
                <c:formatCode>0.00%</c:formatCode>
                <c:ptCount val="4"/>
                <c:pt idx="0">
                  <c:v>0.66890231415113655</c:v>
                </c:pt>
                <c:pt idx="1">
                  <c:v>0.31194962113454844</c:v>
                </c:pt>
                <c:pt idx="2">
                  <c:v>1.5103420028670898E-2</c:v>
                </c:pt>
                <c:pt idx="3">
                  <c:v>4.044644685644071E-3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Población_Afiliada_Regimen'!$U$102:$U$105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 y Especial</c:v>
                </c:pt>
                <c:pt idx="3">
                  <c:v>R. Fuerza Pública (Policia y Ejercito)</c:v>
                </c:pt>
              </c:strCache>
            </c:strRef>
          </c:cat>
          <c:val>
            <c:numRef>
              <c:f>'1. Población_Afiliada_Regimen'!$DH$102:$DH$105</c:f>
              <c:numCache>
                <c:formatCode>0.00%</c:formatCode>
                <c:ptCount val="4"/>
                <c:pt idx="0">
                  <c:v>0.22425901063719922</c:v>
                </c:pt>
                <c:pt idx="1">
                  <c:v>0.76272849323556746</c:v>
                </c:pt>
                <c:pt idx="2">
                  <c:v>9.1913663120933593E-3</c:v>
                </c:pt>
                <c:pt idx="3">
                  <c:v>3.821129815139936E-3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5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1.png"/><Relationship Id="rId5" Type="http://schemas.openxmlformats.org/officeDocument/2006/relationships/chart" Target="../charts/chart187.xml"/><Relationship Id="rId4" Type="http://schemas.openxmlformats.org/officeDocument/2006/relationships/chart" Target="../charts/chart186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1.png"/><Relationship Id="rId5" Type="http://schemas.openxmlformats.org/officeDocument/2006/relationships/chart" Target="../charts/chart189.xml"/><Relationship Id="rId4" Type="http://schemas.openxmlformats.org/officeDocument/2006/relationships/chart" Target="../charts/chart18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1.png"/><Relationship Id="rId4" Type="http://schemas.openxmlformats.org/officeDocument/2006/relationships/chart" Target="../charts/chart19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21.xml"/><Relationship Id="rId21" Type="http://schemas.openxmlformats.org/officeDocument/2006/relationships/chart" Target="../charts/chart25.xml"/><Relationship Id="rId42" Type="http://schemas.openxmlformats.org/officeDocument/2006/relationships/chart" Target="../charts/chart46.xml"/><Relationship Id="rId63" Type="http://schemas.openxmlformats.org/officeDocument/2006/relationships/chart" Target="../charts/chart67.xml"/><Relationship Id="rId84" Type="http://schemas.openxmlformats.org/officeDocument/2006/relationships/chart" Target="../charts/chart88.xml"/><Relationship Id="rId16" Type="http://schemas.openxmlformats.org/officeDocument/2006/relationships/chart" Target="../charts/chart20.xml"/><Relationship Id="rId107" Type="http://schemas.openxmlformats.org/officeDocument/2006/relationships/chart" Target="../charts/chart111.xml"/><Relationship Id="rId11" Type="http://schemas.openxmlformats.org/officeDocument/2006/relationships/chart" Target="../charts/chart15.xml"/><Relationship Id="rId32" Type="http://schemas.openxmlformats.org/officeDocument/2006/relationships/chart" Target="../charts/chart36.xml"/><Relationship Id="rId37" Type="http://schemas.openxmlformats.org/officeDocument/2006/relationships/chart" Target="../charts/chart41.xml"/><Relationship Id="rId53" Type="http://schemas.openxmlformats.org/officeDocument/2006/relationships/chart" Target="../charts/chart57.xml"/><Relationship Id="rId58" Type="http://schemas.openxmlformats.org/officeDocument/2006/relationships/chart" Target="../charts/chart62.xml"/><Relationship Id="rId74" Type="http://schemas.openxmlformats.org/officeDocument/2006/relationships/chart" Target="../charts/chart78.xml"/><Relationship Id="rId79" Type="http://schemas.openxmlformats.org/officeDocument/2006/relationships/chart" Target="../charts/chart83.xml"/><Relationship Id="rId102" Type="http://schemas.openxmlformats.org/officeDocument/2006/relationships/chart" Target="../charts/chart106.xml"/><Relationship Id="rId123" Type="http://schemas.openxmlformats.org/officeDocument/2006/relationships/chart" Target="../charts/chart127.xml"/><Relationship Id="rId128" Type="http://schemas.openxmlformats.org/officeDocument/2006/relationships/chart" Target="../charts/chart132.xml"/><Relationship Id="rId5" Type="http://schemas.openxmlformats.org/officeDocument/2006/relationships/chart" Target="../charts/chart9.xml"/><Relationship Id="rId90" Type="http://schemas.openxmlformats.org/officeDocument/2006/relationships/chart" Target="../charts/chart94.xml"/><Relationship Id="rId95" Type="http://schemas.openxmlformats.org/officeDocument/2006/relationships/chart" Target="../charts/chart99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43" Type="http://schemas.openxmlformats.org/officeDocument/2006/relationships/chart" Target="../charts/chart47.xml"/><Relationship Id="rId48" Type="http://schemas.openxmlformats.org/officeDocument/2006/relationships/chart" Target="../charts/chart52.xml"/><Relationship Id="rId64" Type="http://schemas.openxmlformats.org/officeDocument/2006/relationships/chart" Target="../charts/chart68.xml"/><Relationship Id="rId69" Type="http://schemas.openxmlformats.org/officeDocument/2006/relationships/chart" Target="../charts/chart73.xml"/><Relationship Id="rId113" Type="http://schemas.openxmlformats.org/officeDocument/2006/relationships/chart" Target="../charts/chart117.xml"/><Relationship Id="rId118" Type="http://schemas.openxmlformats.org/officeDocument/2006/relationships/chart" Target="../charts/chart122.xml"/><Relationship Id="rId134" Type="http://schemas.openxmlformats.org/officeDocument/2006/relationships/chart" Target="../charts/chart138.xml"/><Relationship Id="rId80" Type="http://schemas.openxmlformats.org/officeDocument/2006/relationships/chart" Target="../charts/chart84.xml"/><Relationship Id="rId85" Type="http://schemas.openxmlformats.org/officeDocument/2006/relationships/chart" Target="../charts/chart89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33" Type="http://schemas.openxmlformats.org/officeDocument/2006/relationships/chart" Target="../charts/chart37.xml"/><Relationship Id="rId38" Type="http://schemas.openxmlformats.org/officeDocument/2006/relationships/chart" Target="../charts/chart42.xml"/><Relationship Id="rId59" Type="http://schemas.openxmlformats.org/officeDocument/2006/relationships/chart" Target="../charts/chart63.xml"/><Relationship Id="rId103" Type="http://schemas.openxmlformats.org/officeDocument/2006/relationships/chart" Target="../charts/chart107.xml"/><Relationship Id="rId108" Type="http://schemas.openxmlformats.org/officeDocument/2006/relationships/chart" Target="../charts/chart112.xml"/><Relationship Id="rId124" Type="http://schemas.openxmlformats.org/officeDocument/2006/relationships/chart" Target="../charts/chart128.xml"/><Relationship Id="rId129" Type="http://schemas.openxmlformats.org/officeDocument/2006/relationships/chart" Target="../charts/chart133.xml"/><Relationship Id="rId54" Type="http://schemas.openxmlformats.org/officeDocument/2006/relationships/chart" Target="../charts/chart58.xml"/><Relationship Id="rId70" Type="http://schemas.openxmlformats.org/officeDocument/2006/relationships/chart" Target="../charts/chart74.xml"/><Relationship Id="rId75" Type="http://schemas.openxmlformats.org/officeDocument/2006/relationships/chart" Target="../charts/chart79.xml"/><Relationship Id="rId91" Type="http://schemas.openxmlformats.org/officeDocument/2006/relationships/chart" Target="../charts/chart95.xml"/><Relationship Id="rId96" Type="http://schemas.openxmlformats.org/officeDocument/2006/relationships/chart" Target="../charts/chart100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49" Type="http://schemas.openxmlformats.org/officeDocument/2006/relationships/chart" Target="../charts/chart53.xml"/><Relationship Id="rId114" Type="http://schemas.openxmlformats.org/officeDocument/2006/relationships/chart" Target="../charts/chart118.xml"/><Relationship Id="rId119" Type="http://schemas.openxmlformats.org/officeDocument/2006/relationships/chart" Target="../charts/chart123.xml"/><Relationship Id="rId44" Type="http://schemas.openxmlformats.org/officeDocument/2006/relationships/chart" Target="../charts/chart48.xml"/><Relationship Id="rId60" Type="http://schemas.openxmlformats.org/officeDocument/2006/relationships/chart" Target="../charts/chart64.xml"/><Relationship Id="rId65" Type="http://schemas.openxmlformats.org/officeDocument/2006/relationships/chart" Target="../charts/chart69.xml"/><Relationship Id="rId81" Type="http://schemas.openxmlformats.org/officeDocument/2006/relationships/chart" Target="../charts/chart85.xml"/><Relationship Id="rId86" Type="http://schemas.openxmlformats.org/officeDocument/2006/relationships/chart" Target="../charts/chart90.xml"/><Relationship Id="rId130" Type="http://schemas.openxmlformats.org/officeDocument/2006/relationships/chart" Target="../charts/chart134.xml"/><Relationship Id="rId135" Type="http://schemas.openxmlformats.org/officeDocument/2006/relationships/chart" Target="../charts/chart139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39" Type="http://schemas.openxmlformats.org/officeDocument/2006/relationships/chart" Target="../charts/chart43.xml"/><Relationship Id="rId109" Type="http://schemas.openxmlformats.org/officeDocument/2006/relationships/chart" Target="../charts/chart113.xml"/><Relationship Id="rId34" Type="http://schemas.openxmlformats.org/officeDocument/2006/relationships/chart" Target="../charts/chart38.xml"/><Relationship Id="rId50" Type="http://schemas.openxmlformats.org/officeDocument/2006/relationships/chart" Target="../charts/chart54.xml"/><Relationship Id="rId55" Type="http://schemas.openxmlformats.org/officeDocument/2006/relationships/chart" Target="../charts/chart59.xml"/><Relationship Id="rId76" Type="http://schemas.openxmlformats.org/officeDocument/2006/relationships/chart" Target="../charts/chart80.xml"/><Relationship Id="rId97" Type="http://schemas.openxmlformats.org/officeDocument/2006/relationships/chart" Target="../charts/chart101.xml"/><Relationship Id="rId104" Type="http://schemas.openxmlformats.org/officeDocument/2006/relationships/chart" Target="../charts/chart108.xml"/><Relationship Id="rId120" Type="http://schemas.openxmlformats.org/officeDocument/2006/relationships/chart" Target="../charts/chart124.xml"/><Relationship Id="rId125" Type="http://schemas.openxmlformats.org/officeDocument/2006/relationships/chart" Target="../charts/chart129.xml"/><Relationship Id="rId7" Type="http://schemas.openxmlformats.org/officeDocument/2006/relationships/chart" Target="../charts/chart11.xml"/><Relationship Id="rId71" Type="http://schemas.openxmlformats.org/officeDocument/2006/relationships/chart" Target="../charts/chart75.xml"/><Relationship Id="rId92" Type="http://schemas.openxmlformats.org/officeDocument/2006/relationships/chart" Target="../charts/chart96.xml"/><Relationship Id="rId2" Type="http://schemas.openxmlformats.org/officeDocument/2006/relationships/chart" Target="../charts/chart6.xml"/><Relationship Id="rId29" Type="http://schemas.openxmlformats.org/officeDocument/2006/relationships/chart" Target="../charts/chart33.xml"/><Relationship Id="rId24" Type="http://schemas.openxmlformats.org/officeDocument/2006/relationships/chart" Target="../charts/chart28.xml"/><Relationship Id="rId40" Type="http://schemas.openxmlformats.org/officeDocument/2006/relationships/chart" Target="../charts/chart44.xml"/><Relationship Id="rId45" Type="http://schemas.openxmlformats.org/officeDocument/2006/relationships/chart" Target="../charts/chart49.xml"/><Relationship Id="rId66" Type="http://schemas.openxmlformats.org/officeDocument/2006/relationships/chart" Target="../charts/chart70.xml"/><Relationship Id="rId87" Type="http://schemas.openxmlformats.org/officeDocument/2006/relationships/chart" Target="../charts/chart91.xml"/><Relationship Id="rId110" Type="http://schemas.openxmlformats.org/officeDocument/2006/relationships/chart" Target="../charts/chart114.xml"/><Relationship Id="rId115" Type="http://schemas.openxmlformats.org/officeDocument/2006/relationships/chart" Target="../charts/chart119.xml"/><Relationship Id="rId131" Type="http://schemas.openxmlformats.org/officeDocument/2006/relationships/chart" Target="../charts/chart135.xml"/><Relationship Id="rId136" Type="http://schemas.openxmlformats.org/officeDocument/2006/relationships/chart" Target="../charts/chart140.xml"/><Relationship Id="rId61" Type="http://schemas.openxmlformats.org/officeDocument/2006/relationships/chart" Target="../charts/chart65.xml"/><Relationship Id="rId82" Type="http://schemas.openxmlformats.org/officeDocument/2006/relationships/chart" Target="../charts/chart86.xml"/><Relationship Id="rId19" Type="http://schemas.openxmlformats.org/officeDocument/2006/relationships/chart" Target="../charts/chart23.xml"/><Relationship Id="rId14" Type="http://schemas.openxmlformats.org/officeDocument/2006/relationships/chart" Target="../charts/chart18.xml"/><Relationship Id="rId30" Type="http://schemas.openxmlformats.org/officeDocument/2006/relationships/chart" Target="../charts/chart34.xml"/><Relationship Id="rId35" Type="http://schemas.openxmlformats.org/officeDocument/2006/relationships/chart" Target="../charts/chart39.xml"/><Relationship Id="rId56" Type="http://schemas.openxmlformats.org/officeDocument/2006/relationships/chart" Target="../charts/chart60.xml"/><Relationship Id="rId77" Type="http://schemas.openxmlformats.org/officeDocument/2006/relationships/chart" Target="../charts/chart81.xml"/><Relationship Id="rId100" Type="http://schemas.openxmlformats.org/officeDocument/2006/relationships/chart" Target="../charts/chart104.xml"/><Relationship Id="rId105" Type="http://schemas.openxmlformats.org/officeDocument/2006/relationships/chart" Target="../charts/chart109.xml"/><Relationship Id="rId126" Type="http://schemas.openxmlformats.org/officeDocument/2006/relationships/chart" Target="../charts/chart130.xml"/><Relationship Id="rId8" Type="http://schemas.openxmlformats.org/officeDocument/2006/relationships/chart" Target="../charts/chart12.xml"/><Relationship Id="rId51" Type="http://schemas.openxmlformats.org/officeDocument/2006/relationships/chart" Target="../charts/chart55.xml"/><Relationship Id="rId72" Type="http://schemas.openxmlformats.org/officeDocument/2006/relationships/chart" Target="../charts/chart76.xml"/><Relationship Id="rId93" Type="http://schemas.openxmlformats.org/officeDocument/2006/relationships/chart" Target="../charts/chart97.xml"/><Relationship Id="rId98" Type="http://schemas.openxmlformats.org/officeDocument/2006/relationships/chart" Target="../charts/chart102.xml"/><Relationship Id="rId121" Type="http://schemas.openxmlformats.org/officeDocument/2006/relationships/chart" Target="../charts/chart125.xml"/><Relationship Id="rId3" Type="http://schemas.openxmlformats.org/officeDocument/2006/relationships/chart" Target="../charts/chart7.xml"/><Relationship Id="rId25" Type="http://schemas.openxmlformats.org/officeDocument/2006/relationships/chart" Target="../charts/chart29.xml"/><Relationship Id="rId46" Type="http://schemas.openxmlformats.org/officeDocument/2006/relationships/chart" Target="../charts/chart50.xml"/><Relationship Id="rId67" Type="http://schemas.openxmlformats.org/officeDocument/2006/relationships/chart" Target="../charts/chart71.xml"/><Relationship Id="rId116" Type="http://schemas.openxmlformats.org/officeDocument/2006/relationships/chart" Target="../charts/chart120.xml"/><Relationship Id="rId20" Type="http://schemas.openxmlformats.org/officeDocument/2006/relationships/chart" Target="../charts/chart24.xml"/><Relationship Id="rId41" Type="http://schemas.openxmlformats.org/officeDocument/2006/relationships/chart" Target="../charts/chart45.xml"/><Relationship Id="rId62" Type="http://schemas.openxmlformats.org/officeDocument/2006/relationships/chart" Target="../charts/chart66.xml"/><Relationship Id="rId83" Type="http://schemas.openxmlformats.org/officeDocument/2006/relationships/chart" Target="../charts/chart87.xml"/><Relationship Id="rId88" Type="http://schemas.openxmlformats.org/officeDocument/2006/relationships/chart" Target="../charts/chart92.xml"/><Relationship Id="rId111" Type="http://schemas.openxmlformats.org/officeDocument/2006/relationships/chart" Target="../charts/chart115.xml"/><Relationship Id="rId132" Type="http://schemas.openxmlformats.org/officeDocument/2006/relationships/chart" Target="../charts/chart136.xml"/><Relationship Id="rId15" Type="http://schemas.openxmlformats.org/officeDocument/2006/relationships/chart" Target="../charts/chart19.xml"/><Relationship Id="rId36" Type="http://schemas.openxmlformats.org/officeDocument/2006/relationships/chart" Target="../charts/chart40.xml"/><Relationship Id="rId57" Type="http://schemas.openxmlformats.org/officeDocument/2006/relationships/chart" Target="../charts/chart61.xml"/><Relationship Id="rId106" Type="http://schemas.openxmlformats.org/officeDocument/2006/relationships/chart" Target="../charts/chart110.xml"/><Relationship Id="rId127" Type="http://schemas.openxmlformats.org/officeDocument/2006/relationships/chart" Target="../charts/chart131.xml"/><Relationship Id="rId10" Type="http://schemas.openxmlformats.org/officeDocument/2006/relationships/chart" Target="../charts/chart14.xml"/><Relationship Id="rId31" Type="http://schemas.openxmlformats.org/officeDocument/2006/relationships/chart" Target="../charts/chart35.xml"/><Relationship Id="rId52" Type="http://schemas.openxmlformats.org/officeDocument/2006/relationships/chart" Target="../charts/chart56.xml"/><Relationship Id="rId73" Type="http://schemas.openxmlformats.org/officeDocument/2006/relationships/chart" Target="../charts/chart77.xml"/><Relationship Id="rId78" Type="http://schemas.openxmlformats.org/officeDocument/2006/relationships/chart" Target="../charts/chart82.xml"/><Relationship Id="rId94" Type="http://schemas.openxmlformats.org/officeDocument/2006/relationships/chart" Target="../charts/chart98.xml"/><Relationship Id="rId99" Type="http://schemas.openxmlformats.org/officeDocument/2006/relationships/chart" Target="../charts/chart103.xml"/><Relationship Id="rId101" Type="http://schemas.openxmlformats.org/officeDocument/2006/relationships/chart" Target="../charts/chart105.xml"/><Relationship Id="rId122" Type="http://schemas.openxmlformats.org/officeDocument/2006/relationships/chart" Target="../charts/chart126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26" Type="http://schemas.openxmlformats.org/officeDocument/2006/relationships/chart" Target="../charts/chart30.xml"/><Relationship Id="rId47" Type="http://schemas.openxmlformats.org/officeDocument/2006/relationships/chart" Target="../charts/chart51.xml"/><Relationship Id="rId68" Type="http://schemas.openxmlformats.org/officeDocument/2006/relationships/chart" Target="../charts/chart72.xml"/><Relationship Id="rId89" Type="http://schemas.openxmlformats.org/officeDocument/2006/relationships/chart" Target="../charts/chart93.xml"/><Relationship Id="rId112" Type="http://schemas.openxmlformats.org/officeDocument/2006/relationships/chart" Target="../charts/chart116.xml"/><Relationship Id="rId133" Type="http://schemas.openxmlformats.org/officeDocument/2006/relationships/chart" Target="../charts/chart137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3.xml"/><Relationship Id="rId1" Type="http://schemas.openxmlformats.org/officeDocument/2006/relationships/chart" Target="../charts/chart192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8.xml"/><Relationship Id="rId3" Type="http://schemas.openxmlformats.org/officeDocument/2006/relationships/chart" Target="../charts/chart143.xml"/><Relationship Id="rId7" Type="http://schemas.openxmlformats.org/officeDocument/2006/relationships/chart" Target="../charts/chart147.xml"/><Relationship Id="rId2" Type="http://schemas.openxmlformats.org/officeDocument/2006/relationships/chart" Target="../charts/chart142.xml"/><Relationship Id="rId1" Type="http://schemas.openxmlformats.org/officeDocument/2006/relationships/chart" Target="../charts/chart141.xml"/><Relationship Id="rId6" Type="http://schemas.openxmlformats.org/officeDocument/2006/relationships/chart" Target="../charts/chart146.xml"/><Relationship Id="rId5" Type="http://schemas.openxmlformats.org/officeDocument/2006/relationships/chart" Target="../charts/chart145.xml"/><Relationship Id="rId10" Type="http://schemas.openxmlformats.org/officeDocument/2006/relationships/image" Target="../media/image1.png"/><Relationship Id="rId4" Type="http://schemas.openxmlformats.org/officeDocument/2006/relationships/chart" Target="../charts/chart144.xml"/><Relationship Id="rId9" Type="http://schemas.openxmlformats.org/officeDocument/2006/relationships/chart" Target="../charts/chart1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2.xml"/><Relationship Id="rId2" Type="http://schemas.openxmlformats.org/officeDocument/2006/relationships/chart" Target="../charts/chart151.xml"/><Relationship Id="rId1" Type="http://schemas.openxmlformats.org/officeDocument/2006/relationships/chart" Target="../charts/chart150.xml"/><Relationship Id="rId4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0.xml"/><Relationship Id="rId3" Type="http://schemas.openxmlformats.org/officeDocument/2006/relationships/chart" Target="../charts/chart155.xml"/><Relationship Id="rId7" Type="http://schemas.openxmlformats.org/officeDocument/2006/relationships/chart" Target="../charts/chart159.xml"/><Relationship Id="rId2" Type="http://schemas.openxmlformats.org/officeDocument/2006/relationships/chart" Target="../charts/chart154.xml"/><Relationship Id="rId1" Type="http://schemas.openxmlformats.org/officeDocument/2006/relationships/chart" Target="../charts/chart153.xml"/><Relationship Id="rId6" Type="http://schemas.openxmlformats.org/officeDocument/2006/relationships/chart" Target="../charts/chart158.xml"/><Relationship Id="rId5" Type="http://schemas.openxmlformats.org/officeDocument/2006/relationships/chart" Target="../charts/chart157.xml"/><Relationship Id="rId10" Type="http://schemas.openxmlformats.org/officeDocument/2006/relationships/image" Target="../media/image1.png"/><Relationship Id="rId4" Type="http://schemas.openxmlformats.org/officeDocument/2006/relationships/chart" Target="../charts/chart156.xml"/><Relationship Id="rId9" Type="http://schemas.openxmlformats.org/officeDocument/2006/relationships/chart" Target="../charts/chart16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9.xml"/><Relationship Id="rId3" Type="http://schemas.openxmlformats.org/officeDocument/2006/relationships/chart" Target="../charts/chart164.xml"/><Relationship Id="rId7" Type="http://schemas.openxmlformats.org/officeDocument/2006/relationships/chart" Target="../charts/chart168.xml"/><Relationship Id="rId2" Type="http://schemas.openxmlformats.org/officeDocument/2006/relationships/chart" Target="../charts/chart163.xml"/><Relationship Id="rId1" Type="http://schemas.openxmlformats.org/officeDocument/2006/relationships/chart" Target="../charts/chart162.xml"/><Relationship Id="rId6" Type="http://schemas.openxmlformats.org/officeDocument/2006/relationships/chart" Target="../charts/chart167.xml"/><Relationship Id="rId5" Type="http://schemas.openxmlformats.org/officeDocument/2006/relationships/chart" Target="../charts/chart166.xml"/><Relationship Id="rId10" Type="http://schemas.openxmlformats.org/officeDocument/2006/relationships/image" Target="../media/image1.png"/><Relationship Id="rId4" Type="http://schemas.openxmlformats.org/officeDocument/2006/relationships/chart" Target="../charts/chart165.xml"/><Relationship Id="rId9" Type="http://schemas.openxmlformats.org/officeDocument/2006/relationships/chart" Target="../charts/chart17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3.xml"/><Relationship Id="rId2" Type="http://schemas.openxmlformats.org/officeDocument/2006/relationships/chart" Target="../charts/chart172.xml"/><Relationship Id="rId1" Type="http://schemas.openxmlformats.org/officeDocument/2006/relationships/chart" Target="../charts/chart171.xml"/><Relationship Id="rId5" Type="http://schemas.openxmlformats.org/officeDocument/2006/relationships/image" Target="../media/image1.png"/><Relationship Id="rId4" Type="http://schemas.openxmlformats.org/officeDocument/2006/relationships/chart" Target="../charts/chart17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2.xml"/><Relationship Id="rId13" Type="http://schemas.openxmlformats.org/officeDocument/2006/relationships/chart" Target="../charts/chart185.xml"/><Relationship Id="rId3" Type="http://schemas.openxmlformats.org/officeDocument/2006/relationships/chart" Target="../charts/chart177.xml"/><Relationship Id="rId7" Type="http://schemas.openxmlformats.org/officeDocument/2006/relationships/chart" Target="../charts/chart181.xml"/><Relationship Id="rId12" Type="http://schemas.openxmlformats.org/officeDocument/2006/relationships/image" Target="../media/image21.png"/><Relationship Id="rId2" Type="http://schemas.openxmlformats.org/officeDocument/2006/relationships/chart" Target="../charts/chart176.xml"/><Relationship Id="rId1" Type="http://schemas.openxmlformats.org/officeDocument/2006/relationships/chart" Target="../charts/chart175.xml"/><Relationship Id="rId6" Type="http://schemas.openxmlformats.org/officeDocument/2006/relationships/chart" Target="../charts/chart180.xml"/><Relationship Id="rId11" Type="http://schemas.openxmlformats.org/officeDocument/2006/relationships/image" Target="../media/image1.png"/><Relationship Id="rId5" Type="http://schemas.openxmlformats.org/officeDocument/2006/relationships/chart" Target="../charts/chart179.xml"/><Relationship Id="rId10" Type="http://schemas.openxmlformats.org/officeDocument/2006/relationships/chart" Target="../charts/chart184.xml"/><Relationship Id="rId4" Type="http://schemas.openxmlformats.org/officeDocument/2006/relationships/chart" Target="../charts/chart178.xml"/><Relationship Id="rId9" Type="http://schemas.openxmlformats.org/officeDocument/2006/relationships/chart" Target="../charts/chart18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1265465</xdr:colOff>
      <xdr:row>9</xdr:row>
      <xdr:rowOff>68036</xdr:rowOff>
    </xdr:from>
    <xdr:to>
      <xdr:col>14</xdr:col>
      <xdr:colOff>925285</xdr:colOff>
      <xdr:row>33</xdr:row>
      <xdr:rowOff>136072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3946F1F-FF46-4195-8ED4-FE3B2006AB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2177141</xdr:colOff>
      <xdr:row>22</xdr:row>
      <xdr:rowOff>172809</xdr:rowOff>
    </xdr:from>
    <xdr:to>
      <xdr:col>5</xdr:col>
      <xdr:colOff>884465</xdr:colOff>
      <xdr:row>38</xdr:row>
      <xdr:rowOff>176892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BC1D38-DB29-40E2-8B27-1E1B633E4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1034143</xdr:colOff>
      <xdr:row>0</xdr:row>
      <xdr:rowOff>63953</xdr:rowOff>
    </xdr:from>
    <xdr:to>
      <xdr:col>9</xdr:col>
      <xdr:colOff>666750</xdr:colOff>
      <xdr:row>9</xdr:row>
      <xdr:rowOff>31296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484BAE-468E-4603-B380-1876EE2A6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0.19554</cdr:x>
      <cdr:y>0.07261</cdr:y>
    </cdr:from>
    <cdr:to>
      <cdr:x>0.9294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62750" y="286216"/>
          <a:ext cx="5865010" cy="22479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5368" y="1754196"/>
          <a:ext cx="5608363" cy="3308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0.36766</cdr:y>
    </cdr:from>
    <cdr:to>
      <cdr:x>1</cdr:x>
      <cdr:y>0.62032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B33969-0167-4FE0-B02F-3AE564962609}"/>
            </a:ext>
          </a:extLst>
        </cdr:cNvPr>
        <cdr:cNvSpPr txBox="1"/>
      </cdr:nvSpPr>
      <cdr:spPr>
        <a:xfrm xmlns:a="http://schemas.openxmlformats.org/drawingml/2006/main" rot="1693484">
          <a:off x="0" y="1462069"/>
          <a:ext cx="7992000" cy="1004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8220" y="1484179"/>
          <a:ext cx="5618776" cy="2799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22</xdr:row>
      <xdr:rowOff>0</xdr:rowOff>
    </xdr:from>
    <xdr:to>
      <xdr:col>16</xdr:col>
      <xdr:colOff>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0C281F-66B3-4DE5-AE1B-D1473D335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31750</xdr:colOff>
      <xdr:row>0</xdr:row>
      <xdr:rowOff>0</xdr:rowOff>
    </xdr:from>
    <xdr:to>
      <xdr:col>22</xdr:col>
      <xdr:colOff>19844</xdr:colOff>
      <xdr:row>1</xdr:row>
      <xdr:rowOff>92816</xdr:rowOff>
    </xdr:to>
    <xdr:pic>
      <xdr:nvPicPr>
        <xdr:cNvPr id="3" name="Imagen 2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E8F235C6-57CE-4D9C-9AC2-9862007DDF9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6167" y="0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1</xdr:row>
      <xdr:rowOff>13607</xdr:rowOff>
    </xdr:from>
    <xdr:to>
      <xdr:col>0</xdr:col>
      <xdr:colOff>1784237</xdr:colOff>
      <xdr:row>3</xdr:row>
      <xdr:rowOff>590</xdr:rowOff>
    </xdr:to>
    <xdr:pic>
      <xdr:nvPicPr>
        <xdr:cNvPr id="4" name="Imagen 3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4718A4DC-2520-4843-996C-3B0F17089A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0429" y="449036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154781</xdr:rowOff>
    </xdr:from>
    <xdr:to>
      <xdr:col>1</xdr:col>
      <xdr:colOff>2035969</xdr:colOff>
      <xdr:row>3</xdr:row>
      <xdr:rowOff>70326</xdr:rowOff>
    </xdr:to>
    <xdr:pic>
      <xdr:nvPicPr>
        <xdr:cNvPr id="2" name="Imagen 1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4524B22A-3948-4A78-9FE2-D57D0E070C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9219" y="690562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182</xdr:col>
      <xdr:colOff>296334</xdr:colOff>
      <xdr:row>3</xdr:row>
      <xdr:rowOff>52916</xdr:rowOff>
    </xdr:from>
    <xdr:to>
      <xdr:col>182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182</xdr:col>
      <xdr:colOff>296331</xdr:colOff>
      <xdr:row>2</xdr:row>
      <xdr:rowOff>95250</xdr:rowOff>
    </xdr:from>
    <xdr:to>
      <xdr:col>182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182</xdr:col>
      <xdr:colOff>296333</xdr:colOff>
      <xdr:row>1</xdr:row>
      <xdr:rowOff>127005</xdr:rowOff>
    </xdr:from>
    <xdr:to>
      <xdr:col>182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182</xdr:col>
      <xdr:colOff>285750</xdr:colOff>
      <xdr:row>5</xdr:row>
      <xdr:rowOff>31751</xdr:rowOff>
    </xdr:from>
    <xdr:to>
      <xdr:col>182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182</xdr:col>
      <xdr:colOff>285750</xdr:colOff>
      <xdr:row>7</xdr:row>
      <xdr:rowOff>31749</xdr:rowOff>
    </xdr:from>
    <xdr:to>
      <xdr:col>182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182</xdr:col>
      <xdr:colOff>285750</xdr:colOff>
      <xdr:row>6</xdr:row>
      <xdr:rowOff>74083</xdr:rowOff>
    </xdr:from>
    <xdr:to>
      <xdr:col>182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195</xdr:col>
      <xdr:colOff>254895</xdr:colOff>
      <xdr:row>30</xdr:row>
      <xdr:rowOff>27969</xdr:rowOff>
    </xdr:from>
    <xdr:to>
      <xdr:col>208</xdr:col>
      <xdr:colOff>642385</xdr:colOff>
      <xdr:row>58</xdr:row>
      <xdr:rowOff>26831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185</xdr:col>
      <xdr:colOff>457730</xdr:colOff>
      <xdr:row>27</xdr:row>
      <xdr:rowOff>182560</xdr:rowOff>
    </xdr:from>
    <xdr:to>
      <xdr:col>192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2024</a:t>
          </a:r>
          <a:endParaRPr lang="es-CO" sz="1100" b="1"/>
        </a:p>
      </xdr:txBody>
    </xdr:sp>
    <xdr:clientData/>
  </xdr:twoCellAnchor>
  <xdr:twoCellAnchor>
    <xdr:from>
      <xdr:col>195</xdr:col>
      <xdr:colOff>286767</xdr:colOff>
      <xdr:row>1</xdr:row>
      <xdr:rowOff>354419</xdr:rowOff>
    </xdr:from>
    <xdr:to>
      <xdr:col>208</xdr:col>
      <xdr:colOff>664535</xdr:colOff>
      <xdr:row>29</xdr:row>
      <xdr:rowOff>24489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53662</xdr:colOff>
      <xdr:row>1</xdr:row>
      <xdr:rowOff>187817</xdr:rowOff>
    </xdr:from>
    <xdr:to>
      <xdr:col>0</xdr:col>
      <xdr:colOff>1565756</xdr:colOff>
      <xdr:row>2</xdr:row>
      <xdr:rowOff>547750</xdr:rowOff>
    </xdr:to>
    <xdr:pic>
      <xdr:nvPicPr>
        <xdr:cNvPr id="14" name="Imagen 13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8CC943E8-59FA-4233-9D7C-B55F7E9F9797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62" y="737852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146</xdr:col>
      <xdr:colOff>370415</xdr:colOff>
      <xdr:row>4</xdr:row>
      <xdr:rowOff>52916</xdr:rowOff>
    </xdr:from>
    <xdr:to>
      <xdr:col>146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146</xdr:col>
      <xdr:colOff>370412</xdr:colOff>
      <xdr:row>3</xdr:row>
      <xdr:rowOff>95250</xdr:rowOff>
    </xdr:from>
    <xdr:to>
      <xdr:col>146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146</xdr:col>
      <xdr:colOff>391578</xdr:colOff>
      <xdr:row>2</xdr:row>
      <xdr:rowOff>116417</xdr:rowOff>
    </xdr:from>
    <xdr:to>
      <xdr:col>146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148</xdr:col>
      <xdr:colOff>717019</xdr:colOff>
      <xdr:row>17</xdr:row>
      <xdr:rowOff>136262</xdr:rowOff>
    </xdr:from>
    <xdr:to>
      <xdr:col>154</xdr:col>
      <xdr:colOff>23812</xdr:colOff>
      <xdr:row>19</xdr:row>
      <xdr:rowOff>59532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73797582" y="4577293"/>
          <a:ext cx="3878793" cy="30427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146</xdr:col>
      <xdr:colOff>285750</xdr:colOff>
      <xdr:row>7</xdr:row>
      <xdr:rowOff>31751</xdr:rowOff>
    </xdr:from>
    <xdr:to>
      <xdr:col>146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146</xdr:col>
      <xdr:colOff>285750</xdr:colOff>
      <xdr:row>9</xdr:row>
      <xdr:rowOff>31749</xdr:rowOff>
    </xdr:from>
    <xdr:to>
      <xdr:col>146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146</xdr:col>
      <xdr:colOff>285750</xdr:colOff>
      <xdr:row>8</xdr:row>
      <xdr:rowOff>31749</xdr:rowOff>
    </xdr:from>
    <xdr:to>
      <xdr:col>146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146</xdr:col>
      <xdr:colOff>423320</xdr:colOff>
      <xdr:row>7</xdr:row>
      <xdr:rowOff>10583</xdr:rowOff>
    </xdr:from>
    <xdr:to>
      <xdr:col>146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146</xdr:col>
      <xdr:colOff>423320</xdr:colOff>
      <xdr:row>9</xdr:row>
      <xdr:rowOff>31747</xdr:rowOff>
    </xdr:from>
    <xdr:to>
      <xdr:col>146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146</xdr:col>
      <xdr:colOff>423320</xdr:colOff>
      <xdr:row>8</xdr:row>
      <xdr:rowOff>21164</xdr:rowOff>
    </xdr:from>
    <xdr:to>
      <xdr:col>146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160</xdr:col>
      <xdr:colOff>23814</xdr:colOff>
      <xdr:row>30</xdr:row>
      <xdr:rowOff>-1</xdr:rowOff>
    </xdr:from>
    <xdr:to>
      <xdr:col>173</xdr:col>
      <xdr:colOff>130970</xdr:colOff>
      <xdr:row>52</xdr:row>
      <xdr:rowOff>178593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150</xdr:col>
      <xdr:colOff>59532</xdr:colOff>
      <xdr:row>27</xdr:row>
      <xdr:rowOff>187855</xdr:rowOff>
    </xdr:from>
    <xdr:to>
      <xdr:col>157</xdr:col>
      <xdr:colOff>48948</xdr:colOff>
      <xdr:row>30</xdr:row>
      <xdr:rowOff>92604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74664095" y="6533886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2019 -2024</a:t>
          </a:r>
          <a:endParaRPr lang="es-CO" sz="1100" b="1"/>
        </a:p>
      </xdr:txBody>
    </xdr:sp>
    <xdr:clientData/>
  </xdr:twoCellAnchor>
  <xdr:twoCellAnchor>
    <xdr:from>
      <xdr:col>160</xdr:col>
      <xdr:colOff>10580</xdr:colOff>
      <xdr:row>3</xdr:row>
      <xdr:rowOff>321466</xdr:rowOff>
    </xdr:from>
    <xdr:to>
      <xdr:col>173</xdr:col>
      <xdr:colOff>11906</xdr:colOff>
      <xdr:row>28</xdr:row>
      <xdr:rowOff>190499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1</xdr:row>
      <xdr:rowOff>202407</xdr:rowOff>
    </xdr:from>
    <xdr:to>
      <xdr:col>1</xdr:col>
      <xdr:colOff>47624</xdr:colOff>
      <xdr:row>2</xdr:row>
      <xdr:rowOff>476251</xdr:rowOff>
    </xdr:to>
    <xdr:pic>
      <xdr:nvPicPr>
        <xdr:cNvPr id="18" name="Imagen 17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7989B1B0-C2AA-4A7B-9180-191A1150B6D2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938"/>
          <a:ext cx="976312" cy="73818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149</xdr:col>
      <xdr:colOff>0</xdr:colOff>
      <xdr:row>43</xdr:row>
      <xdr:rowOff>0</xdr:rowOff>
    </xdr:from>
    <xdr:to>
      <xdr:col>154</xdr:col>
      <xdr:colOff>68793</xdr:colOff>
      <xdr:row>44</xdr:row>
      <xdr:rowOff>113770</xdr:rowOff>
    </xdr:to>
    <xdr:sp macro="" textlink="">
      <xdr:nvSpPr>
        <xdr:cNvPr id="17" name="1 CuadroTexto">
          <a:extLst>
            <a:ext uri="{FF2B5EF4-FFF2-40B4-BE49-F238E27FC236}">
              <a16:creationId xmlns:a16="http://schemas.microsoft.com/office/drawing/2014/main" id="{274A8301-3168-468B-9F99-18A675002891}"/>
            </a:ext>
          </a:extLst>
        </xdr:cNvPr>
        <xdr:cNvSpPr txBox="1"/>
      </xdr:nvSpPr>
      <xdr:spPr>
        <a:xfrm>
          <a:off x="73842563" y="9394031"/>
          <a:ext cx="3878793" cy="30427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370415</xdr:colOff>
      <xdr:row>4</xdr:row>
      <xdr:rowOff>52916</xdr:rowOff>
    </xdr:from>
    <xdr:to>
      <xdr:col>122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122</xdr:col>
      <xdr:colOff>370412</xdr:colOff>
      <xdr:row>3</xdr:row>
      <xdr:rowOff>95250</xdr:rowOff>
    </xdr:from>
    <xdr:to>
      <xdr:col>122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122</xdr:col>
      <xdr:colOff>391578</xdr:colOff>
      <xdr:row>2</xdr:row>
      <xdr:rowOff>116417</xdr:rowOff>
    </xdr:from>
    <xdr:to>
      <xdr:col>122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122</xdr:col>
      <xdr:colOff>285750</xdr:colOff>
      <xdr:row>7</xdr:row>
      <xdr:rowOff>31751</xdr:rowOff>
    </xdr:from>
    <xdr:to>
      <xdr:col>122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122</xdr:col>
      <xdr:colOff>285750</xdr:colOff>
      <xdr:row>9</xdr:row>
      <xdr:rowOff>31749</xdr:rowOff>
    </xdr:from>
    <xdr:to>
      <xdr:col>122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122</xdr:col>
      <xdr:colOff>285750</xdr:colOff>
      <xdr:row>8</xdr:row>
      <xdr:rowOff>31749</xdr:rowOff>
    </xdr:from>
    <xdr:to>
      <xdr:col>122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122</xdr:col>
      <xdr:colOff>423320</xdr:colOff>
      <xdr:row>7</xdr:row>
      <xdr:rowOff>10583</xdr:rowOff>
    </xdr:from>
    <xdr:to>
      <xdr:col>122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122</xdr:col>
      <xdr:colOff>423320</xdr:colOff>
      <xdr:row>9</xdr:row>
      <xdr:rowOff>31747</xdr:rowOff>
    </xdr:from>
    <xdr:to>
      <xdr:col>122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122</xdr:col>
      <xdr:colOff>423320</xdr:colOff>
      <xdr:row>8</xdr:row>
      <xdr:rowOff>21164</xdr:rowOff>
    </xdr:from>
    <xdr:to>
      <xdr:col>122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135</xdr:col>
      <xdr:colOff>89958</xdr:colOff>
      <xdr:row>2</xdr:row>
      <xdr:rowOff>404812</xdr:rowOff>
    </xdr:from>
    <xdr:to>
      <xdr:col>147</xdr:col>
      <xdr:colOff>11906</xdr:colOff>
      <xdr:row>30</xdr:row>
      <xdr:rowOff>190499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1</xdr:row>
      <xdr:rowOff>23811</xdr:rowOff>
    </xdr:from>
    <xdr:to>
      <xdr:col>0</xdr:col>
      <xdr:colOff>1512094</xdr:colOff>
      <xdr:row>2</xdr:row>
      <xdr:rowOff>284638</xdr:rowOff>
    </xdr:to>
    <xdr:pic>
      <xdr:nvPicPr>
        <xdr:cNvPr id="15" name="Imagen 14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1F9EF0DA-2444-481A-A2C3-9AEC351BE19F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4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135</xdr:col>
      <xdr:colOff>0</xdr:colOff>
      <xdr:row>31</xdr:row>
      <xdr:rowOff>0</xdr:rowOff>
    </xdr:from>
    <xdr:to>
      <xdr:col>140</xdr:col>
      <xdr:colOff>68793</xdr:colOff>
      <xdr:row>32</xdr:row>
      <xdr:rowOff>113770</xdr:rowOff>
    </xdr:to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F05820F0-5D5F-4457-A135-585E2359216F}"/>
            </a:ext>
          </a:extLst>
        </xdr:cNvPr>
        <xdr:cNvSpPr txBox="1"/>
      </xdr:nvSpPr>
      <xdr:spPr>
        <a:xfrm>
          <a:off x="108180188" y="6905625"/>
          <a:ext cx="3878793" cy="30427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CUBO SISPRO del Ministerio de Salud </a:t>
          </a:r>
          <a:endParaRPr lang="es-CO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182217</xdr:colOff>
      <xdr:row>0</xdr:row>
      <xdr:rowOff>99392</xdr:rowOff>
    </xdr:from>
    <xdr:to>
      <xdr:col>1</xdr:col>
      <xdr:colOff>1048268</xdr:colOff>
      <xdr:row>3</xdr:row>
      <xdr:rowOff>194049</xdr:rowOff>
    </xdr:to>
    <xdr:pic>
      <xdr:nvPicPr>
        <xdr:cNvPr id="3" name="Imagen 2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E9B817BE-3A95-4799-A292-8BC34421F88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7" y="99392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190500</xdr:rowOff>
    </xdr:from>
    <xdr:to>
      <xdr:col>1</xdr:col>
      <xdr:colOff>216694</xdr:colOff>
      <xdr:row>0</xdr:row>
      <xdr:rowOff>939483</xdr:rowOff>
    </xdr:to>
    <xdr:pic>
      <xdr:nvPicPr>
        <xdr:cNvPr id="3" name="Imagen 2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73AA614E-A10B-4BEF-82E5-B80EF18BCA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0</xdr:row>
      <xdr:rowOff>116417</xdr:rowOff>
    </xdr:from>
    <xdr:to>
      <xdr:col>1</xdr:col>
      <xdr:colOff>199760</xdr:colOff>
      <xdr:row>0</xdr:row>
      <xdr:rowOff>865400</xdr:rowOff>
    </xdr:to>
    <xdr:pic>
      <xdr:nvPicPr>
        <xdr:cNvPr id="3" name="Imagen 2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2137163D-9A77-4A63-B356-9CDF2D89238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33" y="116417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171450</xdr:rowOff>
    </xdr:from>
    <xdr:to>
      <xdr:col>1</xdr:col>
      <xdr:colOff>1293019</xdr:colOff>
      <xdr:row>0</xdr:row>
      <xdr:rowOff>920433</xdr:rowOff>
    </xdr:to>
    <xdr:pic>
      <xdr:nvPicPr>
        <xdr:cNvPr id="3" name="Imagen 2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83F0C10E-2BE2-4C4F-91FC-A71C400EA4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71450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190500</xdr:rowOff>
    </xdr:from>
    <xdr:to>
      <xdr:col>1</xdr:col>
      <xdr:colOff>407194</xdr:colOff>
      <xdr:row>0</xdr:row>
      <xdr:rowOff>939483</xdr:rowOff>
    </xdr:to>
    <xdr:pic>
      <xdr:nvPicPr>
        <xdr:cNvPr id="3" name="Imagen 2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C727656E-D66A-47E0-A282-86E2E34325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0500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143</xdr:row>
      <xdr:rowOff>0</xdr:rowOff>
    </xdr:from>
    <xdr:to>
      <xdr:col>15</xdr:col>
      <xdr:colOff>0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264581</xdr:colOff>
      <xdr:row>0</xdr:row>
      <xdr:rowOff>84667</xdr:rowOff>
    </xdr:from>
    <xdr:to>
      <xdr:col>25</xdr:col>
      <xdr:colOff>95248</xdr:colOff>
      <xdr:row>10</xdr:row>
      <xdr:rowOff>15310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256388</xdr:colOff>
      <xdr:row>10</xdr:row>
      <xdr:rowOff>179576</xdr:rowOff>
    </xdr:from>
    <xdr:to>
      <xdr:col>25</xdr:col>
      <xdr:colOff>150215</xdr:colOff>
      <xdr:row>25</xdr:row>
      <xdr:rowOff>84325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254000</xdr:colOff>
      <xdr:row>25</xdr:row>
      <xdr:rowOff>201082</xdr:rowOff>
    </xdr:from>
    <xdr:to>
      <xdr:col>25</xdr:col>
      <xdr:colOff>148169</xdr:colOff>
      <xdr:row>40</xdr:row>
      <xdr:rowOff>126998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253999</xdr:colOff>
      <xdr:row>41</xdr:row>
      <xdr:rowOff>52915</xdr:rowOff>
    </xdr:from>
    <xdr:to>
      <xdr:col>25</xdr:col>
      <xdr:colOff>148168</xdr:colOff>
      <xdr:row>55</xdr:row>
      <xdr:rowOff>169332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243421</xdr:colOff>
      <xdr:row>56</xdr:row>
      <xdr:rowOff>21167</xdr:rowOff>
    </xdr:from>
    <xdr:to>
      <xdr:col>25</xdr:col>
      <xdr:colOff>137590</xdr:colOff>
      <xdr:row>70</xdr:row>
      <xdr:rowOff>126999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232833</xdr:colOff>
      <xdr:row>71</xdr:row>
      <xdr:rowOff>10582</xdr:rowOff>
    </xdr:from>
    <xdr:to>
      <xdr:col>25</xdr:col>
      <xdr:colOff>127003</xdr:colOff>
      <xdr:row>85</xdr:row>
      <xdr:rowOff>126998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253999</xdr:colOff>
      <xdr:row>86</xdr:row>
      <xdr:rowOff>0</xdr:rowOff>
    </xdr:from>
    <xdr:to>
      <xdr:col>25</xdr:col>
      <xdr:colOff>148168</xdr:colOff>
      <xdr:row>100</xdr:row>
      <xdr:rowOff>137583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201083</xdr:colOff>
      <xdr:row>101</xdr:row>
      <xdr:rowOff>42334</xdr:rowOff>
    </xdr:from>
    <xdr:to>
      <xdr:col>25</xdr:col>
      <xdr:colOff>95252</xdr:colOff>
      <xdr:row>115</xdr:row>
      <xdr:rowOff>179916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243416</xdr:colOff>
      <xdr:row>116</xdr:row>
      <xdr:rowOff>116420</xdr:rowOff>
    </xdr:from>
    <xdr:to>
      <xdr:col>25</xdr:col>
      <xdr:colOff>137585</xdr:colOff>
      <xdr:row>131</xdr:row>
      <xdr:rowOff>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264582</xdr:colOff>
      <xdr:row>131</xdr:row>
      <xdr:rowOff>116414</xdr:rowOff>
    </xdr:from>
    <xdr:to>
      <xdr:col>25</xdr:col>
      <xdr:colOff>158751</xdr:colOff>
      <xdr:row>142</xdr:row>
      <xdr:rowOff>105829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25</xdr:col>
      <xdr:colOff>380998</xdr:colOff>
      <xdr:row>86</xdr:row>
      <xdr:rowOff>10582</xdr:rowOff>
    </xdr:from>
    <xdr:to>
      <xdr:col>31</xdr:col>
      <xdr:colOff>285750</xdr:colOff>
      <xdr:row>100</xdr:row>
      <xdr:rowOff>148165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183CA64-6571-4F72-9658-E82F204B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31</xdr:col>
      <xdr:colOff>412750</xdr:colOff>
      <xdr:row>86</xdr:row>
      <xdr:rowOff>10581</xdr:rowOff>
    </xdr:from>
    <xdr:to>
      <xdr:col>37</xdr:col>
      <xdr:colOff>317502</xdr:colOff>
      <xdr:row>100</xdr:row>
      <xdr:rowOff>148164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DE9EBCD-8216-4524-86E3-FB79111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37</xdr:col>
      <xdr:colOff>455085</xdr:colOff>
      <xdr:row>85</xdr:row>
      <xdr:rowOff>201083</xdr:rowOff>
    </xdr:from>
    <xdr:to>
      <xdr:col>43</xdr:col>
      <xdr:colOff>359837</xdr:colOff>
      <xdr:row>100</xdr:row>
      <xdr:rowOff>137582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43</xdr:col>
      <xdr:colOff>486833</xdr:colOff>
      <xdr:row>86</xdr:row>
      <xdr:rowOff>10581</xdr:rowOff>
    </xdr:from>
    <xdr:to>
      <xdr:col>49</xdr:col>
      <xdr:colOff>391585</xdr:colOff>
      <xdr:row>100</xdr:row>
      <xdr:rowOff>148164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49</xdr:col>
      <xdr:colOff>518584</xdr:colOff>
      <xdr:row>86</xdr:row>
      <xdr:rowOff>10582</xdr:rowOff>
    </xdr:from>
    <xdr:to>
      <xdr:col>55</xdr:col>
      <xdr:colOff>423336</xdr:colOff>
      <xdr:row>100</xdr:row>
      <xdr:rowOff>148165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582083</xdr:colOff>
      <xdr:row>85</xdr:row>
      <xdr:rowOff>201083</xdr:rowOff>
    </xdr:from>
    <xdr:to>
      <xdr:col>61</xdr:col>
      <xdr:colOff>486835</xdr:colOff>
      <xdr:row>100</xdr:row>
      <xdr:rowOff>137582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592665</xdr:colOff>
      <xdr:row>85</xdr:row>
      <xdr:rowOff>201082</xdr:rowOff>
    </xdr:from>
    <xdr:to>
      <xdr:col>67</xdr:col>
      <xdr:colOff>497417</xdr:colOff>
      <xdr:row>100</xdr:row>
      <xdr:rowOff>137581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67</xdr:col>
      <xdr:colOff>613833</xdr:colOff>
      <xdr:row>85</xdr:row>
      <xdr:rowOff>201083</xdr:rowOff>
    </xdr:from>
    <xdr:to>
      <xdr:col>73</xdr:col>
      <xdr:colOff>518585</xdr:colOff>
      <xdr:row>100</xdr:row>
      <xdr:rowOff>137582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73</xdr:col>
      <xdr:colOff>634999</xdr:colOff>
      <xdr:row>86</xdr:row>
      <xdr:rowOff>10582</xdr:rowOff>
    </xdr:from>
    <xdr:to>
      <xdr:col>79</xdr:col>
      <xdr:colOff>539751</xdr:colOff>
      <xdr:row>100</xdr:row>
      <xdr:rowOff>148165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79</xdr:col>
      <xdr:colOff>656166</xdr:colOff>
      <xdr:row>85</xdr:row>
      <xdr:rowOff>201083</xdr:rowOff>
    </xdr:from>
    <xdr:to>
      <xdr:col>85</xdr:col>
      <xdr:colOff>560918</xdr:colOff>
      <xdr:row>100</xdr:row>
      <xdr:rowOff>137582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85</xdr:col>
      <xdr:colOff>677333</xdr:colOff>
      <xdr:row>85</xdr:row>
      <xdr:rowOff>201082</xdr:rowOff>
    </xdr:from>
    <xdr:to>
      <xdr:col>91</xdr:col>
      <xdr:colOff>582085</xdr:colOff>
      <xdr:row>100</xdr:row>
      <xdr:rowOff>137581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91</xdr:col>
      <xdr:colOff>709083</xdr:colOff>
      <xdr:row>85</xdr:row>
      <xdr:rowOff>201082</xdr:rowOff>
    </xdr:from>
    <xdr:to>
      <xdr:col>97</xdr:col>
      <xdr:colOff>613835</xdr:colOff>
      <xdr:row>100</xdr:row>
      <xdr:rowOff>137581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97</xdr:col>
      <xdr:colOff>709083</xdr:colOff>
      <xdr:row>85</xdr:row>
      <xdr:rowOff>201082</xdr:rowOff>
    </xdr:from>
    <xdr:to>
      <xdr:col>103</xdr:col>
      <xdr:colOff>613835</xdr:colOff>
      <xdr:row>100</xdr:row>
      <xdr:rowOff>137581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103</xdr:col>
      <xdr:colOff>740833</xdr:colOff>
      <xdr:row>86</xdr:row>
      <xdr:rowOff>10583</xdr:rowOff>
    </xdr:from>
    <xdr:to>
      <xdr:col>109</xdr:col>
      <xdr:colOff>645585</xdr:colOff>
      <xdr:row>100</xdr:row>
      <xdr:rowOff>148166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109</xdr:col>
      <xdr:colOff>761999</xdr:colOff>
      <xdr:row>85</xdr:row>
      <xdr:rowOff>201082</xdr:rowOff>
    </xdr:from>
    <xdr:to>
      <xdr:col>115</xdr:col>
      <xdr:colOff>666751</xdr:colOff>
      <xdr:row>100</xdr:row>
      <xdr:rowOff>137581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116</xdr:col>
      <xdr:colOff>10582</xdr:colOff>
      <xdr:row>85</xdr:row>
      <xdr:rowOff>201083</xdr:rowOff>
    </xdr:from>
    <xdr:to>
      <xdr:col>121</xdr:col>
      <xdr:colOff>677334</xdr:colOff>
      <xdr:row>100</xdr:row>
      <xdr:rowOff>137582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122</xdr:col>
      <xdr:colOff>10582</xdr:colOff>
      <xdr:row>86</xdr:row>
      <xdr:rowOff>10582</xdr:rowOff>
    </xdr:from>
    <xdr:to>
      <xdr:col>127</xdr:col>
      <xdr:colOff>677334</xdr:colOff>
      <xdr:row>100</xdr:row>
      <xdr:rowOff>148165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25</xdr:col>
      <xdr:colOff>148169</xdr:colOff>
      <xdr:row>85</xdr:row>
      <xdr:rowOff>169330</xdr:rowOff>
    </xdr:from>
    <xdr:to>
      <xdr:col>25</xdr:col>
      <xdr:colOff>292169</xdr:colOff>
      <xdr:row>100</xdr:row>
      <xdr:rowOff>169331</xdr:rowOff>
    </xdr:to>
    <xdr:sp macro="" textlink="">
      <xdr:nvSpPr>
        <xdr:cNvPr id="4" name="Cerrar llave 3">
          <a:extLst>
            <a:ext uri="{FF2B5EF4-FFF2-40B4-BE49-F238E27FC236}">
              <a16:creationId xmlns:a16="http://schemas.microsoft.com/office/drawing/2014/main" id="{4C338887-D9F8-4E5E-9ED6-EA6E349C2A69}"/>
            </a:ext>
          </a:extLst>
        </xdr:cNvPr>
        <xdr:cNvSpPr/>
      </xdr:nvSpPr>
      <xdr:spPr>
        <a:xfrm>
          <a:off x="17007419" y="17779997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376218</xdr:colOff>
      <xdr:row>11</xdr:row>
      <xdr:rowOff>4437</xdr:rowOff>
    </xdr:from>
    <xdr:to>
      <xdr:col>31</xdr:col>
      <xdr:colOff>280970</xdr:colOff>
      <xdr:row>25</xdr:row>
      <xdr:rowOff>106516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C7A7D28-20A1-42AF-A336-C0151216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31</xdr:col>
      <xdr:colOff>433916</xdr:colOff>
      <xdr:row>11</xdr:row>
      <xdr:rowOff>10585</xdr:rowOff>
    </xdr:from>
    <xdr:to>
      <xdr:col>37</xdr:col>
      <xdr:colOff>338668</xdr:colOff>
      <xdr:row>25</xdr:row>
      <xdr:rowOff>116418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3747D04-C858-4E2D-AE0C-BD119EDC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37</xdr:col>
      <xdr:colOff>455082</xdr:colOff>
      <xdr:row>11</xdr:row>
      <xdr:rowOff>10583</xdr:rowOff>
    </xdr:from>
    <xdr:to>
      <xdr:col>43</xdr:col>
      <xdr:colOff>359834</xdr:colOff>
      <xdr:row>25</xdr:row>
      <xdr:rowOff>116416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43</xdr:col>
      <xdr:colOff>486835</xdr:colOff>
      <xdr:row>11</xdr:row>
      <xdr:rowOff>10582</xdr:rowOff>
    </xdr:from>
    <xdr:to>
      <xdr:col>49</xdr:col>
      <xdr:colOff>391587</xdr:colOff>
      <xdr:row>25</xdr:row>
      <xdr:rowOff>126999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49</xdr:col>
      <xdr:colOff>518585</xdr:colOff>
      <xdr:row>11</xdr:row>
      <xdr:rowOff>0</xdr:rowOff>
    </xdr:from>
    <xdr:to>
      <xdr:col>55</xdr:col>
      <xdr:colOff>423337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55</xdr:col>
      <xdr:colOff>560915</xdr:colOff>
      <xdr:row>11</xdr:row>
      <xdr:rowOff>10584</xdr:rowOff>
    </xdr:from>
    <xdr:to>
      <xdr:col>61</xdr:col>
      <xdr:colOff>465667</xdr:colOff>
      <xdr:row>25</xdr:row>
      <xdr:rowOff>116417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25</xdr:col>
      <xdr:colOff>137584</xdr:colOff>
      <xdr:row>10</xdr:row>
      <xdr:rowOff>127000</xdr:rowOff>
    </xdr:from>
    <xdr:to>
      <xdr:col>25</xdr:col>
      <xdr:colOff>281584</xdr:colOff>
      <xdr:row>25</xdr:row>
      <xdr:rowOff>127000</xdr:rowOff>
    </xdr:to>
    <xdr:sp macro="" textlink="">
      <xdr:nvSpPr>
        <xdr:cNvPr id="40" name="Cerrar llave 39">
          <a:extLst>
            <a:ext uri="{FF2B5EF4-FFF2-40B4-BE49-F238E27FC236}">
              <a16:creationId xmlns:a16="http://schemas.microsoft.com/office/drawing/2014/main" id="{DDEEB82F-4DB0-4B6A-8D40-59DBF202CD8F}"/>
            </a:ext>
          </a:extLst>
        </xdr:cNvPr>
        <xdr:cNvSpPr/>
      </xdr:nvSpPr>
      <xdr:spPr>
        <a:xfrm>
          <a:off x="16996834" y="334433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381000</xdr:colOff>
      <xdr:row>25</xdr:row>
      <xdr:rowOff>190501</xdr:rowOff>
    </xdr:from>
    <xdr:to>
      <xdr:col>31</xdr:col>
      <xdr:colOff>285752</xdr:colOff>
      <xdr:row>40</xdr:row>
      <xdr:rowOff>105833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AF1A1435-CC54-4698-B478-505DE1BE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31</xdr:col>
      <xdr:colOff>433916</xdr:colOff>
      <xdr:row>26</xdr:row>
      <xdr:rowOff>1</xdr:rowOff>
    </xdr:from>
    <xdr:to>
      <xdr:col>37</xdr:col>
      <xdr:colOff>338668</xdr:colOff>
      <xdr:row>40</xdr:row>
      <xdr:rowOff>116417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52D5E687-3E31-4EA3-A521-A6726455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37</xdr:col>
      <xdr:colOff>444499</xdr:colOff>
      <xdr:row>26</xdr:row>
      <xdr:rowOff>2</xdr:rowOff>
    </xdr:from>
    <xdr:to>
      <xdr:col>43</xdr:col>
      <xdr:colOff>349251</xdr:colOff>
      <xdr:row>40</xdr:row>
      <xdr:rowOff>116418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43</xdr:col>
      <xdr:colOff>476250</xdr:colOff>
      <xdr:row>26</xdr:row>
      <xdr:rowOff>10583</xdr:rowOff>
    </xdr:from>
    <xdr:to>
      <xdr:col>49</xdr:col>
      <xdr:colOff>381002</xdr:colOff>
      <xdr:row>40</xdr:row>
      <xdr:rowOff>137583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49</xdr:col>
      <xdr:colOff>518585</xdr:colOff>
      <xdr:row>26</xdr:row>
      <xdr:rowOff>10586</xdr:rowOff>
    </xdr:from>
    <xdr:to>
      <xdr:col>55</xdr:col>
      <xdr:colOff>423337</xdr:colOff>
      <xdr:row>40</xdr:row>
      <xdr:rowOff>137586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55</xdr:col>
      <xdr:colOff>571501</xdr:colOff>
      <xdr:row>25</xdr:row>
      <xdr:rowOff>190505</xdr:rowOff>
    </xdr:from>
    <xdr:to>
      <xdr:col>61</xdr:col>
      <xdr:colOff>476253</xdr:colOff>
      <xdr:row>40</xdr:row>
      <xdr:rowOff>105837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25</xdr:col>
      <xdr:colOff>137585</xdr:colOff>
      <xdr:row>25</xdr:row>
      <xdr:rowOff>179922</xdr:rowOff>
    </xdr:from>
    <xdr:to>
      <xdr:col>25</xdr:col>
      <xdr:colOff>281585</xdr:colOff>
      <xdr:row>40</xdr:row>
      <xdr:rowOff>179922</xdr:rowOff>
    </xdr:to>
    <xdr:sp macro="" textlink="">
      <xdr:nvSpPr>
        <xdr:cNvPr id="47" name="Cerrar llave 46">
          <a:extLst>
            <a:ext uri="{FF2B5EF4-FFF2-40B4-BE49-F238E27FC236}">
              <a16:creationId xmlns:a16="http://schemas.microsoft.com/office/drawing/2014/main" id="{99E2DB08-AEA4-46FC-A8D7-E714BEC83EE9}"/>
            </a:ext>
          </a:extLst>
        </xdr:cNvPr>
        <xdr:cNvSpPr/>
      </xdr:nvSpPr>
      <xdr:spPr>
        <a:xfrm>
          <a:off x="16996835" y="6275922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148167</xdr:colOff>
      <xdr:row>41</xdr:row>
      <xdr:rowOff>21166</xdr:rowOff>
    </xdr:from>
    <xdr:to>
      <xdr:col>25</xdr:col>
      <xdr:colOff>292167</xdr:colOff>
      <xdr:row>55</xdr:row>
      <xdr:rowOff>151583</xdr:rowOff>
    </xdr:to>
    <xdr:sp macro="" textlink="">
      <xdr:nvSpPr>
        <xdr:cNvPr id="60" name="Cerrar llave 59">
          <a:extLst>
            <a:ext uri="{FF2B5EF4-FFF2-40B4-BE49-F238E27FC236}">
              <a16:creationId xmlns:a16="http://schemas.microsoft.com/office/drawing/2014/main" id="{A90B17C7-7973-4045-BE7C-A2FD5C8D19ED}"/>
            </a:ext>
          </a:extLst>
        </xdr:cNvPr>
        <xdr:cNvSpPr/>
      </xdr:nvSpPr>
      <xdr:spPr>
        <a:xfrm>
          <a:off x="17007417" y="9196916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381001</xdr:colOff>
      <xdr:row>41</xdr:row>
      <xdr:rowOff>0</xdr:rowOff>
    </xdr:from>
    <xdr:to>
      <xdr:col>31</xdr:col>
      <xdr:colOff>285753</xdr:colOff>
      <xdr:row>55</xdr:row>
      <xdr:rowOff>116417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AFAF7498-0C51-4B81-AA8E-0385ABDA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31</xdr:col>
      <xdr:colOff>412750</xdr:colOff>
      <xdr:row>41</xdr:row>
      <xdr:rowOff>0</xdr:rowOff>
    </xdr:from>
    <xdr:to>
      <xdr:col>37</xdr:col>
      <xdr:colOff>317502</xdr:colOff>
      <xdr:row>55</xdr:row>
      <xdr:rowOff>116417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DC4E0A58-7F03-423E-BDA7-22B6CC97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37</xdr:col>
      <xdr:colOff>433918</xdr:colOff>
      <xdr:row>41</xdr:row>
      <xdr:rowOff>10581</xdr:rowOff>
    </xdr:from>
    <xdr:to>
      <xdr:col>43</xdr:col>
      <xdr:colOff>338670</xdr:colOff>
      <xdr:row>55</xdr:row>
      <xdr:rowOff>126998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43</xdr:col>
      <xdr:colOff>497416</xdr:colOff>
      <xdr:row>41</xdr:row>
      <xdr:rowOff>0</xdr:rowOff>
    </xdr:from>
    <xdr:to>
      <xdr:col>49</xdr:col>
      <xdr:colOff>402168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49</xdr:col>
      <xdr:colOff>518585</xdr:colOff>
      <xdr:row>40</xdr:row>
      <xdr:rowOff>201083</xdr:rowOff>
    </xdr:from>
    <xdr:to>
      <xdr:col>55</xdr:col>
      <xdr:colOff>423337</xdr:colOff>
      <xdr:row>55</xdr:row>
      <xdr:rowOff>116416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55</xdr:col>
      <xdr:colOff>560917</xdr:colOff>
      <xdr:row>40</xdr:row>
      <xdr:rowOff>201083</xdr:rowOff>
    </xdr:from>
    <xdr:to>
      <xdr:col>61</xdr:col>
      <xdr:colOff>465669</xdr:colOff>
      <xdr:row>55</xdr:row>
      <xdr:rowOff>116416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61</xdr:col>
      <xdr:colOff>624417</xdr:colOff>
      <xdr:row>41</xdr:row>
      <xdr:rowOff>10581</xdr:rowOff>
    </xdr:from>
    <xdr:to>
      <xdr:col>67</xdr:col>
      <xdr:colOff>529169</xdr:colOff>
      <xdr:row>55</xdr:row>
      <xdr:rowOff>126998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67</xdr:col>
      <xdr:colOff>634999</xdr:colOff>
      <xdr:row>41</xdr:row>
      <xdr:rowOff>10583</xdr:rowOff>
    </xdr:from>
    <xdr:to>
      <xdr:col>73</xdr:col>
      <xdr:colOff>539751</xdr:colOff>
      <xdr:row>55</xdr:row>
      <xdr:rowOff>127000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73</xdr:col>
      <xdr:colOff>645583</xdr:colOff>
      <xdr:row>41</xdr:row>
      <xdr:rowOff>10581</xdr:rowOff>
    </xdr:from>
    <xdr:to>
      <xdr:col>79</xdr:col>
      <xdr:colOff>550335</xdr:colOff>
      <xdr:row>55</xdr:row>
      <xdr:rowOff>126998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79</xdr:col>
      <xdr:colOff>656168</xdr:colOff>
      <xdr:row>40</xdr:row>
      <xdr:rowOff>201083</xdr:rowOff>
    </xdr:from>
    <xdr:to>
      <xdr:col>85</xdr:col>
      <xdr:colOff>560920</xdr:colOff>
      <xdr:row>55</xdr:row>
      <xdr:rowOff>116416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85</xdr:col>
      <xdr:colOff>709083</xdr:colOff>
      <xdr:row>40</xdr:row>
      <xdr:rowOff>201082</xdr:rowOff>
    </xdr:from>
    <xdr:to>
      <xdr:col>91</xdr:col>
      <xdr:colOff>613835</xdr:colOff>
      <xdr:row>55</xdr:row>
      <xdr:rowOff>116415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25</xdr:col>
      <xdr:colOff>380999</xdr:colOff>
      <xdr:row>56</xdr:row>
      <xdr:rowOff>10584</xdr:rowOff>
    </xdr:from>
    <xdr:to>
      <xdr:col>31</xdr:col>
      <xdr:colOff>285751</xdr:colOff>
      <xdr:row>70</xdr:row>
      <xdr:rowOff>116416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B5F106CC-AAC0-48F3-BFCF-7801218C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31</xdr:col>
      <xdr:colOff>412749</xdr:colOff>
      <xdr:row>56</xdr:row>
      <xdr:rowOff>10583</xdr:rowOff>
    </xdr:from>
    <xdr:to>
      <xdr:col>37</xdr:col>
      <xdr:colOff>317501</xdr:colOff>
      <xdr:row>70</xdr:row>
      <xdr:rowOff>126999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D6B826A-166C-4772-B4F7-05ADD90D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37</xdr:col>
      <xdr:colOff>455082</xdr:colOff>
      <xdr:row>55</xdr:row>
      <xdr:rowOff>190501</xdr:rowOff>
    </xdr:from>
    <xdr:to>
      <xdr:col>43</xdr:col>
      <xdr:colOff>359834</xdr:colOff>
      <xdr:row>70</xdr:row>
      <xdr:rowOff>95249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43</xdr:col>
      <xdr:colOff>486834</xdr:colOff>
      <xdr:row>55</xdr:row>
      <xdr:rowOff>201083</xdr:rowOff>
    </xdr:from>
    <xdr:to>
      <xdr:col>49</xdr:col>
      <xdr:colOff>391586</xdr:colOff>
      <xdr:row>70</xdr:row>
      <xdr:rowOff>105831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49</xdr:col>
      <xdr:colOff>518583</xdr:colOff>
      <xdr:row>56</xdr:row>
      <xdr:rowOff>10583</xdr:rowOff>
    </xdr:from>
    <xdr:to>
      <xdr:col>55</xdr:col>
      <xdr:colOff>423335</xdr:colOff>
      <xdr:row>70</xdr:row>
      <xdr:rowOff>126999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55</xdr:col>
      <xdr:colOff>571500</xdr:colOff>
      <xdr:row>56</xdr:row>
      <xdr:rowOff>0</xdr:rowOff>
    </xdr:from>
    <xdr:to>
      <xdr:col>61</xdr:col>
      <xdr:colOff>476252</xdr:colOff>
      <xdr:row>70</xdr:row>
      <xdr:rowOff>116416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61</xdr:col>
      <xdr:colOff>592667</xdr:colOff>
      <xdr:row>56</xdr:row>
      <xdr:rowOff>10583</xdr:rowOff>
    </xdr:from>
    <xdr:to>
      <xdr:col>67</xdr:col>
      <xdr:colOff>497419</xdr:colOff>
      <xdr:row>70</xdr:row>
      <xdr:rowOff>126999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67</xdr:col>
      <xdr:colOff>624417</xdr:colOff>
      <xdr:row>56</xdr:row>
      <xdr:rowOff>10584</xdr:rowOff>
    </xdr:from>
    <xdr:to>
      <xdr:col>73</xdr:col>
      <xdr:colOff>529169</xdr:colOff>
      <xdr:row>70</xdr:row>
      <xdr:rowOff>116416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73</xdr:col>
      <xdr:colOff>624417</xdr:colOff>
      <xdr:row>55</xdr:row>
      <xdr:rowOff>201083</xdr:rowOff>
    </xdr:from>
    <xdr:to>
      <xdr:col>79</xdr:col>
      <xdr:colOff>529169</xdr:colOff>
      <xdr:row>70</xdr:row>
      <xdr:rowOff>105831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79</xdr:col>
      <xdr:colOff>645583</xdr:colOff>
      <xdr:row>56</xdr:row>
      <xdr:rowOff>10584</xdr:rowOff>
    </xdr:from>
    <xdr:to>
      <xdr:col>85</xdr:col>
      <xdr:colOff>550335</xdr:colOff>
      <xdr:row>70</xdr:row>
      <xdr:rowOff>116416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25</xdr:col>
      <xdr:colOff>148166</xdr:colOff>
      <xdr:row>56</xdr:row>
      <xdr:rowOff>10584</xdr:rowOff>
    </xdr:from>
    <xdr:to>
      <xdr:col>25</xdr:col>
      <xdr:colOff>292166</xdr:colOff>
      <xdr:row>70</xdr:row>
      <xdr:rowOff>130417</xdr:rowOff>
    </xdr:to>
    <xdr:sp macro="" textlink="">
      <xdr:nvSpPr>
        <xdr:cNvPr id="81" name="Cerrar llave 80">
          <a:extLst>
            <a:ext uri="{FF2B5EF4-FFF2-40B4-BE49-F238E27FC236}">
              <a16:creationId xmlns:a16="http://schemas.microsoft.com/office/drawing/2014/main" id="{78333FD9-BBEC-4897-9B70-8B4FD88D4A3C}"/>
            </a:ext>
          </a:extLst>
        </xdr:cNvPr>
        <xdr:cNvSpPr/>
      </xdr:nvSpPr>
      <xdr:spPr>
        <a:xfrm>
          <a:off x="17007416" y="12054417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137584</xdr:colOff>
      <xdr:row>71</xdr:row>
      <xdr:rowOff>1</xdr:rowOff>
    </xdr:from>
    <xdr:to>
      <xdr:col>25</xdr:col>
      <xdr:colOff>281584</xdr:colOff>
      <xdr:row>85</xdr:row>
      <xdr:rowOff>119834</xdr:rowOff>
    </xdr:to>
    <xdr:sp macro="" textlink="">
      <xdr:nvSpPr>
        <xdr:cNvPr id="82" name="Cerrar llave 81">
          <a:extLst>
            <a:ext uri="{FF2B5EF4-FFF2-40B4-BE49-F238E27FC236}">
              <a16:creationId xmlns:a16="http://schemas.microsoft.com/office/drawing/2014/main" id="{56C73787-9E67-4492-9466-A8B993E47C09}"/>
            </a:ext>
          </a:extLst>
        </xdr:cNvPr>
        <xdr:cNvSpPr/>
      </xdr:nvSpPr>
      <xdr:spPr>
        <a:xfrm>
          <a:off x="16996834" y="14922501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381000</xdr:colOff>
      <xdr:row>71</xdr:row>
      <xdr:rowOff>10585</xdr:rowOff>
    </xdr:from>
    <xdr:to>
      <xdr:col>31</xdr:col>
      <xdr:colOff>285753</xdr:colOff>
      <xdr:row>85</xdr:row>
      <xdr:rowOff>116417</xdr:rowOff>
    </xdr:to>
    <xdr:graphicFrame macro="">
      <xdr:nvGraphicFramePr>
        <xdr:cNvPr id="83" name="Gráfico 82">
          <a:extLst>
            <a:ext uri="{FF2B5EF4-FFF2-40B4-BE49-F238E27FC236}">
              <a16:creationId xmlns:a16="http://schemas.microsoft.com/office/drawing/2014/main" id="{22F01C8A-065E-4244-BB7D-55C0BB316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31</xdr:col>
      <xdr:colOff>402166</xdr:colOff>
      <xdr:row>71</xdr:row>
      <xdr:rowOff>10583</xdr:rowOff>
    </xdr:from>
    <xdr:to>
      <xdr:col>37</xdr:col>
      <xdr:colOff>306919</xdr:colOff>
      <xdr:row>85</xdr:row>
      <xdr:rowOff>126999</xdr:rowOff>
    </xdr:to>
    <xdr:graphicFrame macro="">
      <xdr:nvGraphicFramePr>
        <xdr:cNvPr id="84" name="Gráfico 83">
          <a:extLst>
            <a:ext uri="{FF2B5EF4-FFF2-40B4-BE49-F238E27FC236}">
              <a16:creationId xmlns:a16="http://schemas.microsoft.com/office/drawing/2014/main" id="{864EFFE8-454D-4AA5-B26C-0DA1E380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37</xdr:col>
      <xdr:colOff>455083</xdr:colOff>
      <xdr:row>71</xdr:row>
      <xdr:rowOff>10583</xdr:rowOff>
    </xdr:from>
    <xdr:to>
      <xdr:col>43</xdr:col>
      <xdr:colOff>359836</xdr:colOff>
      <xdr:row>85</xdr:row>
      <xdr:rowOff>126999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43</xdr:col>
      <xdr:colOff>476251</xdr:colOff>
      <xdr:row>71</xdr:row>
      <xdr:rowOff>1</xdr:rowOff>
    </xdr:from>
    <xdr:to>
      <xdr:col>49</xdr:col>
      <xdr:colOff>381004</xdr:colOff>
      <xdr:row>85</xdr:row>
      <xdr:rowOff>105833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49</xdr:col>
      <xdr:colOff>518584</xdr:colOff>
      <xdr:row>71</xdr:row>
      <xdr:rowOff>10584</xdr:rowOff>
    </xdr:from>
    <xdr:to>
      <xdr:col>55</xdr:col>
      <xdr:colOff>423337</xdr:colOff>
      <xdr:row>85</xdr:row>
      <xdr:rowOff>127000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55</xdr:col>
      <xdr:colOff>582083</xdr:colOff>
      <xdr:row>71</xdr:row>
      <xdr:rowOff>10583</xdr:rowOff>
    </xdr:from>
    <xdr:to>
      <xdr:col>61</xdr:col>
      <xdr:colOff>486836</xdr:colOff>
      <xdr:row>85</xdr:row>
      <xdr:rowOff>116415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61</xdr:col>
      <xdr:colOff>582083</xdr:colOff>
      <xdr:row>71</xdr:row>
      <xdr:rowOff>10583</xdr:rowOff>
    </xdr:from>
    <xdr:to>
      <xdr:col>67</xdr:col>
      <xdr:colOff>486836</xdr:colOff>
      <xdr:row>85</xdr:row>
      <xdr:rowOff>116415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67</xdr:col>
      <xdr:colOff>613834</xdr:colOff>
      <xdr:row>71</xdr:row>
      <xdr:rowOff>10582</xdr:rowOff>
    </xdr:from>
    <xdr:to>
      <xdr:col>73</xdr:col>
      <xdr:colOff>518587</xdr:colOff>
      <xdr:row>85</xdr:row>
      <xdr:rowOff>126998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73</xdr:col>
      <xdr:colOff>624417</xdr:colOff>
      <xdr:row>71</xdr:row>
      <xdr:rowOff>1</xdr:rowOff>
    </xdr:from>
    <xdr:to>
      <xdr:col>79</xdr:col>
      <xdr:colOff>529170</xdr:colOff>
      <xdr:row>85</xdr:row>
      <xdr:rowOff>105833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79</xdr:col>
      <xdr:colOff>645584</xdr:colOff>
      <xdr:row>71</xdr:row>
      <xdr:rowOff>10583</xdr:rowOff>
    </xdr:from>
    <xdr:to>
      <xdr:col>85</xdr:col>
      <xdr:colOff>550337</xdr:colOff>
      <xdr:row>85</xdr:row>
      <xdr:rowOff>116415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85</xdr:col>
      <xdr:colOff>666750</xdr:colOff>
      <xdr:row>71</xdr:row>
      <xdr:rowOff>1</xdr:rowOff>
    </xdr:from>
    <xdr:to>
      <xdr:col>91</xdr:col>
      <xdr:colOff>571503</xdr:colOff>
      <xdr:row>85</xdr:row>
      <xdr:rowOff>105833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91</xdr:col>
      <xdr:colOff>698500</xdr:colOff>
      <xdr:row>71</xdr:row>
      <xdr:rowOff>10582</xdr:rowOff>
    </xdr:from>
    <xdr:to>
      <xdr:col>97</xdr:col>
      <xdr:colOff>603253</xdr:colOff>
      <xdr:row>85</xdr:row>
      <xdr:rowOff>126998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97</xdr:col>
      <xdr:colOff>709083</xdr:colOff>
      <xdr:row>71</xdr:row>
      <xdr:rowOff>0</xdr:rowOff>
    </xdr:from>
    <xdr:to>
      <xdr:col>103</xdr:col>
      <xdr:colOff>613836</xdr:colOff>
      <xdr:row>85</xdr:row>
      <xdr:rowOff>116416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103</xdr:col>
      <xdr:colOff>751417</xdr:colOff>
      <xdr:row>71</xdr:row>
      <xdr:rowOff>0</xdr:rowOff>
    </xdr:from>
    <xdr:to>
      <xdr:col>109</xdr:col>
      <xdr:colOff>656170</xdr:colOff>
      <xdr:row>85</xdr:row>
      <xdr:rowOff>116416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110</xdr:col>
      <xdr:colOff>0</xdr:colOff>
      <xdr:row>71</xdr:row>
      <xdr:rowOff>0</xdr:rowOff>
    </xdr:from>
    <xdr:to>
      <xdr:col>115</xdr:col>
      <xdr:colOff>666753</xdr:colOff>
      <xdr:row>85</xdr:row>
      <xdr:rowOff>116416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116</xdr:col>
      <xdr:colOff>10583</xdr:colOff>
      <xdr:row>71</xdr:row>
      <xdr:rowOff>10582</xdr:rowOff>
    </xdr:from>
    <xdr:to>
      <xdr:col>121</xdr:col>
      <xdr:colOff>677336</xdr:colOff>
      <xdr:row>85</xdr:row>
      <xdr:rowOff>126998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122</xdr:col>
      <xdr:colOff>10584</xdr:colOff>
      <xdr:row>71</xdr:row>
      <xdr:rowOff>0</xdr:rowOff>
    </xdr:from>
    <xdr:to>
      <xdr:col>127</xdr:col>
      <xdr:colOff>677337</xdr:colOff>
      <xdr:row>85</xdr:row>
      <xdr:rowOff>116416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128</xdr:col>
      <xdr:colOff>10584</xdr:colOff>
      <xdr:row>71</xdr:row>
      <xdr:rowOff>10585</xdr:rowOff>
    </xdr:from>
    <xdr:to>
      <xdr:col>133</xdr:col>
      <xdr:colOff>677337</xdr:colOff>
      <xdr:row>85</xdr:row>
      <xdr:rowOff>116417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134</xdr:col>
      <xdr:colOff>0</xdr:colOff>
      <xdr:row>71</xdr:row>
      <xdr:rowOff>10583</xdr:rowOff>
    </xdr:from>
    <xdr:to>
      <xdr:col>139</xdr:col>
      <xdr:colOff>666753</xdr:colOff>
      <xdr:row>85</xdr:row>
      <xdr:rowOff>116415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25</xdr:col>
      <xdr:colOff>381001</xdr:colOff>
      <xdr:row>101</xdr:row>
      <xdr:rowOff>74082</xdr:rowOff>
    </xdr:from>
    <xdr:to>
      <xdr:col>31</xdr:col>
      <xdr:colOff>285753</xdr:colOff>
      <xdr:row>116</xdr:row>
      <xdr:rowOff>10580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03699C8C-B2AD-436D-890F-B7F437D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31</xdr:col>
      <xdr:colOff>433917</xdr:colOff>
      <xdr:row>101</xdr:row>
      <xdr:rowOff>63499</xdr:rowOff>
    </xdr:from>
    <xdr:to>
      <xdr:col>37</xdr:col>
      <xdr:colOff>338669</xdr:colOff>
      <xdr:row>115</xdr:row>
      <xdr:rowOff>201081</xdr:rowOff>
    </xdr:to>
    <xdr:graphicFrame macro="">
      <xdr:nvGraphicFramePr>
        <xdr:cNvPr id="103" name="Gráfico 102">
          <a:extLst>
            <a:ext uri="{FF2B5EF4-FFF2-40B4-BE49-F238E27FC236}">
              <a16:creationId xmlns:a16="http://schemas.microsoft.com/office/drawing/2014/main" id="{FC4010DA-EE9F-4E25-8F03-7E3E1053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37</xdr:col>
      <xdr:colOff>465667</xdr:colOff>
      <xdr:row>101</xdr:row>
      <xdr:rowOff>63500</xdr:rowOff>
    </xdr:from>
    <xdr:to>
      <xdr:col>43</xdr:col>
      <xdr:colOff>370419</xdr:colOff>
      <xdr:row>115</xdr:row>
      <xdr:rowOff>201082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476250</xdr:colOff>
      <xdr:row>101</xdr:row>
      <xdr:rowOff>63501</xdr:rowOff>
    </xdr:from>
    <xdr:to>
      <xdr:col>49</xdr:col>
      <xdr:colOff>381002</xdr:colOff>
      <xdr:row>115</xdr:row>
      <xdr:rowOff>201083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49</xdr:col>
      <xdr:colOff>507999</xdr:colOff>
      <xdr:row>101</xdr:row>
      <xdr:rowOff>63499</xdr:rowOff>
    </xdr:from>
    <xdr:to>
      <xdr:col>55</xdr:col>
      <xdr:colOff>412751</xdr:colOff>
      <xdr:row>115</xdr:row>
      <xdr:rowOff>201081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55</xdr:col>
      <xdr:colOff>560918</xdr:colOff>
      <xdr:row>101</xdr:row>
      <xdr:rowOff>63499</xdr:rowOff>
    </xdr:from>
    <xdr:to>
      <xdr:col>61</xdr:col>
      <xdr:colOff>465670</xdr:colOff>
      <xdr:row>115</xdr:row>
      <xdr:rowOff>201081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61</xdr:col>
      <xdr:colOff>571501</xdr:colOff>
      <xdr:row>101</xdr:row>
      <xdr:rowOff>63501</xdr:rowOff>
    </xdr:from>
    <xdr:to>
      <xdr:col>67</xdr:col>
      <xdr:colOff>476253</xdr:colOff>
      <xdr:row>115</xdr:row>
      <xdr:rowOff>201083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67</xdr:col>
      <xdr:colOff>592666</xdr:colOff>
      <xdr:row>101</xdr:row>
      <xdr:rowOff>63499</xdr:rowOff>
    </xdr:from>
    <xdr:to>
      <xdr:col>73</xdr:col>
      <xdr:colOff>497418</xdr:colOff>
      <xdr:row>115</xdr:row>
      <xdr:rowOff>201081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73</xdr:col>
      <xdr:colOff>634999</xdr:colOff>
      <xdr:row>101</xdr:row>
      <xdr:rowOff>63499</xdr:rowOff>
    </xdr:from>
    <xdr:to>
      <xdr:col>79</xdr:col>
      <xdr:colOff>539751</xdr:colOff>
      <xdr:row>115</xdr:row>
      <xdr:rowOff>201081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79</xdr:col>
      <xdr:colOff>656166</xdr:colOff>
      <xdr:row>101</xdr:row>
      <xdr:rowOff>52918</xdr:rowOff>
    </xdr:from>
    <xdr:to>
      <xdr:col>85</xdr:col>
      <xdr:colOff>560918</xdr:colOff>
      <xdr:row>115</xdr:row>
      <xdr:rowOff>190500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85</xdr:col>
      <xdr:colOff>677334</xdr:colOff>
      <xdr:row>101</xdr:row>
      <xdr:rowOff>63500</xdr:rowOff>
    </xdr:from>
    <xdr:to>
      <xdr:col>91</xdr:col>
      <xdr:colOff>582086</xdr:colOff>
      <xdr:row>115</xdr:row>
      <xdr:rowOff>201082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91</xdr:col>
      <xdr:colOff>687917</xdr:colOff>
      <xdr:row>101</xdr:row>
      <xdr:rowOff>63499</xdr:rowOff>
    </xdr:from>
    <xdr:to>
      <xdr:col>97</xdr:col>
      <xdr:colOff>592669</xdr:colOff>
      <xdr:row>115</xdr:row>
      <xdr:rowOff>201081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97</xdr:col>
      <xdr:colOff>709084</xdr:colOff>
      <xdr:row>101</xdr:row>
      <xdr:rowOff>63499</xdr:rowOff>
    </xdr:from>
    <xdr:to>
      <xdr:col>103</xdr:col>
      <xdr:colOff>613836</xdr:colOff>
      <xdr:row>115</xdr:row>
      <xdr:rowOff>201081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103</xdr:col>
      <xdr:colOff>740833</xdr:colOff>
      <xdr:row>101</xdr:row>
      <xdr:rowOff>63501</xdr:rowOff>
    </xdr:from>
    <xdr:to>
      <xdr:col>109</xdr:col>
      <xdr:colOff>645585</xdr:colOff>
      <xdr:row>115</xdr:row>
      <xdr:rowOff>201083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110</xdr:col>
      <xdr:colOff>0</xdr:colOff>
      <xdr:row>101</xdr:row>
      <xdr:rowOff>52916</xdr:rowOff>
    </xdr:from>
    <xdr:to>
      <xdr:col>115</xdr:col>
      <xdr:colOff>666752</xdr:colOff>
      <xdr:row>115</xdr:row>
      <xdr:rowOff>190498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116</xdr:col>
      <xdr:colOff>10582</xdr:colOff>
      <xdr:row>101</xdr:row>
      <xdr:rowOff>52915</xdr:rowOff>
    </xdr:from>
    <xdr:to>
      <xdr:col>121</xdr:col>
      <xdr:colOff>677334</xdr:colOff>
      <xdr:row>115</xdr:row>
      <xdr:rowOff>190497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121</xdr:col>
      <xdr:colOff>761999</xdr:colOff>
      <xdr:row>101</xdr:row>
      <xdr:rowOff>63501</xdr:rowOff>
    </xdr:from>
    <xdr:to>
      <xdr:col>127</xdr:col>
      <xdr:colOff>666751</xdr:colOff>
      <xdr:row>115</xdr:row>
      <xdr:rowOff>201083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128</xdr:col>
      <xdr:colOff>0</xdr:colOff>
      <xdr:row>101</xdr:row>
      <xdr:rowOff>63500</xdr:rowOff>
    </xdr:from>
    <xdr:to>
      <xdr:col>133</xdr:col>
      <xdr:colOff>666752</xdr:colOff>
      <xdr:row>115</xdr:row>
      <xdr:rowOff>201082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134</xdr:col>
      <xdr:colOff>10584</xdr:colOff>
      <xdr:row>101</xdr:row>
      <xdr:rowOff>63499</xdr:rowOff>
    </xdr:from>
    <xdr:to>
      <xdr:col>139</xdr:col>
      <xdr:colOff>677336</xdr:colOff>
      <xdr:row>115</xdr:row>
      <xdr:rowOff>201081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140</xdr:col>
      <xdr:colOff>10583</xdr:colOff>
      <xdr:row>101</xdr:row>
      <xdr:rowOff>63500</xdr:rowOff>
    </xdr:from>
    <xdr:to>
      <xdr:col>145</xdr:col>
      <xdr:colOff>677335</xdr:colOff>
      <xdr:row>115</xdr:row>
      <xdr:rowOff>201082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146</xdr:col>
      <xdr:colOff>10584</xdr:colOff>
      <xdr:row>101</xdr:row>
      <xdr:rowOff>63499</xdr:rowOff>
    </xdr:from>
    <xdr:to>
      <xdr:col>151</xdr:col>
      <xdr:colOff>677336</xdr:colOff>
      <xdr:row>115</xdr:row>
      <xdr:rowOff>201081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152</xdr:col>
      <xdr:colOff>10584</xdr:colOff>
      <xdr:row>101</xdr:row>
      <xdr:rowOff>52916</xdr:rowOff>
    </xdr:from>
    <xdr:to>
      <xdr:col>157</xdr:col>
      <xdr:colOff>677336</xdr:colOff>
      <xdr:row>115</xdr:row>
      <xdr:rowOff>190498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158</xdr:col>
      <xdr:colOff>0</xdr:colOff>
      <xdr:row>101</xdr:row>
      <xdr:rowOff>63500</xdr:rowOff>
    </xdr:from>
    <xdr:to>
      <xdr:col>163</xdr:col>
      <xdr:colOff>666752</xdr:colOff>
      <xdr:row>115</xdr:row>
      <xdr:rowOff>201082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25</xdr:col>
      <xdr:colOff>141819</xdr:colOff>
      <xdr:row>101</xdr:row>
      <xdr:rowOff>25397</xdr:rowOff>
    </xdr:from>
    <xdr:to>
      <xdr:col>25</xdr:col>
      <xdr:colOff>285819</xdr:colOff>
      <xdr:row>116</xdr:row>
      <xdr:rowOff>35981</xdr:rowOff>
    </xdr:to>
    <xdr:sp macro="" textlink="">
      <xdr:nvSpPr>
        <xdr:cNvPr id="126" name="Cerrar llave 125">
          <a:extLst>
            <a:ext uri="{FF2B5EF4-FFF2-40B4-BE49-F238E27FC236}">
              <a16:creationId xmlns:a16="http://schemas.microsoft.com/office/drawing/2014/main" id="{76D5F2D4-ABC9-4550-BAEA-6D1D1A5074CC}"/>
            </a:ext>
          </a:extLst>
        </xdr:cNvPr>
        <xdr:cNvSpPr/>
      </xdr:nvSpPr>
      <xdr:spPr>
        <a:xfrm>
          <a:off x="17001069" y="20715814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359834</xdr:colOff>
      <xdr:row>116</xdr:row>
      <xdr:rowOff>127001</xdr:rowOff>
    </xdr:from>
    <xdr:to>
      <xdr:col>31</xdr:col>
      <xdr:colOff>264586</xdr:colOff>
      <xdr:row>131</xdr:row>
      <xdr:rowOff>10583</xdr:rowOff>
    </xdr:to>
    <xdr:graphicFrame macro="">
      <xdr:nvGraphicFramePr>
        <xdr:cNvPr id="127" name="Gráfico 126">
          <a:extLst>
            <a:ext uri="{FF2B5EF4-FFF2-40B4-BE49-F238E27FC236}">
              <a16:creationId xmlns:a16="http://schemas.microsoft.com/office/drawing/2014/main" id="{D221F320-E69C-43C0-9638-AF0F3036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31</xdr:col>
      <xdr:colOff>455083</xdr:colOff>
      <xdr:row>116</xdr:row>
      <xdr:rowOff>116418</xdr:rowOff>
    </xdr:from>
    <xdr:to>
      <xdr:col>37</xdr:col>
      <xdr:colOff>359835</xdr:colOff>
      <xdr:row>131</xdr:row>
      <xdr:rowOff>0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370E6D5-7A70-4638-8955-83DD3C3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37</xdr:col>
      <xdr:colOff>486832</xdr:colOff>
      <xdr:row>116</xdr:row>
      <xdr:rowOff>116418</xdr:rowOff>
    </xdr:from>
    <xdr:to>
      <xdr:col>43</xdr:col>
      <xdr:colOff>391584</xdr:colOff>
      <xdr:row>131</xdr:row>
      <xdr:rowOff>0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43</xdr:col>
      <xdr:colOff>486834</xdr:colOff>
      <xdr:row>116</xdr:row>
      <xdr:rowOff>116418</xdr:rowOff>
    </xdr:from>
    <xdr:to>
      <xdr:col>49</xdr:col>
      <xdr:colOff>391586</xdr:colOff>
      <xdr:row>131</xdr:row>
      <xdr:rowOff>0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49</xdr:col>
      <xdr:colOff>529168</xdr:colOff>
      <xdr:row>116</xdr:row>
      <xdr:rowOff>105835</xdr:rowOff>
    </xdr:from>
    <xdr:to>
      <xdr:col>55</xdr:col>
      <xdr:colOff>433920</xdr:colOff>
      <xdr:row>130</xdr:row>
      <xdr:rowOff>179917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55</xdr:col>
      <xdr:colOff>560916</xdr:colOff>
      <xdr:row>116</xdr:row>
      <xdr:rowOff>105833</xdr:rowOff>
    </xdr:from>
    <xdr:to>
      <xdr:col>61</xdr:col>
      <xdr:colOff>465668</xdr:colOff>
      <xdr:row>130</xdr:row>
      <xdr:rowOff>179915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61</xdr:col>
      <xdr:colOff>582083</xdr:colOff>
      <xdr:row>116</xdr:row>
      <xdr:rowOff>116417</xdr:rowOff>
    </xdr:from>
    <xdr:to>
      <xdr:col>67</xdr:col>
      <xdr:colOff>486835</xdr:colOff>
      <xdr:row>130</xdr:row>
      <xdr:rowOff>190499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67</xdr:col>
      <xdr:colOff>571500</xdr:colOff>
      <xdr:row>116</xdr:row>
      <xdr:rowOff>116418</xdr:rowOff>
    </xdr:from>
    <xdr:to>
      <xdr:col>73</xdr:col>
      <xdr:colOff>476252</xdr:colOff>
      <xdr:row>131</xdr:row>
      <xdr:rowOff>0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73</xdr:col>
      <xdr:colOff>635000</xdr:colOff>
      <xdr:row>116</xdr:row>
      <xdr:rowOff>116418</xdr:rowOff>
    </xdr:from>
    <xdr:to>
      <xdr:col>79</xdr:col>
      <xdr:colOff>539752</xdr:colOff>
      <xdr:row>131</xdr:row>
      <xdr:rowOff>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79</xdr:col>
      <xdr:colOff>645583</xdr:colOff>
      <xdr:row>116</xdr:row>
      <xdr:rowOff>116418</xdr:rowOff>
    </xdr:from>
    <xdr:to>
      <xdr:col>85</xdr:col>
      <xdr:colOff>550335</xdr:colOff>
      <xdr:row>131</xdr:row>
      <xdr:rowOff>0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85</xdr:col>
      <xdr:colOff>687916</xdr:colOff>
      <xdr:row>116</xdr:row>
      <xdr:rowOff>116417</xdr:rowOff>
    </xdr:from>
    <xdr:to>
      <xdr:col>91</xdr:col>
      <xdr:colOff>592668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91</xdr:col>
      <xdr:colOff>677332</xdr:colOff>
      <xdr:row>116</xdr:row>
      <xdr:rowOff>105834</xdr:rowOff>
    </xdr:from>
    <xdr:to>
      <xdr:col>97</xdr:col>
      <xdr:colOff>582084</xdr:colOff>
      <xdr:row>130</xdr:row>
      <xdr:rowOff>179916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97</xdr:col>
      <xdr:colOff>709083</xdr:colOff>
      <xdr:row>116</xdr:row>
      <xdr:rowOff>105834</xdr:rowOff>
    </xdr:from>
    <xdr:to>
      <xdr:col>103</xdr:col>
      <xdr:colOff>613835</xdr:colOff>
      <xdr:row>130</xdr:row>
      <xdr:rowOff>179916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103</xdr:col>
      <xdr:colOff>740834</xdr:colOff>
      <xdr:row>116</xdr:row>
      <xdr:rowOff>116418</xdr:rowOff>
    </xdr:from>
    <xdr:to>
      <xdr:col>109</xdr:col>
      <xdr:colOff>645586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110</xdr:col>
      <xdr:colOff>1</xdr:colOff>
      <xdr:row>116</xdr:row>
      <xdr:rowOff>116417</xdr:rowOff>
    </xdr:from>
    <xdr:to>
      <xdr:col>115</xdr:col>
      <xdr:colOff>666753</xdr:colOff>
      <xdr:row>130</xdr:row>
      <xdr:rowOff>190499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116</xdr:col>
      <xdr:colOff>10584</xdr:colOff>
      <xdr:row>116</xdr:row>
      <xdr:rowOff>116417</xdr:rowOff>
    </xdr:from>
    <xdr:to>
      <xdr:col>121</xdr:col>
      <xdr:colOff>677336</xdr:colOff>
      <xdr:row>130</xdr:row>
      <xdr:rowOff>190499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122</xdr:col>
      <xdr:colOff>10583</xdr:colOff>
      <xdr:row>116</xdr:row>
      <xdr:rowOff>116416</xdr:rowOff>
    </xdr:from>
    <xdr:to>
      <xdr:col>127</xdr:col>
      <xdr:colOff>677335</xdr:colOff>
      <xdr:row>130</xdr:row>
      <xdr:rowOff>190498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128</xdr:col>
      <xdr:colOff>10583</xdr:colOff>
      <xdr:row>116</xdr:row>
      <xdr:rowOff>127001</xdr:rowOff>
    </xdr:from>
    <xdr:to>
      <xdr:col>133</xdr:col>
      <xdr:colOff>677335</xdr:colOff>
      <xdr:row>131</xdr:row>
      <xdr:rowOff>0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133</xdr:col>
      <xdr:colOff>751416</xdr:colOff>
      <xdr:row>116</xdr:row>
      <xdr:rowOff>127000</xdr:rowOff>
    </xdr:from>
    <xdr:to>
      <xdr:col>139</xdr:col>
      <xdr:colOff>656168</xdr:colOff>
      <xdr:row>131</xdr:row>
      <xdr:rowOff>10582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139</xdr:col>
      <xdr:colOff>751417</xdr:colOff>
      <xdr:row>116</xdr:row>
      <xdr:rowOff>127001</xdr:rowOff>
    </xdr:from>
    <xdr:to>
      <xdr:col>145</xdr:col>
      <xdr:colOff>656169</xdr:colOff>
      <xdr:row>131</xdr:row>
      <xdr:rowOff>10583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145</xdr:col>
      <xdr:colOff>751417</xdr:colOff>
      <xdr:row>116</xdr:row>
      <xdr:rowOff>116417</xdr:rowOff>
    </xdr:from>
    <xdr:to>
      <xdr:col>151</xdr:col>
      <xdr:colOff>656169</xdr:colOff>
      <xdr:row>130</xdr:row>
      <xdr:rowOff>179916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151</xdr:col>
      <xdr:colOff>740833</xdr:colOff>
      <xdr:row>116</xdr:row>
      <xdr:rowOff>116416</xdr:rowOff>
    </xdr:from>
    <xdr:to>
      <xdr:col>157</xdr:col>
      <xdr:colOff>645585</xdr:colOff>
      <xdr:row>130</xdr:row>
      <xdr:rowOff>179915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157</xdr:col>
      <xdr:colOff>751417</xdr:colOff>
      <xdr:row>116</xdr:row>
      <xdr:rowOff>127001</xdr:rowOff>
    </xdr:from>
    <xdr:to>
      <xdr:col>163</xdr:col>
      <xdr:colOff>656169</xdr:colOff>
      <xdr:row>131</xdr:row>
      <xdr:rowOff>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25</xdr:col>
      <xdr:colOff>127000</xdr:colOff>
      <xdr:row>116</xdr:row>
      <xdr:rowOff>84666</xdr:rowOff>
    </xdr:from>
    <xdr:to>
      <xdr:col>25</xdr:col>
      <xdr:colOff>271000</xdr:colOff>
      <xdr:row>131</xdr:row>
      <xdr:rowOff>0</xdr:rowOff>
    </xdr:to>
    <xdr:sp macro="" textlink="">
      <xdr:nvSpPr>
        <xdr:cNvPr id="150" name="Cerrar llave 149">
          <a:extLst>
            <a:ext uri="{FF2B5EF4-FFF2-40B4-BE49-F238E27FC236}">
              <a16:creationId xmlns:a16="http://schemas.microsoft.com/office/drawing/2014/main" id="{213BE3F5-914D-409F-907A-9A49133250E8}"/>
            </a:ext>
          </a:extLst>
        </xdr:cNvPr>
        <xdr:cNvSpPr/>
      </xdr:nvSpPr>
      <xdr:spPr>
        <a:xfrm>
          <a:off x="16986250" y="23643166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359834</xdr:colOff>
      <xdr:row>131</xdr:row>
      <xdr:rowOff>116417</xdr:rowOff>
    </xdr:from>
    <xdr:to>
      <xdr:col>31</xdr:col>
      <xdr:colOff>264586</xdr:colOff>
      <xdr:row>142</xdr:row>
      <xdr:rowOff>105834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1F45101-B242-4D0F-AC73-B19D9E1C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31</xdr:col>
      <xdr:colOff>465665</xdr:colOff>
      <xdr:row>131</xdr:row>
      <xdr:rowOff>116417</xdr:rowOff>
    </xdr:from>
    <xdr:to>
      <xdr:col>37</xdr:col>
      <xdr:colOff>370417</xdr:colOff>
      <xdr:row>142</xdr:row>
      <xdr:rowOff>105832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4D296916-C7F6-41B5-91BE-A8F7A494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37</xdr:col>
      <xdr:colOff>486833</xdr:colOff>
      <xdr:row>131</xdr:row>
      <xdr:rowOff>137583</xdr:rowOff>
    </xdr:from>
    <xdr:to>
      <xdr:col>43</xdr:col>
      <xdr:colOff>391585</xdr:colOff>
      <xdr:row>142</xdr:row>
      <xdr:rowOff>126998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43</xdr:col>
      <xdr:colOff>508000</xdr:colOff>
      <xdr:row>131</xdr:row>
      <xdr:rowOff>137583</xdr:rowOff>
    </xdr:from>
    <xdr:to>
      <xdr:col>49</xdr:col>
      <xdr:colOff>412752</xdr:colOff>
      <xdr:row>142</xdr:row>
      <xdr:rowOff>126998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49</xdr:col>
      <xdr:colOff>539750</xdr:colOff>
      <xdr:row>131</xdr:row>
      <xdr:rowOff>137584</xdr:rowOff>
    </xdr:from>
    <xdr:to>
      <xdr:col>55</xdr:col>
      <xdr:colOff>444502</xdr:colOff>
      <xdr:row>142</xdr:row>
      <xdr:rowOff>137584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55</xdr:col>
      <xdr:colOff>571500</xdr:colOff>
      <xdr:row>131</xdr:row>
      <xdr:rowOff>148167</xdr:rowOff>
    </xdr:from>
    <xdr:to>
      <xdr:col>61</xdr:col>
      <xdr:colOff>476252</xdr:colOff>
      <xdr:row>142</xdr:row>
      <xdr:rowOff>137582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61</xdr:col>
      <xdr:colOff>592667</xdr:colOff>
      <xdr:row>131</xdr:row>
      <xdr:rowOff>158750</xdr:rowOff>
    </xdr:from>
    <xdr:to>
      <xdr:col>67</xdr:col>
      <xdr:colOff>497419</xdr:colOff>
      <xdr:row>142</xdr:row>
      <xdr:rowOff>148165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67</xdr:col>
      <xdr:colOff>592667</xdr:colOff>
      <xdr:row>131</xdr:row>
      <xdr:rowOff>169333</xdr:rowOff>
    </xdr:from>
    <xdr:to>
      <xdr:col>73</xdr:col>
      <xdr:colOff>497419</xdr:colOff>
      <xdr:row>142</xdr:row>
      <xdr:rowOff>158748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73</xdr:col>
      <xdr:colOff>635000</xdr:colOff>
      <xdr:row>131</xdr:row>
      <xdr:rowOff>169333</xdr:rowOff>
    </xdr:from>
    <xdr:to>
      <xdr:col>79</xdr:col>
      <xdr:colOff>539752</xdr:colOff>
      <xdr:row>142</xdr:row>
      <xdr:rowOff>158748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79</xdr:col>
      <xdr:colOff>687916</xdr:colOff>
      <xdr:row>131</xdr:row>
      <xdr:rowOff>179916</xdr:rowOff>
    </xdr:from>
    <xdr:to>
      <xdr:col>85</xdr:col>
      <xdr:colOff>592668</xdr:colOff>
      <xdr:row>142</xdr:row>
      <xdr:rowOff>169331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25</xdr:col>
      <xdr:colOff>137583</xdr:colOff>
      <xdr:row>131</xdr:row>
      <xdr:rowOff>95250</xdr:rowOff>
    </xdr:from>
    <xdr:to>
      <xdr:col>25</xdr:col>
      <xdr:colOff>281583</xdr:colOff>
      <xdr:row>142</xdr:row>
      <xdr:rowOff>116417</xdr:rowOff>
    </xdr:to>
    <xdr:sp macro="" textlink="">
      <xdr:nvSpPr>
        <xdr:cNvPr id="161" name="Cerrar llave 160">
          <a:extLst>
            <a:ext uri="{FF2B5EF4-FFF2-40B4-BE49-F238E27FC236}">
              <a16:creationId xmlns:a16="http://schemas.microsoft.com/office/drawing/2014/main" id="{327B81EB-B490-42AF-8C78-407A7ABDDD18}"/>
            </a:ext>
          </a:extLst>
        </xdr:cNvPr>
        <xdr:cNvSpPr/>
      </xdr:nvSpPr>
      <xdr:spPr>
        <a:xfrm>
          <a:off x="16996833" y="2661708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200025</xdr:rowOff>
    </xdr:from>
    <xdr:to>
      <xdr:col>1</xdr:col>
      <xdr:colOff>359569</xdr:colOff>
      <xdr:row>0</xdr:row>
      <xdr:rowOff>949008</xdr:rowOff>
    </xdr:to>
    <xdr:pic>
      <xdr:nvPicPr>
        <xdr:cNvPr id="3" name="Imagen 2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C6390D58-8B98-4AEC-AA6F-A4A54DB7B7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0025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1676400</xdr:colOff>
      <xdr:row>0</xdr:row>
      <xdr:rowOff>695325</xdr:rowOff>
    </xdr:to>
    <xdr:pic>
      <xdr:nvPicPr>
        <xdr:cNvPr id="2" name="Imagen 1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73B31E44-211E-4F2E-91DA-01EAE05964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676400" cy="6953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1162050</xdr:colOff>
      <xdr:row>0</xdr:row>
      <xdr:rowOff>781050</xdr:rowOff>
    </xdr:from>
    <xdr:to>
      <xdr:col>9</xdr:col>
      <xdr:colOff>1143000</xdr:colOff>
      <xdr:row>21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698C98F-A0D4-47C5-AC43-872E562B6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0</xdr:colOff>
      <xdr:row>0</xdr:row>
      <xdr:rowOff>0</xdr:rowOff>
    </xdr:from>
    <xdr:to>
      <xdr:col>14</xdr:col>
      <xdr:colOff>552450</xdr:colOff>
      <xdr:row>0</xdr:row>
      <xdr:rowOff>748983</xdr:rowOff>
    </xdr:to>
    <xdr:pic>
      <xdr:nvPicPr>
        <xdr:cNvPr id="3" name="Imagen 2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101965EB-C361-429C-9314-12A9ABD3EF1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0"/>
          <a:ext cx="1314450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77</xdr:row>
      <xdr:rowOff>0</xdr:rowOff>
    </xdr:from>
    <xdr:to>
      <xdr:col>15</xdr:col>
      <xdr:colOff>0</xdr:colOff>
      <xdr:row>77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D6616D-BDD5-4746-8E8E-CAE9BA80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205050</xdr:colOff>
      <xdr:row>2</xdr:row>
      <xdr:rowOff>0</xdr:rowOff>
    </xdr:from>
    <xdr:to>
      <xdr:col>22</xdr:col>
      <xdr:colOff>99219</xdr:colOff>
      <xdr:row>14</xdr:row>
      <xdr:rowOff>287071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54BD08-D939-41B1-903F-1287EC73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214313</xdr:colOff>
      <xdr:row>2</xdr:row>
      <xdr:rowOff>13230</xdr:rowOff>
    </xdr:from>
    <xdr:to>
      <xdr:col>28</xdr:col>
      <xdr:colOff>120388</xdr:colOff>
      <xdr:row>15</xdr:row>
      <xdr:rowOff>141552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196F28-76D5-445B-9F16-33918A4F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203729</xdr:colOff>
      <xdr:row>14</xdr:row>
      <xdr:rowOff>334698</xdr:rowOff>
    </xdr:from>
    <xdr:to>
      <xdr:col>22</xdr:col>
      <xdr:colOff>97898</xdr:colOff>
      <xdr:row>29</xdr:row>
      <xdr:rowOff>119061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45D98F-DC68-439D-AD06-8CDC9BB0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154781</xdr:colOff>
      <xdr:row>16</xdr:row>
      <xdr:rowOff>11905</xdr:rowOff>
    </xdr:from>
    <xdr:to>
      <xdr:col>28</xdr:col>
      <xdr:colOff>60856</xdr:colOff>
      <xdr:row>30</xdr:row>
      <xdr:rowOff>141550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03725AFC-ABDE-4B08-95CD-F685D8B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178593</xdr:colOff>
      <xdr:row>46</xdr:row>
      <xdr:rowOff>119063</xdr:rowOff>
    </xdr:from>
    <xdr:to>
      <xdr:col>22</xdr:col>
      <xdr:colOff>72762</xdr:colOff>
      <xdr:row>62</xdr:row>
      <xdr:rowOff>22490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7B27A34-C516-43FF-8313-C70C8CB9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154781</xdr:colOff>
      <xdr:row>30</xdr:row>
      <xdr:rowOff>154781</xdr:rowOff>
    </xdr:from>
    <xdr:to>
      <xdr:col>22</xdr:col>
      <xdr:colOff>48950</xdr:colOff>
      <xdr:row>45</xdr:row>
      <xdr:rowOff>129645</xdr:rowOff>
    </xdr:to>
    <xdr:graphicFrame macro="">
      <xdr:nvGraphicFramePr>
        <xdr:cNvPr id="150" name="Gráfico 149">
          <a:extLst>
            <a:ext uri="{FF2B5EF4-FFF2-40B4-BE49-F238E27FC236}">
              <a16:creationId xmlns:a16="http://schemas.microsoft.com/office/drawing/2014/main" id="{839AB58E-253B-473E-AAD1-C14A5A04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190500</xdr:colOff>
      <xdr:row>62</xdr:row>
      <xdr:rowOff>261939</xdr:rowOff>
    </xdr:from>
    <xdr:to>
      <xdr:col>22</xdr:col>
      <xdr:colOff>84669</xdr:colOff>
      <xdr:row>78</xdr:row>
      <xdr:rowOff>177272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414A16E-891E-48AC-BC97-5337B6CE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154782</xdr:colOff>
      <xdr:row>31</xdr:row>
      <xdr:rowOff>107156</xdr:rowOff>
    </xdr:from>
    <xdr:to>
      <xdr:col>28</xdr:col>
      <xdr:colOff>60857</xdr:colOff>
      <xdr:row>46</xdr:row>
      <xdr:rowOff>93926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5270CE6-563C-401E-9467-BA1E9E44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547688</xdr:colOff>
      <xdr:row>1</xdr:row>
      <xdr:rowOff>94139</xdr:rowOff>
    </xdr:to>
    <xdr:pic>
      <xdr:nvPicPr>
        <xdr:cNvPr id="11" name="Imagen 10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BDA57720-47A5-4F89-89C7-B86BCF915D9B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704850</xdr:colOff>
      <xdr:row>3</xdr:row>
      <xdr:rowOff>51253</xdr:rowOff>
    </xdr:from>
    <xdr:to>
      <xdr:col>42</xdr:col>
      <xdr:colOff>276678</xdr:colOff>
      <xdr:row>14</xdr:row>
      <xdr:rowOff>285750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666207</xdr:colOff>
      <xdr:row>52</xdr:row>
      <xdr:rowOff>13310</xdr:rowOff>
    </xdr:from>
    <xdr:to>
      <xdr:col>44</xdr:col>
      <xdr:colOff>201029</xdr:colOff>
      <xdr:row>92</xdr:row>
      <xdr:rowOff>14131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285750</xdr:colOff>
      <xdr:row>38</xdr:row>
      <xdr:rowOff>149109</xdr:rowOff>
    </xdr:from>
    <xdr:to>
      <xdr:col>16</xdr:col>
      <xdr:colOff>505619</xdr:colOff>
      <xdr:row>73</xdr:row>
      <xdr:rowOff>116228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27</xdr:col>
      <xdr:colOff>714375</xdr:colOff>
      <xdr:row>0</xdr:row>
      <xdr:rowOff>914400</xdr:rowOff>
    </xdr:from>
    <xdr:to>
      <xdr:col>29</xdr:col>
      <xdr:colOff>702469</xdr:colOff>
      <xdr:row>3</xdr:row>
      <xdr:rowOff>15558</xdr:rowOff>
    </xdr:to>
    <xdr:pic>
      <xdr:nvPicPr>
        <xdr:cNvPr id="5" name="Imagen 4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3BE35182-FE1E-44D9-82AD-CBEC60CA1463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0" y="914400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254000</xdr:colOff>
      <xdr:row>2</xdr:row>
      <xdr:rowOff>47625</xdr:rowOff>
    </xdr:from>
    <xdr:to>
      <xdr:col>45</xdr:col>
      <xdr:colOff>63500</xdr:colOff>
      <xdr:row>73</xdr:row>
      <xdr:rowOff>63500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9144000" y="1651000"/>
          <a:ext cx="27114500" cy="16748125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11</xdr:col>
      <xdr:colOff>430592</xdr:colOff>
      <xdr:row>26</xdr:row>
      <xdr:rowOff>39221</xdr:rowOff>
    </xdr:from>
    <xdr:to>
      <xdr:col>22</xdr:col>
      <xdr:colOff>329640</xdr:colOff>
      <xdr:row>47</xdr:row>
      <xdr:rowOff>220919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466224</xdr:colOff>
      <xdr:row>2</xdr:row>
      <xdr:rowOff>340166</xdr:rowOff>
    </xdr:from>
    <xdr:to>
      <xdr:col>22</xdr:col>
      <xdr:colOff>362899</xdr:colOff>
      <xdr:row>24</xdr:row>
      <xdr:rowOff>182096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22</xdr:col>
      <xdr:colOff>597648</xdr:colOff>
      <xdr:row>2</xdr:row>
      <xdr:rowOff>330641</xdr:rowOff>
    </xdr:from>
    <xdr:to>
      <xdr:col>33</xdr:col>
      <xdr:colOff>788147</xdr:colOff>
      <xdr:row>24</xdr:row>
      <xdr:rowOff>160618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22</xdr:col>
      <xdr:colOff>554384</xdr:colOff>
      <xdr:row>26</xdr:row>
      <xdr:rowOff>55095</xdr:rowOff>
    </xdr:from>
    <xdr:to>
      <xdr:col>33</xdr:col>
      <xdr:colOff>774140</xdr:colOff>
      <xdr:row>47</xdr:row>
      <xdr:rowOff>277051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33</xdr:col>
      <xdr:colOff>932890</xdr:colOff>
      <xdr:row>26</xdr:row>
      <xdr:rowOff>50224</xdr:rowOff>
    </xdr:from>
    <xdr:to>
      <xdr:col>44</xdr:col>
      <xdr:colOff>694765</xdr:colOff>
      <xdr:row>47</xdr:row>
      <xdr:rowOff>219449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33</xdr:col>
      <xdr:colOff>931022</xdr:colOff>
      <xdr:row>2</xdr:row>
      <xdr:rowOff>313749</xdr:rowOff>
    </xdr:from>
    <xdr:to>
      <xdr:col>44</xdr:col>
      <xdr:colOff>731312</xdr:colOff>
      <xdr:row>25</xdr:row>
      <xdr:rowOff>4749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33</xdr:col>
      <xdr:colOff>904381</xdr:colOff>
      <xdr:row>47</xdr:row>
      <xdr:rowOff>514537</xdr:rowOff>
    </xdr:from>
    <xdr:to>
      <xdr:col>44</xdr:col>
      <xdr:colOff>720912</xdr:colOff>
      <xdr:row>71</xdr:row>
      <xdr:rowOff>127187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11</xdr:col>
      <xdr:colOff>452900</xdr:colOff>
      <xdr:row>47</xdr:row>
      <xdr:rowOff>518737</xdr:rowOff>
    </xdr:from>
    <xdr:to>
      <xdr:col>22</xdr:col>
      <xdr:colOff>349639</xdr:colOff>
      <xdr:row>71</xdr:row>
      <xdr:rowOff>158937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22</xdr:col>
      <xdr:colOff>548327</xdr:colOff>
      <xdr:row>47</xdr:row>
      <xdr:rowOff>534612</xdr:rowOff>
    </xdr:from>
    <xdr:to>
      <xdr:col>33</xdr:col>
      <xdr:colOff>784412</xdr:colOff>
      <xdr:row>71</xdr:row>
      <xdr:rowOff>174812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63500</xdr:colOff>
      <xdr:row>0</xdr:row>
      <xdr:rowOff>31750</xdr:rowOff>
    </xdr:from>
    <xdr:to>
      <xdr:col>12</xdr:col>
      <xdr:colOff>797719</xdr:colOff>
      <xdr:row>0</xdr:row>
      <xdr:rowOff>780733</xdr:rowOff>
    </xdr:to>
    <xdr:pic>
      <xdr:nvPicPr>
        <xdr:cNvPr id="14" name="Imagen 13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0B3EFC17-37A7-4CA2-831C-23E5FEBB53BC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1750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9</xdr:row>
      <xdr:rowOff>95251</xdr:rowOff>
    </xdr:from>
    <xdr:to>
      <xdr:col>18</xdr:col>
      <xdr:colOff>639537</xdr:colOff>
      <xdr:row>89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3850822"/>
          <a:ext cx="17076965" cy="12600215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442232</xdr:colOff>
      <xdr:row>11</xdr:row>
      <xdr:rowOff>35380</xdr:rowOff>
    </xdr:from>
    <xdr:to>
      <xdr:col>6</xdr:col>
      <xdr:colOff>78117</xdr:colOff>
      <xdr:row>34</xdr:row>
      <xdr:rowOff>43094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371474</xdr:colOff>
      <xdr:row>11</xdr:row>
      <xdr:rowOff>47627</xdr:rowOff>
    </xdr:from>
    <xdr:to>
      <xdr:col>11</xdr:col>
      <xdr:colOff>1095931</xdr:colOff>
      <xdr:row>34</xdr:row>
      <xdr:rowOff>55341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187779</xdr:colOff>
      <xdr:row>11</xdr:row>
      <xdr:rowOff>51029</xdr:rowOff>
    </xdr:from>
    <xdr:to>
      <xdr:col>18</xdr:col>
      <xdr:colOff>354344</xdr:colOff>
      <xdr:row>34</xdr:row>
      <xdr:rowOff>58743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387804</xdr:colOff>
      <xdr:row>35</xdr:row>
      <xdr:rowOff>68036</xdr:rowOff>
    </xdr:from>
    <xdr:to>
      <xdr:col>6</xdr:col>
      <xdr:colOff>21771</xdr:colOff>
      <xdr:row>58</xdr:row>
      <xdr:rowOff>75750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357867</xdr:colOff>
      <xdr:row>35</xdr:row>
      <xdr:rowOff>68037</xdr:rowOff>
    </xdr:from>
    <xdr:to>
      <xdr:col>11</xdr:col>
      <xdr:colOff>1082324</xdr:colOff>
      <xdr:row>58</xdr:row>
      <xdr:rowOff>75751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163286</xdr:colOff>
      <xdr:row>35</xdr:row>
      <xdr:rowOff>95252</xdr:rowOff>
    </xdr:from>
    <xdr:to>
      <xdr:col>18</xdr:col>
      <xdr:colOff>329851</xdr:colOff>
      <xdr:row>58</xdr:row>
      <xdr:rowOff>102966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312964</xdr:colOff>
      <xdr:row>59</xdr:row>
      <xdr:rowOff>156482</xdr:rowOff>
    </xdr:from>
    <xdr:to>
      <xdr:col>5</xdr:col>
      <xdr:colOff>1207510</xdr:colOff>
      <xdr:row>83</xdr:row>
      <xdr:rowOff>912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357867</xdr:colOff>
      <xdr:row>59</xdr:row>
      <xdr:rowOff>142875</xdr:rowOff>
    </xdr:from>
    <xdr:to>
      <xdr:col>11</xdr:col>
      <xdr:colOff>1082324</xdr:colOff>
      <xdr:row>82</xdr:row>
      <xdr:rowOff>150591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59</xdr:row>
      <xdr:rowOff>142875</xdr:rowOff>
    </xdr:from>
    <xdr:to>
      <xdr:col>18</xdr:col>
      <xdr:colOff>333931</xdr:colOff>
      <xdr:row>82</xdr:row>
      <xdr:rowOff>150591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20</xdr:col>
      <xdr:colOff>0</xdr:colOff>
      <xdr:row>0</xdr:row>
      <xdr:rowOff>0</xdr:rowOff>
    </xdr:from>
    <xdr:to>
      <xdr:col>21</xdr:col>
      <xdr:colOff>750094</xdr:colOff>
      <xdr:row>0</xdr:row>
      <xdr:rowOff>748983</xdr:rowOff>
    </xdr:to>
    <xdr:pic>
      <xdr:nvPicPr>
        <xdr:cNvPr id="12" name="Imagen 11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453635D6-24B8-4DB3-8BC3-6F90EF23DCDC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65536" y="0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1204195</xdr:colOff>
      <xdr:row>20</xdr:row>
      <xdr:rowOff>238467</xdr:rowOff>
    </xdr:from>
    <xdr:to>
      <xdr:col>14</xdr:col>
      <xdr:colOff>908276</xdr:colOff>
      <xdr:row>22</xdr:row>
      <xdr:rowOff>163285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7124552" y="5899038"/>
          <a:ext cx="4208045" cy="41467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10</xdr:col>
      <xdr:colOff>326572</xdr:colOff>
      <xdr:row>2</xdr:row>
      <xdr:rowOff>17538</xdr:rowOff>
    </xdr:from>
    <xdr:to>
      <xdr:col>18</xdr:col>
      <xdr:colOff>612321</xdr:colOff>
      <xdr:row>21</xdr:row>
      <xdr:rowOff>13607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381001</xdr:colOff>
      <xdr:row>23</xdr:row>
      <xdr:rowOff>12245</xdr:rowOff>
    </xdr:from>
    <xdr:to>
      <xdr:col>18</xdr:col>
      <xdr:colOff>625928</xdr:colOff>
      <xdr:row>49</xdr:row>
      <xdr:rowOff>13608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360589</xdr:colOff>
      <xdr:row>53</xdr:row>
      <xdr:rowOff>27213</xdr:rowOff>
    </xdr:from>
    <xdr:to>
      <xdr:col>18</xdr:col>
      <xdr:colOff>653143</xdr:colOff>
      <xdr:row>69</xdr:row>
      <xdr:rowOff>122464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40823</xdr:colOff>
      <xdr:row>21</xdr:row>
      <xdr:rowOff>4078</xdr:rowOff>
    </xdr:from>
    <xdr:to>
      <xdr:col>26</xdr:col>
      <xdr:colOff>204108</xdr:colOff>
      <xdr:row>22</xdr:row>
      <xdr:rowOff>95250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25173216" y="5909578"/>
          <a:ext cx="4912178" cy="33610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y contributivo ADRES  a </a:t>
          </a:r>
        </a:p>
      </xdr:txBody>
    </xdr:sp>
    <xdr:clientData/>
  </xdr:twoCellAnchor>
  <xdr:twoCellAnchor>
    <xdr:from>
      <xdr:col>19</xdr:col>
      <xdr:colOff>13608</xdr:colOff>
      <xdr:row>1</xdr:row>
      <xdr:rowOff>472166</xdr:rowOff>
    </xdr:from>
    <xdr:to>
      <xdr:col>30</xdr:col>
      <xdr:colOff>734785</xdr:colOff>
      <xdr:row>20</xdr:row>
      <xdr:rowOff>231321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F86A78-FFA6-4DEA-838E-753EDBBC1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1204195</xdr:colOff>
      <xdr:row>48</xdr:row>
      <xdr:rowOff>238468</xdr:rowOff>
    </xdr:from>
    <xdr:to>
      <xdr:col>14</xdr:col>
      <xdr:colOff>908276</xdr:colOff>
      <xdr:row>50</xdr:row>
      <xdr:rowOff>2</xdr:rowOff>
    </xdr:to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22CE703F-C4C9-4EAC-A245-5FA198B337E6}"/>
            </a:ext>
          </a:extLst>
        </xdr:cNvPr>
        <xdr:cNvSpPr txBox="1"/>
      </xdr:nvSpPr>
      <xdr:spPr>
        <a:xfrm>
          <a:off x="17124552" y="14294647"/>
          <a:ext cx="4303295" cy="25139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contributivo  ADRES  a </a:t>
          </a: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12</xdr:col>
      <xdr:colOff>559594</xdr:colOff>
      <xdr:row>1</xdr:row>
      <xdr:rowOff>436019</xdr:rowOff>
    </xdr:to>
    <xdr:pic>
      <xdr:nvPicPr>
        <xdr:cNvPr id="15" name="Imagen 14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6B8497E9-5CEE-4AEE-93AD-BB82321B7B71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99429" y="0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1306287</xdr:colOff>
      <xdr:row>69</xdr:row>
      <xdr:rowOff>235403</xdr:rowOff>
    </xdr:from>
    <xdr:to>
      <xdr:col>15</xdr:col>
      <xdr:colOff>98689</xdr:colOff>
      <xdr:row>71</xdr:row>
      <xdr:rowOff>6461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2EB9C88A-7D4C-49E4-98D2-CE890AF3B8AD}"/>
            </a:ext>
          </a:extLst>
        </xdr:cNvPr>
        <xdr:cNvSpPr txBox="1"/>
      </xdr:nvSpPr>
      <xdr:spPr>
        <a:xfrm>
          <a:off x="17226644" y="20877439"/>
          <a:ext cx="4303295" cy="26091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 excepción  ADRES  a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1</xdr:row>
      <xdr:rowOff>120197</xdr:rowOff>
    </xdr:from>
    <xdr:to>
      <xdr:col>58</xdr:col>
      <xdr:colOff>116795</xdr:colOff>
      <xdr:row>110</xdr:row>
      <xdr:rowOff>11905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2834938" y="1084603"/>
          <a:ext cx="34263920" cy="12679021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</xdr:col>
      <xdr:colOff>456405</xdr:colOff>
      <xdr:row>2</xdr:row>
      <xdr:rowOff>95814</xdr:rowOff>
    </xdr:from>
    <xdr:to>
      <xdr:col>24</xdr:col>
      <xdr:colOff>66405</xdr:colOff>
      <xdr:row>20</xdr:row>
      <xdr:rowOff>72852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456405</xdr:colOff>
      <xdr:row>21</xdr:row>
      <xdr:rowOff>107156</xdr:rowOff>
    </xdr:from>
    <xdr:to>
      <xdr:col>24</xdr:col>
      <xdr:colOff>66405</xdr:colOff>
      <xdr:row>41</xdr:row>
      <xdr:rowOff>184248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47</xdr:col>
      <xdr:colOff>79374</xdr:colOff>
      <xdr:row>2</xdr:row>
      <xdr:rowOff>95251</xdr:rowOff>
    </xdr:from>
    <xdr:to>
      <xdr:col>57</xdr:col>
      <xdr:colOff>285749</xdr:colOff>
      <xdr:row>20</xdr:row>
      <xdr:rowOff>83344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519906</xdr:colOff>
      <xdr:row>2</xdr:row>
      <xdr:rowOff>91847</xdr:rowOff>
    </xdr:from>
    <xdr:to>
      <xdr:col>35</xdr:col>
      <xdr:colOff>129906</xdr:colOff>
      <xdr:row>20</xdr:row>
      <xdr:rowOff>59531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646905</xdr:colOff>
      <xdr:row>2</xdr:row>
      <xdr:rowOff>111690</xdr:rowOff>
    </xdr:from>
    <xdr:to>
      <xdr:col>46</xdr:col>
      <xdr:colOff>256905</xdr:colOff>
      <xdr:row>20</xdr:row>
      <xdr:rowOff>84051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488155</xdr:colOff>
      <xdr:row>43</xdr:row>
      <xdr:rowOff>27781</xdr:rowOff>
    </xdr:from>
    <xdr:to>
      <xdr:col>35</xdr:col>
      <xdr:colOff>98155</xdr:colOff>
      <xdr:row>109</xdr:row>
      <xdr:rowOff>99219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484188</xdr:colOff>
      <xdr:row>21</xdr:row>
      <xdr:rowOff>95248</xdr:rowOff>
    </xdr:from>
    <xdr:to>
      <xdr:col>35</xdr:col>
      <xdr:colOff>94188</xdr:colOff>
      <xdr:row>42</xdr:row>
      <xdr:rowOff>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448469</xdr:colOff>
      <xdr:row>43</xdr:row>
      <xdr:rowOff>27783</xdr:rowOff>
    </xdr:from>
    <xdr:to>
      <xdr:col>24</xdr:col>
      <xdr:colOff>58469</xdr:colOff>
      <xdr:row>109</xdr:row>
      <xdr:rowOff>99221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35</xdr:col>
      <xdr:colOff>634999</xdr:colOff>
      <xdr:row>43</xdr:row>
      <xdr:rowOff>35719</xdr:rowOff>
    </xdr:from>
    <xdr:to>
      <xdr:col>46</xdr:col>
      <xdr:colOff>244999</xdr:colOff>
      <xdr:row>109</xdr:row>
      <xdr:rowOff>119063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634999</xdr:colOff>
      <xdr:row>22</xdr:row>
      <xdr:rowOff>1</xdr:rowOff>
    </xdr:from>
    <xdr:to>
      <xdr:col>46</xdr:col>
      <xdr:colOff>244999</xdr:colOff>
      <xdr:row>42</xdr:row>
      <xdr:rowOff>77093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826145</xdr:colOff>
      <xdr:row>51</xdr:row>
      <xdr:rowOff>119488</xdr:rowOff>
    </xdr:from>
    <xdr:to>
      <xdr:col>23</xdr:col>
      <xdr:colOff>560584</xdr:colOff>
      <xdr:row>59</xdr:row>
      <xdr:rowOff>14342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2518083" y="11073238"/>
          <a:ext cx="8354564" cy="1002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  <xdr:twoCellAnchor editAs="oneCell">
    <xdr:from>
      <xdr:col>11</xdr:col>
      <xdr:colOff>535780</xdr:colOff>
      <xdr:row>5</xdr:row>
      <xdr:rowOff>71438</xdr:rowOff>
    </xdr:from>
    <xdr:to>
      <xdr:col>12</xdr:col>
      <xdr:colOff>916780</xdr:colOff>
      <xdr:row>9</xdr:row>
      <xdr:rowOff>58421</xdr:rowOff>
    </xdr:to>
    <xdr:pic>
      <xdr:nvPicPr>
        <xdr:cNvPr id="18" name="Imagen 17" descr="C:\Users\acorreaz\AppData\Local\Microsoft\Windows\INetCache\Content.MSO\C6145428.tmp">
          <a:extLst>
            <a:ext uri="{FF2B5EF4-FFF2-40B4-BE49-F238E27FC236}">
              <a16:creationId xmlns:a16="http://schemas.microsoft.com/office/drawing/2014/main" id="{EF897D59-27C4-4595-A173-62521CC46085}"/>
            </a:ext>
          </a:extLst>
        </xdr:cNvPr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5686" y="1428751"/>
          <a:ext cx="1512094" cy="7489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25</xdr:col>
      <xdr:colOff>440531</xdr:colOff>
      <xdr:row>130</xdr:row>
      <xdr:rowOff>59531</xdr:rowOff>
    </xdr:from>
    <xdr:to>
      <xdr:col>30</xdr:col>
      <xdr:colOff>100544</xdr:colOff>
      <xdr:row>136</xdr:row>
      <xdr:rowOff>142875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277A445-0208-4D74-BF54-E31822464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276594" y="17145000"/>
          <a:ext cx="3470013" cy="1083469"/>
        </a:xfrm>
        <a:prstGeom prst="rect">
          <a:avLst/>
        </a:prstGeom>
      </xdr:spPr>
    </xdr:pic>
    <xdr:clientData/>
  </xdr:twoCellAnchor>
  <xdr:twoCellAnchor>
    <xdr:from>
      <xdr:col>47</xdr:col>
      <xdr:colOff>83343</xdr:colOff>
      <xdr:row>21</xdr:row>
      <xdr:rowOff>142876</xdr:rowOff>
    </xdr:from>
    <xdr:to>
      <xdr:col>57</xdr:col>
      <xdr:colOff>300562</xdr:colOff>
      <xdr:row>42</xdr:row>
      <xdr:rowOff>47626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982242B7-B86E-49DE-8669-A5CE48D95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WINDOWS/TEMP/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A_COMPARTIDA_VITALES/VITALES%202009/CONSOLIDADO%20DEL%20A&#209;O/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abrril/Estad&#237;sticas%20Aseguramiento%20Abril%202023%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ISTICAS%20A%20%20AGOSTO%20%202010%2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stad&#237;sticas%20por%20mes/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WINDOWS/TEMP/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WINDOWS/TEMP/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20%20PT/Estad&#237;sticas%20Aseguramiento/Users/CCEBAL~1/AppData/Local/Temp/ARCCCFA/perfil%20-%20series%20epidemilogia/ANEXOS%20%20PERFIL%20EPIDEMILOGICO%202007/Morbilidad/DATOS/EXCEL/PERFIL1/10MORT82.XLS?136D9725" TargetMode="External"/><Relationship Id="rId1" Type="http://schemas.openxmlformats.org/officeDocument/2006/relationships/externalLinkPath" Target="file:///\\136D9725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19%20PT/Estadisticas%20Cobertura%20al%20SGSSS/Users/CCEBAL~1/AppData/Local/Temp/ARCCCFA/perfil%20-%20series%20epidemilogia/ANEXOS%20%20PERFIL%20EPIDEMILOGICO%202007/Morbilidad/DATOS/EXCEL/PERFIL1/10MORT82.XLS?9AB4B2A5" TargetMode="External"/><Relationship Id="rId1" Type="http://schemas.openxmlformats.org/officeDocument/2006/relationships/externalLinkPath" Target="file:///\\9AB4B2A5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CONSOLIDADO REGION "/>
      <sheetName val="1. Población_Afiliada_Regimen"/>
      <sheetName val="2. Afiliados_Esquema Asociativo"/>
      <sheetName val="3. Gráficos_Cobertura_Dpto"/>
      <sheetName val="4. Gráficos_%Tendencia_Subreg"/>
      <sheetName val="5. Gráficos_Afiliados_Reg_Subre"/>
      <sheetName val="6.Gráfico_Afiliados_EPS_Régimen"/>
      <sheetName val="7. Gráficos_Tendencia_EPS"/>
      <sheetName val="3C. Afiliados_ Suspendidos_RC"/>
      <sheetName val="8. Afiliados_ EPS_Mpio_RS"/>
      <sheetName val="9. Afiliados_EPS_Mpio_RC "/>
      <sheetName val="10. Tendencia_por mes_RS"/>
      <sheetName val="11. Tendencia_por mes_ RC"/>
      <sheetName val="12. Tendencia_por mes_REX"/>
      <sheetName val="12. Tendencia_Valores_Años"/>
      <sheetName val="DATOS TD"/>
      <sheetName val="13. Afiliados_Nivel_Sexo_Zona"/>
      <sheetName val="TD"/>
      <sheetName val="14. Afiliados_Grupo_edad_RS"/>
      <sheetName val="Curso_vida"/>
      <sheetName val="14A. RS_Curso_Vida"/>
      <sheetName val="15. Afiliados_Grupo_edad_RC"/>
      <sheetName val="15A. RC_Curso_Vida"/>
      <sheetName val="16. REx_Curso_Vida"/>
      <sheetName val="17. Tipo_Población_RS "/>
      <sheetName val="18. Cobertura_Nacional_Deptos"/>
      <sheetName val="A. Codigos_Municipio"/>
      <sheetName val="B. NUEVOS CODIGO EPS"/>
    </sheetNames>
    <sheetDataSet>
      <sheetData sheetId="0" refreshError="1"/>
      <sheetData sheetId="1" refreshError="1"/>
      <sheetData sheetId="2" refreshError="1">
        <row r="4">
          <cell r="B4" t="str">
            <v>TOTAL DEPARTAMENTO</v>
          </cell>
          <cell r="C4">
            <v>6848360</v>
          </cell>
          <cell r="D4">
            <v>2717057</v>
          </cell>
          <cell r="E4">
            <v>0.39674564421262903</v>
          </cell>
        </row>
        <row r="5">
          <cell r="B5" t="str">
            <v>MAGDALENA MEDIO</v>
          </cell>
          <cell r="C5">
            <v>110367</v>
          </cell>
          <cell r="D5">
            <v>62296</v>
          </cell>
          <cell r="E5">
            <v>0.5644440820172697</v>
          </cell>
        </row>
        <row r="6">
          <cell r="B6" t="str">
            <v>CARACOLI</v>
          </cell>
          <cell r="C6">
            <v>4781</v>
          </cell>
          <cell r="D6">
            <v>2999</v>
          </cell>
          <cell r="E6">
            <v>0.62727462873875761</v>
          </cell>
        </row>
        <row r="7">
          <cell r="B7" t="str">
            <v>MACEO</v>
          </cell>
          <cell r="C7">
            <v>8646</v>
          </cell>
          <cell r="D7">
            <v>5866</v>
          </cell>
          <cell r="E7">
            <v>0.67846402960906782</v>
          </cell>
        </row>
        <row r="8">
          <cell r="B8" t="str">
            <v>PUERTO BERRIO</v>
          </cell>
          <cell r="C8">
            <v>41857</v>
          </cell>
          <cell r="D8">
            <v>26316</v>
          </cell>
          <cell r="E8">
            <v>0.62871204338581366</v>
          </cell>
        </row>
        <row r="9">
          <cell r="B9" t="str">
            <v>PUERTO NARE</v>
          </cell>
          <cell r="C9">
            <v>15124</v>
          </cell>
          <cell r="D9">
            <v>7114</v>
          </cell>
          <cell r="E9">
            <v>0.47037820682359166</v>
          </cell>
        </row>
        <row r="10">
          <cell r="B10" t="str">
            <v>PUERTO TRIUNFO</v>
          </cell>
          <cell r="C10">
            <v>19387</v>
          </cell>
          <cell r="D10">
            <v>10340</v>
          </cell>
          <cell r="E10">
            <v>0.5333470882550162</v>
          </cell>
        </row>
        <row r="11">
          <cell r="B11" t="str">
            <v>YONDO</v>
          </cell>
          <cell r="C11">
            <v>20572</v>
          </cell>
          <cell r="D11">
            <v>9661</v>
          </cell>
          <cell r="E11">
            <v>0.46961889947501456</v>
          </cell>
        </row>
        <row r="12">
          <cell r="B12" t="str">
            <v>BAJO CAUCA</v>
          </cell>
          <cell r="C12">
            <v>266363</v>
          </cell>
          <cell r="D12">
            <v>225586</v>
          </cell>
          <cell r="E12">
            <v>0.8469119209499818</v>
          </cell>
        </row>
        <row r="13">
          <cell r="B13" t="str">
            <v>CACERES</v>
          </cell>
          <cell r="C13">
            <v>30925</v>
          </cell>
          <cell r="D13">
            <v>22889</v>
          </cell>
          <cell r="E13">
            <v>0.74014551333872269</v>
          </cell>
        </row>
        <row r="14">
          <cell r="B14" t="str">
            <v>CAUCASIA</v>
          </cell>
          <cell r="C14">
            <v>97025</v>
          </cell>
          <cell r="D14">
            <v>78145</v>
          </cell>
          <cell r="E14">
            <v>0.80541097655243499</v>
          </cell>
        </row>
        <row r="15">
          <cell r="B15" t="str">
            <v>EL BAGRE</v>
          </cell>
          <cell r="C15">
            <v>55845</v>
          </cell>
          <cell r="D15">
            <v>48139</v>
          </cell>
          <cell r="E15">
            <v>0.86201092309069749</v>
          </cell>
        </row>
        <row r="16">
          <cell r="B16" t="str">
            <v>NECHI</v>
          </cell>
          <cell r="C16">
            <v>27705</v>
          </cell>
          <cell r="D16">
            <v>26044</v>
          </cell>
          <cell r="E16">
            <v>0.94004692293809777</v>
          </cell>
        </row>
        <row r="17">
          <cell r="B17" t="str">
            <v>TARAZA</v>
          </cell>
          <cell r="C17">
            <v>28874</v>
          </cell>
          <cell r="D17">
            <v>25924</v>
          </cell>
          <cell r="E17">
            <v>0.89783195954838257</v>
          </cell>
        </row>
        <row r="18">
          <cell r="B18" t="str">
            <v>ZARAGOZA</v>
          </cell>
          <cell r="C18">
            <v>25989</v>
          </cell>
          <cell r="D18">
            <v>24445</v>
          </cell>
          <cell r="E18">
            <v>0.94059024972103578</v>
          </cell>
        </row>
        <row r="19">
          <cell r="B19" t="str">
            <v>URABA</v>
          </cell>
          <cell r="C19">
            <v>538597</v>
          </cell>
          <cell r="D19">
            <v>401294</v>
          </cell>
          <cell r="E19">
            <v>0.7450728466738582</v>
          </cell>
        </row>
        <row r="20">
          <cell r="B20" t="str">
            <v>APARTADO</v>
          </cell>
          <cell r="C20">
            <v>130362</v>
          </cell>
          <cell r="D20">
            <v>66002</v>
          </cell>
          <cell r="E20">
            <v>0.50629784753225637</v>
          </cell>
        </row>
        <row r="21">
          <cell r="B21" t="str">
            <v>ARBOLETES</v>
          </cell>
          <cell r="C21">
            <v>31853</v>
          </cell>
          <cell r="D21">
            <v>25827</v>
          </cell>
          <cell r="E21">
            <v>0.81081844724201801</v>
          </cell>
        </row>
        <row r="22">
          <cell r="B22" t="str">
            <v>CAREPA</v>
          </cell>
          <cell r="C22">
            <v>51777</v>
          </cell>
          <cell r="D22">
            <v>30860</v>
          </cell>
          <cell r="E22">
            <v>0.59601753674411417</v>
          </cell>
        </row>
        <row r="23">
          <cell r="B23" t="str">
            <v>CHIGORODO</v>
          </cell>
          <cell r="C23">
            <v>61741</v>
          </cell>
          <cell r="D23">
            <v>41782</v>
          </cell>
          <cell r="E23">
            <v>0.67673021169077274</v>
          </cell>
        </row>
        <row r="24">
          <cell r="B24" t="str">
            <v>MURINDO</v>
          </cell>
          <cell r="C24">
            <v>5263</v>
          </cell>
          <cell r="D24">
            <v>4779</v>
          </cell>
          <cell r="E24">
            <v>0.9080372411172335</v>
          </cell>
        </row>
        <row r="25">
          <cell r="B25" t="str">
            <v>MUTATA</v>
          </cell>
          <cell r="C25">
            <v>14904</v>
          </cell>
          <cell r="D25">
            <v>21163</v>
          </cell>
          <cell r="E25">
            <v>1.4199543746645196</v>
          </cell>
        </row>
        <row r="26">
          <cell r="B26" t="str">
            <v>NECOCLI</v>
          </cell>
          <cell r="C26">
            <v>45151</v>
          </cell>
          <cell r="D26">
            <v>49384</v>
          </cell>
          <cell r="E26">
            <v>1.093752076365972</v>
          </cell>
        </row>
        <row r="27">
          <cell r="B27" t="str">
            <v>SAN JUAN DE URABA</v>
          </cell>
          <cell r="C27">
            <v>21540</v>
          </cell>
          <cell r="D27">
            <v>21146</v>
          </cell>
          <cell r="E27">
            <v>0.98170844939647173</v>
          </cell>
        </row>
        <row r="28">
          <cell r="B28" t="str">
            <v>SAN PEDRO DE URABA</v>
          </cell>
          <cell r="C28">
            <v>32895</v>
          </cell>
          <cell r="D28">
            <v>30863</v>
          </cell>
          <cell r="E28">
            <v>0.93822769417844654</v>
          </cell>
        </row>
        <row r="29">
          <cell r="B29" t="str">
            <v>TURBO</v>
          </cell>
          <cell r="C29">
            <v>133430</v>
          </cell>
          <cell r="D29">
            <v>101945</v>
          </cell>
          <cell r="E29">
            <v>0.76403357565764818</v>
          </cell>
        </row>
        <row r="30">
          <cell r="B30" t="str">
            <v>VIGIA DEL FUERTE</v>
          </cell>
          <cell r="C30">
            <v>9681</v>
          </cell>
          <cell r="D30">
            <v>7543</v>
          </cell>
          <cell r="E30">
            <v>0.77915504596632579</v>
          </cell>
        </row>
        <row r="31">
          <cell r="B31" t="str">
            <v>NORDESTE</v>
          </cell>
          <cell r="C31">
            <v>208418</v>
          </cell>
          <cell r="D31">
            <v>141947</v>
          </cell>
          <cell r="E31">
            <v>0.68106881363413907</v>
          </cell>
        </row>
        <row r="32">
          <cell r="B32" t="str">
            <v>AMALFI</v>
          </cell>
          <cell r="C32">
            <v>27637</v>
          </cell>
          <cell r="D32">
            <v>17886</v>
          </cell>
          <cell r="E32">
            <v>0.64717588739732967</v>
          </cell>
        </row>
        <row r="33">
          <cell r="B33" t="str">
            <v>ANORI</v>
          </cell>
          <cell r="C33">
            <v>19527</v>
          </cell>
          <cell r="D33">
            <v>15242</v>
          </cell>
          <cell r="E33">
            <v>0.78056024991038053</v>
          </cell>
        </row>
        <row r="34">
          <cell r="B34" t="str">
            <v>CISNEROS</v>
          </cell>
          <cell r="C34">
            <v>10326</v>
          </cell>
          <cell r="D34">
            <v>6701</v>
          </cell>
          <cell r="E34">
            <v>0.64894441216347087</v>
          </cell>
        </row>
        <row r="35">
          <cell r="B35" t="str">
            <v>REMEDIOS</v>
          </cell>
          <cell r="C35">
            <v>30277</v>
          </cell>
          <cell r="D35">
            <v>22854</v>
          </cell>
          <cell r="E35">
            <v>0.75483039931300988</v>
          </cell>
        </row>
        <row r="36">
          <cell r="B36" t="str">
            <v>SAN ROQUE</v>
          </cell>
          <cell r="C36">
            <v>22775</v>
          </cell>
          <cell r="D36">
            <v>14046</v>
          </cell>
          <cell r="E36">
            <v>0.61672886937431393</v>
          </cell>
        </row>
        <row r="37">
          <cell r="B37" t="str">
            <v>SANTO DOMINGO</v>
          </cell>
          <cell r="C37">
            <v>12970</v>
          </cell>
          <cell r="D37">
            <v>6160</v>
          </cell>
          <cell r="E37">
            <v>0.47494217424826524</v>
          </cell>
        </row>
        <row r="38">
          <cell r="B38" t="str">
            <v>SEGOVIA</v>
          </cell>
          <cell r="C38">
            <v>40602</v>
          </cell>
          <cell r="D38">
            <v>26864</v>
          </cell>
          <cell r="E38">
            <v>0.66164228363134825</v>
          </cell>
        </row>
        <row r="39">
          <cell r="B39" t="str">
            <v>VEGACHI</v>
          </cell>
          <cell r="C39">
            <v>12453</v>
          </cell>
          <cell r="D39">
            <v>11281</v>
          </cell>
          <cell r="E39">
            <v>0.90588613185577771</v>
          </cell>
        </row>
        <row r="40">
          <cell r="B40" t="str">
            <v>YALI</v>
          </cell>
          <cell r="C40">
            <v>8026</v>
          </cell>
          <cell r="D40">
            <v>5561</v>
          </cell>
          <cell r="E40">
            <v>0.69287316222277595</v>
          </cell>
        </row>
        <row r="41">
          <cell r="B41" t="str">
            <v>YOLOMBO</v>
          </cell>
          <cell r="C41">
            <v>23825</v>
          </cell>
          <cell r="D41">
            <v>15352</v>
          </cell>
          <cell r="E41">
            <v>0.64436516264428123</v>
          </cell>
        </row>
        <row r="42">
          <cell r="B42" t="str">
            <v>OCCIDENTE</v>
          </cell>
          <cell r="C42">
            <v>220403</v>
          </cell>
          <cell r="D42">
            <v>151204</v>
          </cell>
          <cell r="E42">
            <v>0.68603421913494822</v>
          </cell>
        </row>
        <row r="43">
          <cell r="B43" t="str">
            <v>ABRIAQUI</v>
          </cell>
          <cell r="C43">
            <v>2841</v>
          </cell>
          <cell r="D43">
            <v>1393</v>
          </cell>
          <cell r="E43">
            <v>0.490320309750088</v>
          </cell>
        </row>
        <row r="44">
          <cell r="B44" t="str">
            <v>SANTAFE DE ANTIOQUIA</v>
          </cell>
          <cell r="C44">
            <v>27831</v>
          </cell>
          <cell r="D44">
            <v>18475</v>
          </cell>
          <cell r="E44">
            <v>0.66382810535014913</v>
          </cell>
        </row>
        <row r="45">
          <cell r="B45" t="str">
            <v>ANZA</v>
          </cell>
          <cell r="C45">
            <v>7433</v>
          </cell>
          <cell r="D45">
            <v>5722</v>
          </cell>
          <cell r="E45">
            <v>0.76981030539486073</v>
          </cell>
        </row>
        <row r="46">
          <cell r="B46" t="str">
            <v>ARMENIA</v>
          </cell>
          <cell r="C46">
            <v>5358</v>
          </cell>
          <cell r="D46">
            <v>2556</v>
          </cell>
          <cell r="E46">
            <v>0.47704367301231804</v>
          </cell>
        </row>
        <row r="47">
          <cell r="B47" t="str">
            <v>BURITICA</v>
          </cell>
          <cell r="C47">
            <v>9925</v>
          </cell>
          <cell r="D47">
            <v>6288</v>
          </cell>
          <cell r="E47">
            <v>0.63355163727959696</v>
          </cell>
        </row>
        <row r="48">
          <cell r="B48" t="str">
            <v>CAICEDO</v>
          </cell>
          <cell r="C48">
            <v>8798</v>
          </cell>
          <cell r="D48">
            <v>6967</v>
          </cell>
          <cell r="E48">
            <v>0.79188451920891112</v>
          </cell>
        </row>
        <row r="49">
          <cell r="B49" t="str">
            <v>CAÑASGORDAS</v>
          </cell>
          <cell r="C49">
            <v>16256</v>
          </cell>
          <cell r="D49">
            <v>11142</v>
          </cell>
          <cell r="E49">
            <v>0.68540846456692917</v>
          </cell>
        </row>
        <row r="50">
          <cell r="B50" t="str">
            <v>DABEIBA</v>
          </cell>
          <cell r="C50">
            <v>24377</v>
          </cell>
          <cell r="D50">
            <v>21369</v>
          </cell>
          <cell r="E50">
            <v>0.87660499651310664</v>
          </cell>
        </row>
        <row r="51">
          <cell r="B51" t="str">
            <v>EBEJICO</v>
          </cell>
          <cell r="C51">
            <v>12713</v>
          </cell>
          <cell r="D51">
            <v>6613</v>
          </cell>
          <cell r="E51">
            <v>0.52017619759301503</v>
          </cell>
        </row>
        <row r="52">
          <cell r="B52" t="str">
            <v>FRONTINO</v>
          </cell>
          <cell r="C52">
            <v>21737</v>
          </cell>
          <cell r="D52">
            <v>18575</v>
          </cell>
          <cell r="E52">
            <v>0.85453374430694207</v>
          </cell>
        </row>
        <row r="53">
          <cell r="B53" t="str">
            <v>GIRALDO</v>
          </cell>
          <cell r="C53">
            <v>5899</v>
          </cell>
          <cell r="D53">
            <v>3964</v>
          </cell>
          <cell r="E53">
            <v>0.67197830140701809</v>
          </cell>
        </row>
        <row r="54">
          <cell r="B54" t="str">
            <v>HELICONIA</v>
          </cell>
          <cell r="C54">
            <v>5682</v>
          </cell>
          <cell r="D54">
            <v>3149</v>
          </cell>
          <cell r="E54">
            <v>0.55420626539950724</v>
          </cell>
        </row>
        <row r="55">
          <cell r="B55" t="str">
            <v>LIBORINA</v>
          </cell>
          <cell r="C55">
            <v>10556</v>
          </cell>
          <cell r="D55">
            <v>7421</v>
          </cell>
          <cell r="E55">
            <v>0.70301250473664267</v>
          </cell>
        </row>
        <row r="56">
          <cell r="B56" t="str">
            <v>OLAYA</v>
          </cell>
          <cell r="C56">
            <v>3292</v>
          </cell>
          <cell r="D56">
            <v>1841</v>
          </cell>
          <cell r="E56">
            <v>0.55923450789793439</v>
          </cell>
        </row>
        <row r="57">
          <cell r="B57" t="str">
            <v>PEQUE</v>
          </cell>
          <cell r="C57">
            <v>8585</v>
          </cell>
          <cell r="D57">
            <v>6640</v>
          </cell>
          <cell r="E57">
            <v>0.77344205008736167</v>
          </cell>
        </row>
        <row r="58">
          <cell r="B58" t="str">
            <v>SABANALARGA</v>
          </cell>
          <cell r="C58">
            <v>9592</v>
          </cell>
          <cell r="D58">
            <v>7178</v>
          </cell>
          <cell r="E58">
            <v>0.74833194328607178</v>
          </cell>
        </row>
        <row r="59">
          <cell r="B59" t="str">
            <v>SAN JERONIMO</v>
          </cell>
          <cell r="C59">
            <v>16368</v>
          </cell>
          <cell r="D59">
            <v>7841</v>
          </cell>
          <cell r="E59">
            <v>0.47904447702834801</v>
          </cell>
        </row>
        <row r="60">
          <cell r="B60" t="str">
            <v>SOPETRAN</v>
          </cell>
          <cell r="C60">
            <v>15949</v>
          </cell>
          <cell r="D60">
            <v>8691</v>
          </cell>
          <cell r="E60">
            <v>0.5449244466737726</v>
          </cell>
        </row>
        <row r="61">
          <cell r="B61" t="str">
            <v>URAMITA</v>
          </cell>
          <cell r="C61">
            <v>7211</v>
          </cell>
          <cell r="D61">
            <v>5379</v>
          </cell>
          <cell r="E61">
            <v>0.74594369712938569</v>
          </cell>
        </row>
        <row r="62">
          <cell r="B62" t="str">
            <v>NORTE</v>
          </cell>
          <cell r="C62">
            <v>256264</v>
          </cell>
          <cell r="D62">
            <v>140914</v>
          </cell>
          <cell r="E62">
            <v>0.5498782505541161</v>
          </cell>
        </row>
        <row r="63">
          <cell r="B63" t="str">
            <v>ANGOSTURA</v>
          </cell>
          <cell r="C63">
            <v>12005</v>
          </cell>
          <cell r="D63">
            <v>8545</v>
          </cell>
          <cell r="E63">
            <v>0.71178675551853399</v>
          </cell>
        </row>
        <row r="64">
          <cell r="B64" t="str">
            <v>BELMIRA</v>
          </cell>
          <cell r="C64">
            <v>6356</v>
          </cell>
          <cell r="D64">
            <v>2716</v>
          </cell>
          <cell r="E64">
            <v>0.42731277533039647</v>
          </cell>
        </row>
        <row r="65">
          <cell r="B65" t="str">
            <v>BRICEÑO</v>
          </cell>
          <cell r="C65">
            <v>8473</v>
          </cell>
          <cell r="D65">
            <v>5638</v>
          </cell>
          <cell r="E65">
            <v>0.66540776584444705</v>
          </cell>
        </row>
        <row r="66">
          <cell r="B66" t="str">
            <v>CAMPAMENTO</v>
          </cell>
          <cell r="C66">
            <v>9671</v>
          </cell>
          <cell r="D66">
            <v>6329</v>
          </cell>
          <cell r="E66">
            <v>0.65443077241236691</v>
          </cell>
        </row>
        <row r="67">
          <cell r="B67" t="str">
            <v>CAROLINA</v>
          </cell>
          <cell r="C67">
            <v>4174</v>
          </cell>
          <cell r="D67">
            <v>1605</v>
          </cell>
          <cell r="E67">
            <v>0.38452323909918545</v>
          </cell>
        </row>
        <row r="68">
          <cell r="B68" t="str">
            <v>DON MATIAS</v>
          </cell>
          <cell r="C68">
            <v>20198</v>
          </cell>
          <cell r="D68">
            <v>8575</v>
          </cell>
          <cell r="E68">
            <v>0.42454698484998515</v>
          </cell>
        </row>
        <row r="69">
          <cell r="B69" t="str">
            <v>ENTRERRIOS</v>
          </cell>
          <cell r="C69">
            <v>11982</v>
          </cell>
          <cell r="D69">
            <v>2942</v>
          </cell>
          <cell r="E69">
            <v>0.2455349691203472</v>
          </cell>
        </row>
        <row r="70">
          <cell r="B70" t="str">
            <v xml:space="preserve">GOMEZ PLATA </v>
          </cell>
          <cell r="C70">
            <v>10300</v>
          </cell>
          <cell r="D70">
            <v>4771</v>
          </cell>
          <cell r="E70">
            <v>0.46320388349514563</v>
          </cell>
        </row>
        <row r="71">
          <cell r="B71" t="str">
            <v>GUADALUPE</v>
          </cell>
          <cell r="C71">
            <v>6926</v>
          </cell>
          <cell r="D71">
            <v>4030</v>
          </cell>
          <cell r="E71">
            <v>0.58186543459428242</v>
          </cell>
        </row>
        <row r="72">
          <cell r="B72" t="str">
            <v>ITUANGO</v>
          </cell>
          <cell r="C72">
            <v>28634</v>
          </cell>
          <cell r="D72">
            <v>17189</v>
          </cell>
          <cell r="E72">
            <v>0.60030034225047146</v>
          </cell>
        </row>
        <row r="73">
          <cell r="B73" t="str">
            <v>SAN ANDRES DE CUERQUIA</v>
          </cell>
          <cell r="C73">
            <v>7598</v>
          </cell>
          <cell r="D73">
            <v>4464</v>
          </cell>
          <cell r="E73">
            <v>0.58752303237694126</v>
          </cell>
        </row>
        <row r="74">
          <cell r="B74" t="str">
            <v>SAN JOSE DE LA MONTAÑA</v>
          </cell>
          <cell r="C74">
            <v>3867</v>
          </cell>
          <cell r="D74">
            <v>1869</v>
          </cell>
          <cell r="E74">
            <v>0.48332040341349886</v>
          </cell>
        </row>
        <row r="75">
          <cell r="B75" t="str">
            <v>SAN PEDRO DE LOS MILAGROS</v>
          </cell>
          <cell r="C75">
            <v>23409</v>
          </cell>
          <cell r="D75">
            <v>10560</v>
          </cell>
          <cell r="E75">
            <v>0.45110854799436112</v>
          </cell>
        </row>
        <row r="76">
          <cell r="B76" t="str">
            <v>SANTA ROSA DE OSOS</v>
          </cell>
          <cell r="C76">
            <v>38748</v>
          </cell>
          <cell r="D76">
            <v>17620</v>
          </cell>
          <cell r="E76">
            <v>0.45473314751729121</v>
          </cell>
        </row>
        <row r="77">
          <cell r="B77" t="str">
            <v>TOLEDO</v>
          </cell>
          <cell r="C77">
            <v>5225</v>
          </cell>
          <cell r="D77">
            <v>3907</v>
          </cell>
          <cell r="E77">
            <v>0.74775119617224883</v>
          </cell>
        </row>
        <row r="78">
          <cell r="B78" t="str">
            <v>VALDIVIA</v>
          </cell>
          <cell r="C78">
            <v>14596</v>
          </cell>
          <cell r="D78">
            <v>13381</v>
          </cell>
          <cell r="E78">
            <v>0.91675801589476569</v>
          </cell>
        </row>
        <row r="79">
          <cell r="B79" t="str">
            <v>YARUMAL</v>
          </cell>
          <cell r="C79">
            <v>44102</v>
          </cell>
          <cell r="D79">
            <v>26773</v>
          </cell>
          <cell r="E79">
            <v>0.60706997415083219</v>
          </cell>
        </row>
        <row r="80">
          <cell r="B80" t="str">
            <v>ORIENTE</v>
          </cell>
          <cell r="C80">
            <v>716649</v>
          </cell>
          <cell r="D80">
            <v>278196</v>
          </cell>
          <cell r="E80">
            <v>0.38819003445201206</v>
          </cell>
        </row>
        <row r="81">
          <cell r="B81" t="str">
            <v>ABEJORRAL</v>
          </cell>
          <cell r="C81">
            <v>21297</v>
          </cell>
          <cell r="D81">
            <v>11707</v>
          </cell>
          <cell r="E81">
            <v>0.54970183593933419</v>
          </cell>
        </row>
        <row r="82">
          <cell r="B82" t="str">
            <v>ALEJANDRIA</v>
          </cell>
          <cell r="C82">
            <v>4912</v>
          </cell>
          <cell r="D82">
            <v>2884</v>
          </cell>
          <cell r="E82">
            <v>0.58713355048859939</v>
          </cell>
        </row>
        <row r="83">
          <cell r="B83" t="str">
            <v>ARGELIA</v>
          </cell>
          <cell r="C83">
            <v>7975</v>
          </cell>
          <cell r="D83">
            <v>6413</v>
          </cell>
          <cell r="E83">
            <v>0.80413793103448272</v>
          </cell>
        </row>
        <row r="84">
          <cell r="B84" t="str">
            <v>EL CARMEN DE VIBORAL</v>
          </cell>
          <cell r="C84">
            <v>63761</v>
          </cell>
          <cell r="D84">
            <v>18048</v>
          </cell>
          <cell r="E84">
            <v>0.28305704113799973</v>
          </cell>
        </row>
        <row r="85">
          <cell r="B85" t="str">
            <v>COCORNA</v>
          </cell>
          <cell r="C85">
            <v>16390</v>
          </cell>
          <cell r="D85">
            <v>11558</v>
          </cell>
          <cell r="E85">
            <v>0.7051860890787065</v>
          </cell>
        </row>
        <row r="86">
          <cell r="B86" t="str">
            <v>CONCEPCION</v>
          </cell>
          <cell r="C86">
            <v>5020</v>
          </cell>
          <cell r="D86">
            <v>2716</v>
          </cell>
          <cell r="E86">
            <v>0.54103585657370523</v>
          </cell>
        </row>
        <row r="87">
          <cell r="B87" t="str">
            <v>GRANADA</v>
          </cell>
          <cell r="C87">
            <v>10700</v>
          </cell>
          <cell r="D87">
            <v>6690</v>
          </cell>
          <cell r="E87">
            <v>0.62523364485981303</v>
          </cell>
        </row>
        <row r="88">
          <cell r="B88" t="str">
            <v>GUARNE</v>
          </cell>
          <cell r="C88">
            <v>59226</v>
          </cell>
          <cell r="D88">
            <v>14846</v>
          </cell>
          <cell r="E88">
            <v>0.25066693681828928</v>
          </cell>
        </row>
        <row r="89">
          <cell r="B89" t="str">
            <v>GUATAPE</v>
          </cell>
          <cell r="C89">
            <v>8945</v>
          </cell>
          <cell r="D89">
            <v>3943</v>
          </cell>
          <cell r="E89">
            <v>0.4408049189491336</v>
          </cell>
        </row>
        <row r="90">
          <cell r="B90" t="str">
            <v>LA CEJA</v>
          </cell>
          <cell r="C90">
            <v>69831</v>
          </cell>
          <cell r="D90">
            <v>15219</v>
          </cell>
          <cell r="E90">
            <v>0.2179404562443614</v>
          </cell>
        </row>
        <row r="91">
          <cell r="B91" t="str">
            <v>LA UNION</v>
          </cell>
          <cell r="C91">
            <v>22870</v>
          </cell>
          <cell r="D91">
            <v>9910</v>
          </cell>
          <cell r="E91">
            <v>0.43331875819851334</v>
          </cell>
        </row>
        <row r="92">
          <cell r="B92" t="str">
            <v>MARINILLA</v>
          </cell>
          <cell r="C92">
            <v>69343</v>
          </cell>
          <cell r="D92">
            <v>26060</v>
          </cell>
          <cell r="E92">
            <v>0.37581298761230403</v>
          </cell>
        </row>
        <row r="93">
          <cell r="B93" t="str">
            <v>NARIÑO</v>
          </cell>
          <cell r="C93">
            <v>10723</v>
          </cell>
          <cell r="D93">
            <v>7864</v>
          </cell>
          <cell r="E93">
            <v>0.73337685349249282</v>
          </cell>
        </row>
        <row r="94">
          <cell r="B94" t="str">
            <v>EL PEÑOL</v>
          </cell>
          <cell r="C94">
            <v>22410</v>
          </cell>
          <cell r="D94">
            <v>12498</v>
          </cell>
          <cell r="E94">
            <v>0.55769745649263724</v>
          </cell>
        </row>
        <row r="95">
          <cell r="B95" t="str">
            <v>EL RETIRO</v>
          </cell>
          <cell r="C95">
            <v>25227</v>
          </cell>
          <cell r="D95">
            <v>4173</v>
          </cell>
          <cell r="E95">
            <v>0.16541800451896777</v>
          </cell>
        </row>
        <row r="96">
          <cell r="B96" t="str">
            <v>RIONEGRO</v>
          </cell>
          <cell r="C96">
            <v>145704</v>
          </cell>
          <cell r="D96">
            <v>35441</v>
          </cell>
          <cell r="E96">
            <v>0.24323971888211718</v>
          </cell>
        </row>
        <row r="97">
          <cell r="B97" t="str">
            <v>SAN CARLOS</v>
          </cell>
          <cell r="C97">
            <v>16838</v>
          </cell>
          <cell r="D97">
            <v>10315</v>
          </cell>
          <cell r="E97">
            <v>0.61260244684641885</v>
          </cell>
        </row>
        <row r="98">
          <cell r="B98" t="str">
            <v>SAN FRANCISCO</v>
          </cell>
          <cell r="C98">
            <v>5945</v>
          </cell>
          <cell r="D98">
            <v>4977</v>
          </cell>
          <cell r="E98">
            <v>0.8371740958788898</v>
          </cell>
        </row>
        <row r="99">
          <cell r="B99" t="str">
            <v>SAN LUIS</v>
          </cell>
          <cell r="C99">
            <v>13690</v>
          </cell>
          <cell r="D99">
            <v>10393</v>
          </cell>
          <cell r="E99">
            <v>0.7591672753834916</v>
          </cell>
        </row>
        <row r="100">
          <cell r="B100" t="str">
            <v>SAN RAFAEL</v>
          </cell>
          <cell r="C100">
            <v>16489</v>
          </cell>
          <cell r="D100">
            <v>9955</v>
          </cell>
          <cell r="E100">
            <v>0.6037358238825884</v>
          </cell>
        </row>
        <row r="101">
          <cell r="B101" t="str">
            <v>SAN VICENTE</v>
          </cell>
          <cell r="C101">
            <v>23349</v>
          </cell>
          <cell r="D101">
            <v>11742</v>
          </cell>
          <cell r="E101">
            <v>0.50289091609919057</v>
          </cell>
        </row>
        <row r="102">
          <cell r="B102" t="str">
            <v>EL SANTUARIO</v>
          </cell>
          <cell r="C102">
            <v>37801</v>
          </cell>
          <cell r="D102">
            <v>17197</v>
          </cell>
          <cell r="E102">
            <v>0.45493505462818445</v>
          </cell>
        </row>
        <row r="103">
          <cell r="B103" t="str">
            <v>SONSON</v>
          </cell>
          <cell r="C103">
            <v>38203</v>
          </cell>
          <cell r="D103">
            <v>23647</v>
          </cell>
          <cell r="E103">
            <v>0.61898280239771741</v>
          </cell>
        </row>
        <row r="104">
          <cell r="B104" t="str">
            <v>SUROESTE</v>
          </cell>
          <cell r="C104">
            <v>384751</v>
          </cell>
          <cell r="D104">
            <v>213038</v>
          </cell>
          <cell r="E104">
            <v>0.55370356412329014</v>
          </cell>
        </row>
        <row r="105">
          <cell r="B105" t="str">
            <v>AMAGA</v>
          </cell>
          <cell r="C105">
            <v>32142</v>
          </cell>
          <cell r="D105">
            <v>10079</v>
          </cell>
          <cell r="E105">
            <v>0.3135772509489142</v>
          </cell>
        </row>
        <row r="106">
          <cell r="B106" t="str">
            <v>ANDES</v>
          </cell>
          <cell r="C106">
            <v>45796</v>
          </cell>
          <cell r="D106">
            <v>28260</v>
          </cell>
          <cell r="E106">
            <v>0.61708446152502405</v>
          </cell>
        </row>
        <row r="107">
          <cell r="B107" t="str">
            <v>ANGELOPOLIS</v>
          </cell>
          <cell r="C107">
            <v>6082</v>
          </cell>
          <cell r="D107">
            <v>2420</v>
          </cell>
          <cell r="E107">
            <v>0.39789542913515291</v>
          </cell>
        </row>
        <row r="108">
          <cell r="B108" t="str">
            <v>BETANIA</v>
          </cell>
          <cell r="C108">
            <v>10808</v>
          </cell>
          <cell r="D108">
            <v>6247</v>
          </cell>
          <cell r="E108">
            <v>0.57799777942264985</v>
          </cell>
        </row>
        <row r="109">
          <cell r="B109" t="str">
            <v>BETULIA</v>
          </cell>
          <cell r="C109">
            <v>16485</v>
          </cell>
          <cell r="D109">
            <v>14108</v>
          </cell>
          <cell r="E109">
            <v>0.85580831058538065</v>
          </cell>
        </row>
        <row r="110">
          <cell r="B110" t="str">
            <v>CIUDAD BOLIVAR</v>
          </cell>
          <cell r="C110">
            <v>27458</v>
          </cell>
          <cell r="D110">
            <v>18578</v>
          </cell>
          <cell r="E110">
            <v>0.67659698448539585</v>
          </cell>
        </row>
        <row r="111">
          <cell r="B111" t="str">
            <v>CARAMANTA</v>
          </cell>
          <cell r="C111">
            <v>4907</v>
          </cell>
          <cell r="D111">
            <v>3379</v>
          </cell>
          <cell r="E111">
            <v>0.68860811086203388</v>
          </cell>
        </row>
        <row r="112">
          <cell r="B112" t="str">
            <v>CONCORDIA</v>
          </cell>
          <cell r="C112">
            <v>22540</v>
          </cell>
          <cell r="D112">
            <v>13443</v>
          </cell>
          <cell r="E112">
            <v>0.59640638864241347</v>
          </cell>
        </row>
        <row r="113">
          <cell r="B113" t="str">
            <v>FREDONIA</v>
          </cell>
          <cell r="C113">
            <v>25764</v>
          </cell>
          <cell r="D113">
            <v>8072</v>
          </cell>
          <cell r="E113">
            <v>0.31330538736221086</v>
          </cell>
        </row>
        <row r="114">
          <cell r="B114" t="str">
            <v>HISPANIA</v>
          </cell>
          <cell r="C114">
            <v>5790</v>
          </cell>
          <cell r="D114">
            <v>2719</v>
          </cell>
          <cell r="E114">
            <v>0.46960276338514678</v>
          </cell>
        </row>
        <row r="115">
          <cell r="B115" t="str">
            <v>JARDIN</v>
          </cell>
          <cell r="C115">
            <v>15400</v>
          </cell>
          <cell r="D115">
            <v>9553</v>
          </cell>
          <cell r="E115">
            <v>0.62032467532467528</v>
          </cell>
        </row>
        <row r="116">
          <cell r="B116" t="str">
            <v>JERICO</v>
          </cell>
          <cell r="C116">
            <v>14344</v>
          </cell>
          <cell r="D116">
            <v>6443</v>
          </cell>
          <cell r="E116">
            <v>0.44917735638594536</v>
          </cell>
        </row>
        <row r="117">
          <cell r="B117" t="str">
            <v>LA PINTADA</v>
          </cell>
          <cell r="C117">
            <v>8571</v>
          </cell>
          <cell r="D117">
            <v>4625</v>
          </cell>
          <cell r="E117">
            <v>0.5396103138490258</v>
          </cell>
        </row>
        <row r="118">
          <cell r="B118" t="str">
            <v>MONTEBELLO</v>
          </cell>
          <cell r="C118">
            <v>6973</v>
          </cell>
          <cell r="D118">
            <v>4463</v>
          </cell>
          <cell r="E118">
            <v>0.6400401548831206</v>
          </cell>
        </row>
        <row r="119">
          <cell r="B119" t="str">
            <v>PUEBLORRICO</v>
          </cell>
          <cell r="C119">
            <v>9124</v>
          </cell>
          <cell r="D119">
            <v>5623</v>
          </cell>
          <cell r="E119">
            <v>0.616286716352477</v>
          </cell>
        </row>
        <row r="120">
          <cell r="B120" t="str">
            <v>SALGAR</v>
          </cell>
          <cell r="C120">
            <v>19153</v>
          </cell>
          <cell r="D120">
            <v>12830</v>
          </cell>
          <cell r="E120">
            <v>0.6698689500339372</v>
          </cell>
        </row>
        <row r="121">
          <cell r="B121" t="str">
            <v>SANTA BARBARA</v>
          </cell>
          <cell r="C121">
            <v>27647</v>
          </cell>
          <cell r="D121">
            <v>12802</v>
          </cell>
          <cell r="E121">
            <v>0.46305204904691288</v>
          </cell>
        </row>
        <row r="122">
          <cell r="B122" t="str">
            <v>TAMESIS</v>
          </cell>
          <cell r="C122">
            <v>17029</v>
          </cell>
          <cell r="D122">
            <v>9215</v>
          </cell>
          <cell r="E122">
            <v>0.54113570967173641</v>
          </cell>
        </row>
        <row r="123">
          <cell r="B123" t="str">
            <v>TARSO</v>
          </cell>
          <cell r="C123">
            <v>6510</v>
          </cell>
          <cell r="D123">
            <v>3096</v>
          </cell>
          <cell r="E123">
            <v>0.47557603686635946</v>
          </cell>
        </row>
        <row r="124">
          <cell r="B124" t="str">
            <v>TITIRIBI</v>
          </cell>
          <cell r="C124">
            <v>11259</v>
          </cell>
          <cell r="D124">
            <v>3564</v>
          </cell>
          <cell r="E124">
            <v>0.31654676258992803</v>
          </cell>
        </row>
        <row r="125">
          <cell r="B125" t="str">
            <v>URRAO</v>
          </cell>
          <cell r="C125">
            <v>31885</v>
          </cell>
          <cell r="D125">
            <v>24645</v>
          </cell>
          <cell r="E125">
            <v>0.77293398149600123</v>
          </cell>
        </row>
        <row r="126">
          <cell r="B126" t="str">
            <v>VALPARAISO</v>
          </cell>
          <cell r="C126">
            <v>6876</v>
          </cell>
          <cell r="D126">
            <v>2947</v>
          </cell>
          <cell r="E126">
            <v>0.42859220477021526</v>
          </cell>
        </row>
        <row r="127">
          <cell r="B127" t="str">
            <v>VENECIA</v>
          </cell>
          <cell r="C127">
            <v>12208</v>
          </cell>
          <cell r="D127">
            <v>5927</v>
          </cell>
          <cell r="E127">
            <v>0.4855013106159895</v>
          </cell>
        </row>
        <row r="128">
          <cell r="B128" t="str">
            <v xml:space="preserve">VALLE ABURRA </v>
          </cell>
          <cell r="C128">
            <v>4146548</v>
          </cell>
          <cell r="D128">
            <v>1102582</v>
          </cell>
          <cell r="E128">
            <v>0.26590359016704979</v>
          </cell>
        </row>
        <row r="129">
          <cell r="B129" t="str">
            <v>MEDELLIN</v>
          </cell>
          <cell r="C129">
            <v>2595300</v>
          </cell>
          <cell r="D129">
            <v>784133</v>
          </cell>
          <cell r="E129">
            <v>0.3021357839170809</v>
          </cell>
        </row>
        <row r="130">
          <cell r="B130" t="str">
            <v>BARBOSA</v>
          </cell>
          <cell r="C130">
            <v>55649</v>
          </cell>
          <cell r="D130">
            <v>20853</v>
          </cell>
          <cell r="E130">
            <v>0.37472371471185467</v>
          </cell>
        </row>
        <row r="131">
          <cell r="B131" t="str">
            <v>BELLO</v>
          </cell>
          <cell r="C131">
            <v>561955</v>
          </cell>
          <cell r="D131">
            <v>125516</v>
          </cell>
          <cell r="E131">
            <v>0.22335596266604976</v>
          </cell>
        </row>
        <row r="132">
          <cell r="B132" t="str">
            <v>CALDAS</v>
          </cell>
          <cell r="C132">
            <v>85385</v>
          </cell>
          <cell r="D132">
            <v>20508</v>
          </cell>
          <cell r="E132">
            <v>0.24018270187972127</v>
          </cell>
        </row>
        <row r="133">
          <cell r="B133" t="str">
            <v>COPACABANA</v>
          </cell>
          <cell r="C133">
            <v>83559</v>
          </cell>
          <cell r="D133">
            <v>19535</v>
          </cell>
          <cell r="E133">
            <v>0.23378690506109456</v>
          </cell>
        </row>
        <row r="134">
          <cell r="B134" t="str">
            <v>ENVIGADO</v>
          </cell>
          <cell r="C134">
            <v>246327</v>
          </cell>
          <cell r="D134">
            <v>26801</v>
          </cell>
          <cell r="E134">
            <v>0.10880252672260857</v>
          </cell>
        </row>
        <row r="135">
          <cell r="B135" t="str">
            <v>GIRARDOTA</v>
          </cell>
          <cell r="C135">
            <v>55483</v>
          </cell>
          <cell r="D135">
            <v>15887</v>
          </cell>
          <cell r="E135">
            <v>0.28633995998774397</v>
          </cell>
        </row>
        <row r="136">
          <cell r="B136" t="str">
            <v>ITAGÜI</v>
          </cell>
          <cell r="C136">
            <v>296953</v>
          </cell>
          <cell r="D136">
            <v>64585</v>
          </cell>
          <cell r="E136">
            <v>0.21749233043612962</v>
          </cell>
        </row>
        <row r="137">
          <cell r="B137" t="str">
            <v>LA ESTRELLA</v>
          </cell>
          <cell r="C137">
            <v>76971</v>
          </cell>
          <cell r="D137">
            <v>11993</v>
          </cell>
          <cell r="E137">
            <v>0.15581192916812825</v>
          </cell>
        </row>
        <row r="138">
          <cell r="B138" t="str">
            <v>SABANETA</v>
          </cell>
          <cell r="C138">
            <v>88966</v>
          </cell>
          <cell r="D138">
            <v>12771</v>
          </cell>
          <cell r="E138">
            <v>0.14354922105073847</v>
          </cell>
        </row>
        <row r="139">
          <cell r="C139"/>
          <cell r="D139"/>
        </row>
        <row r="140">
          <cell r="B140" t="str">
            <v>Abril 2023</v>
          </cell>
          <cell r="C140"/>
          <cell r="D140"/>
          <cell r="E140"/>
        </row>
        <row r="141">
          <cell r="B141" t="str">
            <v>REGIMEN EXCEPCIÓN(Magisterio, Ecopetrol, UdeA, Unal) CUBO SISPRO marzo 2023- INPEC: Pagima web  inpec tabla aestadisticas  de PPL intramural</v>
          </cell>
          <cell r="C141"/>
          <cell r="D141"/>
          <cell r="E141"/>
        </row>
        <row r="142">
          <cell r="B142" t="str">
            <v>Proyecciones de población con base en el Censo Nacional de Población y Vivienda 2018 (febrero2020),Las series de estimaciones de población aquí presentadas, están sujetas a ajustes de acuerdo con la disponibilidad de nueva información.Fecha de actualización de la serie población año 2023 (post pandemia)</v>
          </cell>
          <cell r="C142"/>
          <cell r="D142"/>
          <cell r="E142"/>
        </row>
        <row r="143">
          <cell r="B143" t="str">
            <v>Diana Milena Lopez</v>
          </cell>
          <cell r="C143"/>
          <cell r="D143"/>
          <cell r="E143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s por mpio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G105" workbookViewId="0">
      <selection activeCell="N3" sqref="N3:N127"/>
    </sheetView>
  </sheetViews>
  <sheetFormatPr defaultColWidth="11.42578125" defaultRowHeight="12.75"/>
  <cols>
    <col min="3" max="3" width="12.5703125" customWidth="1"/>
  </cols>
  <sheetData>
    <row r="1" spans="1:19">
      <c r="D1" s="195">
        <v>2016</v>
      </c>
      <c r="E1" s="195">
        <v>2017</v>
      </c>
      <c r="F1" s="195">
        <v>2018</v>
      </c>
      <c r="G1" s="195">
        <v>2019</v>
      </c>
      <c r="H1" s="195">
        <v>2020</v>
      </c>
      <c r="I1" s="908" t="s">
        <v>0</v>
      </c>
      <c r="J1" s="910" t="s">
        <v>1</v>
      </c>
      <c r="K1" s="912" t="s">
        <v>2</v>
      </c>
      <c r="L1" s="912"/>
      <c r="M1" s="913"/>
    </row>
    <row r="2" spans="1:19" ht="24" customHeight="1">
      <c r="A2" s="96" t="s">
        <v>3</v>
      </c>
      <c r="B2" s="97" t="s">
        <v>4</v>
      </c>
      <c r="C2" s="97" t="s">
        <v>0</v>
      </c>
      <c r="D2" s="97">
        <f>SUM(D3:D127)</f>
        <v>6534857</v>
      </c>
      <c r="E2" s="97">
        <f>SUM(E3:E127)</f>
        <v>6613118</v>
      </c>
      <c r="F2" s="97">
        <f>SUM(F3:F127)</f>
        <v>6691030</v>
      </c>
      <c r="G2" s="97">
        <f>SUM(G3:G127)</f>
        <v>6768388</v>
      </c>
      <c r="H2" s="97">
        <f>SUM(H3:H127)</f>
        <v>6845093</v>
      </c>
      <c r="I2" s="909"/>
      <c r="J2" s="911"/>
      <c r="K2" s="216">
        <v>2018</v>
      </c>
      <c r="L2" s="216">
        <v>2019</v>
      </c>
      <c r="M2" s="217">
        <v>2020</v>
      </c>
      <c r="N2" s="217">
        <v>2021</v>
      </c>
      <c r="O2" s="217">
        <v>2022</v>
      </c>
      <c r="P2" s="217">
        <v>2023</v>
      </c>
      <c r="Q2" s="217">
        <v>2024</v>
      </c>
      <c r="R2" s="217">
        <v>2025</v>
      </c>
      <c r="S2" s="217">
        <v>2026</v>
      </c>
    </row>
    <row r="3" spans="1:19" ht="15">
      <c r="A3" s="98">
        <v>1</v>
      </c>
      <c r="B3" t="s">
        <v>5</v>
      </c>
      <c r="C3" t="s">
        <v>6</v>
      </c>
      <c r="D3">
        <v>2486723</v>
      </c>
      <c r="E3" s="89">
        <v>2508452</v>
      </c>
      <c r="F3" s="89">
        <v>2529403</v>
      </c>
      <c r="G3" s="89">
        <v>2549537</v>
      </c>
      <c r="H3" s="89">
        <v>2569007</v>
      </c>
      <c r="I3" t="s">
        <v>5</v>
      </c>
      <c r="J3" s="218" t="s">
        <v>6</v>
      </c>
      <c r="K3" s="219">
        <v>2427129</v>
      </c>
      <c r="L3" s="219">
        <v>2483545</v>
      </c>
      <c r="M3" s="220">
        <v>2533424</v>
      </c>
      <c r="N3" s="220">
        <v>2573220</v>
      </c>
      <c r="O3" s="220">
        <v>2612958</v>
      </c>
      <c r="P3" s="220">
        <v>2653729</v>
      </c>
      <c r="Q3" s="220">
        <v>2700443</v>
      </c>
      <c r="R3" s="220">
        <v>2745464</v>
      </c>
      <c r="S3" s="220">
        <v>2787912</v>
      </c>
    </row>
    <row r="4" spans="1:19" ht="15">
      <c r="A4" s="99">
        <v>2</v>
      </c>
      <c r="B4" t="s">
        <v>7</v>
      </c>
      <c r="C4" t="s">
        <v>8</v>
      </c>
      <c r="D4">
        <v>19195</v>
      </c>
      <c r="E4" s="89">
        <v>19096</v>
      </c>
      <c r="F4" s="89">
        <v>18991</v>
      </c>
      <c r="G4" s="89">
        <v>18882</v>
      </c>
      <c r="H4" s="89">
        <v>18779</v>
      </c>
      <c r="I4" t="s">
        <v>7</v>
      </c>
      <c r="J4" s="221" t="s">
        <v>8</v>
      </c>
      <c r="K4" s="222">
        <v>20367</v>
      </c>
      <c r="L4" s="222">
        <v>20258</v>
      </c>
      <c r="M4" s="223">
        <v>20287</v>
      </c>
      <c r="N4" s="223">
        <v>20602</v>
      </c>
      <c r="O4" s="223">
        <v>20920</v>
      </c>
      <c r="P4" s="223">
        <v>21246</v>
      </c>
      <c r="Q4" s="223">
        <v>21444</v>
      </c>
      <c r="R4" s="223">
        <v>21633</v>
      </c>
      <c r="S4" s="223">
        <v>21818</v>
      </c>
    </row>
    <row r="5" spans="1:19" ht="15">
      <c r="A5" s="99">
        <v>4</v>
      </c>
      <c r="B5" t="s">
        <v>9</v>
      </c>
      <c r="C5" t="s">
        <v>10</v>
      </c>
      <c r="D5">
        <v>2075</v>
      </c>
      <c r="E5" s="89">
        <v>2019</v>
      </c>
      <c r="F5" s="89">
        <v>1971</v>
      </c>
      <c r="G5" s="89">
        <v>1918</v>
      </c>
      <c r="H5" s="89">
        <v>1870</v>
      </c>
      <c r="I5" t="s">
        <v>9</v>
      </c>
      <c r="J5" s="224" t="s">
        <v>10</v>
      </c>
      <c r="K5" s="225">
        <v>2695</v>
      </c>
      <c r="L5" s="225">
        <v>2710</v>
      </c>
      <c r="M5" s="226">
        <v>2735</v>
      </c>
      <c r="N5" s="226">
        <v>2777</v>
      </c>
      <c r="O5" s="226">
        <v>2820</v>
      </c>
      <c r="P5" s="226">
        <v>2864</v>
      </c>
      <c r="Q5" s="226">
        <v>2878</v>
      </c>
      <c r="R5" s="226">
        <v>2903</v>
      </c>
      <c r="S5" s="226">
        <v>2926</v>
      </c>
    </row>
    <row r="6" spans="1:19" ht="15">
      <c r="A6" s="99">
        <v>21</v>
      </c>
      <c r="B6" t="s">
        <v>11</v>
      </c>
      <c r="C6" t="s">
        <v>12</v>
      </c>
      <c r="D6">
        <v>3435</v>
      </c>
      <c r="E6" s="89">
        <v>3393</v>
      </c>
      <c r="F6" s="89">
        <v>3361</v>
      </c>
      <c r="G6" s="89">
        <v>3307</v>
      </c>
      <c r="H6" s="89">
        <v>3278</v>
      </c>
      <c r="I6" t="s">
        <v>11</v>
      </c>
      <c r="J6" s="221" t="s">
        <v>12</v>
      </c>
      <c r="K6" s="222">
        <v>4657</v>
      </c>
      <c r="L6" s="222">
        <v>4669</v>
      </c>
      <c r="M6" s="223">
        <v>4698</v>
      </c>
      <c r="N6" s="223">
        <v>4771</v>
      </c>
      <c r="O6" s="223">
        <v>4845</v>
      </c>
      <c r="P6" s="223">
        <v>4920</v>
      </c>
      <c r="Q6" s="223">
        <v>4959</v>
      </c>
      <c r="R6" s="223">
        <v>5032</v>
      </c>
      <c r="S6" s="223">
        <v>5073</v>
      </c>
    </row>
    <row r="7" spans="1:19" ht="15">
      <c r="A7" s="99">
        <v>30</v>
      </c>
      <c r="B7" t="s">
        <v>13</v>
      </c>
      <c r="C7" t="s">
        <v>14</v>
      </c>
      <c r="D7">
        <v>29770</v>
      </c>
      <c r="E7" s="89">
        <v>29980</v>
      </c>
      <c r="F7" s="89">
        <v>30181</v>
      </c>
      <c r="G7" s="89">
        <v>30376</v>
      </c>
      <c r="H7" s="89">
        <v>30561</v>
      </c>
      <c r="I7" t="s">
        <v>13</v>
      </c>
      <c r="J7" s="224" t="s">
        <v>14</v>
      </c>
      <c r="K7" s="225">
        <v>30227</v>
      </c>
      <c r="L7" s="225">
        <v>30777</v>
      </c>
      <c r="M7" s="226">
        <v>31283</v>
      </c>
      <c r="N7" s="226">
        <v>31768</v>
      </c>
      <c r="O7" s="226">
        <v>32259</v>
      </c>
      <c r="P7" s="226">
        <v>32762</v>
      </c>
      <c r="Q7" s="226">
        <v>33113</v>
      </c>
      <c r="R7" s="226">
        <v>33443</v>
      </c>
      <c r="S7" s="226">
        <v>33769</v>
      </c>
    </row>
    <row r="8" spans="1:19" ht="15">
      <c r="A8" s="99">
        <v>31</v>
      </c>
      <c r="B8" t="s">
        <v>15</v>
      </c>
      <c r="C8" t="s">
        <v>16</v>
      </c>
      <c r="D8">
        <v>22253</v>
      </c>
      <c r="E8" s="89">
        <v>22414</v>
      </c>
      <c r="F8" s="89">
        <v>22567</v>
      </c>
      <c r="G8" s="89">
        <v>22714</v>
      </c>
      <c r="H8" s="89">
        <v>22860</v>
      </c>
      <c r="I8" t="s">
        <v>15</v>
      </c>
      <c r="J8" s="221" t="s">
        <v>16</v>
      </c>
      <c r="K8" s="222">
        <v>25962</v>
      </c>
      <c r="L8" s="222">
        <v>26552</v>
      </c>
      <c r="M8" s="223">
        <v>27071</v>
      </c>
      <c r="N8" s="223">
        <v>27496</v>
      </c>
      <c r="O8" s="223">
        <v>27921</v>
      </c>
      <c r="P8" s="223">
        <v>28357</v>
      </c>
      <c r="Q8" s="223">
        <v>28691</v>
      </c>
      <c r="R8" s="223">
        <v>29023</v>
      </c>
      <c r="S8" s="223">
        <v>29342</v>
      </c>
    </row>
    <row r="9" spans="1:19" ht="15">
      <c r="A9" s="99">
        <v>34</v>
      </c>
      <c r="B9" t="s">
        <v>17</v>
      </c>
      <c r="C9" t="s">
        <v>18</v>
      </c>
      <c r="D9">
        <v>46221</v>
      </c>
      <c r="E9" s="89">
        <v>46621</v>
      </c>
      <c r="F9" s="89">
        <v>47003</v>
      </c>
      <c r="G9" s="89">
        <v>47384</v>
      </c>
      <c r="H9" s="89">
        <v>47747</v>
      </c>
      <c r="I9" t="s">
        <v>17</v>
      </c>
      <c r="J9" s="224" t="s">
        <v>18</v>
      </c>
      <c r="K9" s="225">
        <v>43269</v>
      </c>
      <c r="L9" s="225">
        <v>43713</v>
      </c>
      <c r="M9" s="226">
        <v>44199</v>
      </c>
      <c r="N9" s="226">
        <v>44885</v>
      </c>
      <c r="O9" s="226">
        <v>45577</v>
      </c>
      <c r="P9" s="226">
        <v>46289</v>
      </c>
      <c r="Q9" s="226">
        <v>46782</v>
      </c>
      <c r="R9" s="226">
        <v>47231</v>
      </c>
      <c r="S9" s="226">
        <v>47706</v>
      </c>
    </row>
    <row r="10" spans="1:19" ht="15">
      <c r="A10" s="99">
        <v>36</v>
      </c>
      <c r="B10" t="s">
        <v>19</v>
      </c>
      <c r="C10" t="s">
        <v>20</v>
      </c>
      <c r="D10">
        <v>9082</v>
      </c>
      <c r="E10" s="89">
        <v>9216</v>
      </c>
      <c r="F10" s="89">
        <v>9353</v>
      </c>
      <c r="G10" s="89">
        <v>9492</v>
      </c>
      <c r="H10" s="89">
        <v>9631</v>
      </c>
      <c r="I10" t="s">
        <v>19</v>
      </c>
      <c r="J10" s="221" t="s">
        <v>20</v>
      </c>
      <c r="K10" s="222">
        <v>5756</v>
      </c>
      <c r="L10" s="222">
        <v>5790</v>
      </c>
      <c r="M10" s="223">
        <v>5841</v>
      </c>
      <c r="N10" s="223">
        <v>5932</v>
      </c>
      <c r="O10" s="223">
        <v>6023</v>
      </c>
      <c r="P10" s="223">
        <v>6117</v>
      </c>
      <c r="Q10" s="223">
        <v>6166</v>
      </c>
      <c r="R10" s="223">
        <v>6229</v>
      </c>
      <c r="S10" s="223">
        <v>6285</v>
      </c>
    </row>
    <row r="11" spans="1:19" ht="15">
      <c r="A11" s="99">
        <v>38</v>
      </c>
      <c r="B11" t="s">
        <v>21</v>
      </c>
      <c r="C11" t="s">
        <v>22</v>
      </c>
      <c r="D11">
        <v>11240</v>
      </c>
      <c r="E11" s="89">
        <v>11139</v>
      </c>
      <c r="F11" s="89">
        <v>11040</v>
      </c>
      <c r="G11" s="89">
        <v>10932</v>
      </c>
      <c r="H11" s="89">
        <v>10832</v>
      </c>
      <c r="I11" t="s">
        <v>21</v>
      </c>
      <c r="J11" s="224" t="s">
        <v>22</v>
      </c>
      <c r="K11" s="225">
        <v>11437</v>
      </c>
      <c r="L11" s="225">
        <v>11462</v>
      </c>
      <c r="M11" s="226">
        <v>11536</v>
      </c>
      <c r="N11" s="226">
        <v>11715</v>
      </c>
      <c r="O11" s="226">
        <v>11896</v>
      </c>
      <c r="P11" s="226">
        <v>12081</v>
      </c>
      <c r="Q11" s="226">
        <v>12144</v>
      </c>
      <c r="R11" s="226">
        <v>12227</v>
      </c>
      <c r="S11" s="226">
        <v>12316</v>
      </c>
    </row>
    <row r="12" spans="1:19" ht="15">
      <c r="A12" s="99">
        <v>40</v>
      </c>
      <c r="B12" t="s">
        <v>23</v>
      </c>
      <c r="C12" t="s">
        <v>24</v>
      </c>
      <c r="D12">
        <v>17304</v>
      </c>
      <c r="E12" s="89">
        <v>17521</v>
      </c>
      <c r="F12" s="89">
        <v>17737</v>
      </c>
      <c r="G12" s="89">
        <v>17962</v>
      </c>
      <c r="H12" s="89">
        <v>18166</v>
      </c>
      <c r="I12" t="s">
        <v>23</v>
      </c>
      <c r="J12" s="221" t="s">
        <v>24</v>
      </c>
      <c r="K12" s="222">
        <v>18321</v>
      </c>
      <c r="L12" s="222">
        <v>18737</v>
      </c>
      <c r="M12" s="223">
        <v>19104</v>
      </c>
      <c r="N12" s="223">
        <v>19404</v>
      </c>
      <c r="O12" s="223">
        <v>19704</v>
      </c>
      <c r="P12" s="223">
        <v>20011</v>
      </c>
      <c r="Q12" s="223">
        <v>20210</v>
      </c>
      <c r="R12" s="223">
        <v>20390</v>
      </c>
      <c r="S12" s="223">
        <v>20586</v>
      </c>
    </row>
    <row r="13" spans="1:19" ht="15">
      <c r="A13" s="99">
        <v>42</v>
      </c>
      <c r="B13" t="s">
        <v>25</v>
      </c>
      <c r="C13" t="s">
        <v>26</v>
      </c>
      <c r="D13">
        <v>24724</v>
      </c>
      <c r="E13" s="89">
        <v>24905</v>
      </c>
      <c r="F13" s="89">
        <v>25067</v>
      </c>
      <c r="G13" s="89">
        <v>25239</v>
      </c>
      <c r="H13" s="89">
        <v>25395</v>
      </c>
      <c r="I13" t="s">
        <v>25</v>
      </c>
      <c r="J13" s="224" t="s">
        <v>27</v>
      </c>
      <c r="K13" s="225">
        <v>26164</v>
      </c>
      <c r="L13" s="225">
        <v>26598</v>
      </c>
      <c r="M13" s="226">
        <v>27002</v>
      </c>
      <c r="N13" s="226">
        <v>27421</v>
      </c>
      <c r="O13" s="226">
        <v>27844</v>
      </c>
      <c r="P13" s="226">
        <v>28279</v>
      </c>
      <c r="Q13" s="226">
        <v>28642</v>
      </c>
      <c r="R13" s="226">
        <v>29016</v>
      </c>
      <c r="S13" s="226">
        <v>29360</v>
      </c>
    </row>
    <row r="14" spans="1:19" ht="15">
      <c r="A14" s="99">
        <v>44</v>
      </c>
      <c r="B14" t="s">
        <v>28</v>
      </c>
      <c r="C14" t="s">
        <v>29</v>
      </c>
      <c r="D14">
        <v>7580</v>
      </c>
      <c r="E14" s="89">
        <v>7591</v>
      </c>
      <c r="F14" s="89">
        <v>7601</v>
      </c>
      <c r="G14" s="89">
        <v>7610</v>
      </c>
      <c r="H14" s="89">
        <v>7619</v>
      </c>
      <c r="I14" t="s">
        <v>28</v>
      </c>
      <c r="J14" s="221" t="s">
        <v>30</v>
      </c>
      <c r="K14" s="222">
        <v>7010</v>
      </c>
      <c r="L14" s="222">
        <v>7085</v>
      </c>
      <c r="M14" s="223">
        <v>7169</v>
      </c>
      <c r="N14" s="223">
        <v>7280</v>
      </c>
      <c r="O14" s="223">
        <v>7393</v>
      </c>
      <c r="P14" s="223">
        <v>7508</v>
      </c>
      <c r="Q14" s="223">
        <v>7547</v>
      </c>
      <c r="R14" s="223">
        <v>7594</v>
      </c>
      <c r="S14" s="223">
        <v>7646</v>
      </c>
    </row>
    <row r="15" spans="1:19" ht="15">
      <c r="A15" s="99">
        <v>45</v>
      </c>
      <c r="B15" t="s">
        <v>31</v>
      </c>
      <c r="C15" t="s">
        <v>32</v>
      </c>
      <c r="D15">
        <v>183716</v>
      </c>
      <c r="E15" s="89">
        <v>189325</v>
      </c>
      <c r="F15" s="89">
        <v>195068</v>
      </c>
      <c r="G15" s="89">
        <v>200931</v>
      </c>
      <c r="H15" s="89">
        <v>206885</v>
      </c>
      <c r="I15" t="s">
        <v>31</v>
      </c>
      <c r="J15" s="224" t="s">
        <v>32</v>
      </c>
      <c r="K15" s="225">
        <v>121003</v>
      </c>
      <c r="L15" s="225">
        <v>124647</v>
      </c>
      <c r="M15" s="226">
        <v>127744</v>
      </c>
      <c r="N15" s="226">
        <v>129751</v>
      </c>
      <c r="O15" s="226">
        <v>131754</v>
      </c>
      <c r="P15" s="226">
        <v>133811</v>
      </c>
      <c r="Q15" s="226">
        <v>135908</v>
      </c>
      <c r="R15" s="226">
        <v>137922</v>
      </c>
      <c r="S15" s="226">
        <v>139843</v>
      </c>
    </row>
    <row r="16" spans="1:19" ht="15">
      <c r="A16" s="99">
        <v>51</v>
      </c>
      <c r="B16" t="s">
        <v>33</v>
      </c>
      <c r="C16" t="s">
        <v>34</v>
      </c>
      <c r="D16">
        <v>41209</v>
      </c>
      <c r="E16" s="89">
        <v>42301</v>
      </c>
      <c r="F16" s="89">
        <v>43416</v>
      </c>
      <c r="G16" s="89">
        <v>44560</v>
      </c>
      <c r="H16" s="89">
        <v>45710</v>
      </c>
      <c r="I16" t="s">
        <v>33</v>
      </c>
      <c r="J16" s="221" t="s">
        <v>35</v>
      </c>
      <c r="K16" s="222">
        <v>29295</v>
      </c>
      <c r="L16" s="222">
        <v>29942</v>
      </c>
      <c r="M16" s="223">
        <v>30510</v>
      </c>
      <c r="N16" s="223">
        <v>30984</v>
      </c>
      <c r="O16" s="223">
        <v>31462</v>
      </c>
      <c r="P16" s="223">
        <v>31953</v>
      </c>
      <c r="Q16" s="223">
        <v>32219</v>
      </c>
      <c r="R16" s="223">
        <v>32469</v>
      </c>
      <c r="S16" s="223">
        <v>32735</v>
      </c>
    </row>
    <row r="17" spans="1:19" ht="15">
      <c r="A17" s="99">
        <v>55</v>
      </c>
      <c r="B17" t="s">
        <v>36</v>
      </c>
      <c r="C17" t="s">
        <v>37</v>
      </c>
      <c r="D17">
        <v>8578</v>
      </c>
      <c r="E17" s="89">
        <v>8426</v>
      </c>
      <c r="F17" s="89">
        <v>8306</v>
      </c>
      <c r="G17" s="89">
        <v>8165</v>
      </c>
      <c r="H17" s="89">
        <v>8036</v>
      </c>
      <c r="I17" t="s">
        <v>36</v>
      </c>
      <c r="J17" s="224" t="s">
        <v>37</v>
      </c>
      <c r="K17" s="225">
        <v>7689</v>
      </c>
      <c r="L17" s="225">
        <v>7577</v>
      </c>
      <c r="M17" s="226">
        <v>7545</v>
      </c>
      <c r="N17" s="226">
        <v>7662</v>
      </c>
      <c r="O17" s="226">
        <v>7780</v>
      </c>
      <c r="P17" s="226">
        <v>7902</v>
      </c>
      <c r="Q17" s="226">
        <v>7975</v>
      </c>
      <c r="R17" s="226">
        <v>8051</v>
      </c>
      <c r="S17" s="226">
        <v>8137</v>
      </c>
    </row>
    <row r="18" spans="1:19" ht="15">
      <c r="A18" s="99">
        <v>59</v>
      </c>
      <c r="B18" t="s">
        <v>38</v>
      </c>
      <c r="C18" t="s">
        <v>39</v>
      </c>
      <c r="D18">
        <v>4110</v>
      </c>
      <c r="E18" s="89">
        <v>4029</v>
      </c>
      <c r="F18" s="89">
        <v>3945</v>
      </c>
      <c r="G18" s="89">
        <v>3854</v>
      </c>
      <c r="H18" s="89">
        <v>3765</v>
      </c>
      <c r="I18" t="s">
        <v>38</v>
      </c>
      <c r="J18" s="221" t="s">
        <v>39</v>
      </c>
      <c r="K18" s="222">
        <v>5139</v>
      </c>
      <c r="L18" s="222">
        <v>5085</v>
      </c>
      <c r="M18" s="223">
        <v>5074</v>
      </c>
      <c r="N18" s="223">
        <v>5153</v>
      </c>
      <c r="O18" s="223">
        <v>5232</v>
      </c>
      <c r="P18" s="223">
        <v>5314</v>
      </c>
      <c r="Q18" s="223">
        <v>5361</v>
      </c>
      <c r="R18" s="223">
        <v>5393</v>
      </c>
      <c r="S18" s="223">
        <v>5448</v>
      </c>
    </row>
    <row r="19" spans="1:19" ht="15">
      <c r="A19" s="99">
        <v>79</v>
      </c>
      <c r="B19" t="s">
        <v>40</v>
      </c>
      <c r="C19" t="s">
        <v>41</v>
      </c>
      <c r="D19">
        <v>50836</v>
      </c>
      <c r="E19" s="89">
        <v>51617</v>
      </c>
      <c r="F19" s="89">
        <v>52395</v>
      </c>
      <c r="G19" s="89">
        <v>53167</v>
      </c>
      <c r="H19" s="89">
        <v>53946</v>
      </c>
      <c r="I19" t="s">
        <v>40</v>
      </c>
      <c r="J19" s="224" t="s">
        <v>41</v>
      </c>
      <c r="K19" s="225">
        <v>51969</v>
      </c>
      <c r="L19" s="225">
        <v>53242</v>
      </c>
      <c r="M19" s="226">
        <v>54347</v>
      </c>
      <c r="N19" s="226">
        <v>55201</v>
      </c>
      <c r="O19" s="226">
        <v>56053</v>
      </c>
      <c r="P19" s="226">
        <v>56928</v>
      </c>
      <c r="Q19" s="226">
        <v>57483</v>
      </c>
      <c r="R19" s="226">
        <v>58025</v>
      </c>
      <c r="S19" s="226">
        <v>58590</v>
      </c>
    </row>
    <row r="20" spans="1:19" ht="15">
      <c r="A20" s="99">
        <v>86</v>
      </c>
      <c r="B20" t="s">
        <v>42</v>
      </c>
      <c r="C20" t="s">
        <v>43</v>
      </c>
      <c r="D20">
        <v>6823</v>
      </c>
      <c r="E20" s="89">
        <v>6875</v>
      </c>
      <c r="F20" s="89">
        <v>6930</v>
      </c>
      <c r="G20" s="89">
        <v>6991</v>
      </c>
      <c r="H20" s="89">
        <v>7041</v>
      </c>
      <c r="I20" t="s">
        <v>42</v>
      </c>
      <c r="J20" s="221" t="s">
        <v>43</v>
      </c>
      <c r="K20" s="222">
        <v>6000</v>
      </c>
      <c r="L20" s="222">
        <v>6054</v>
      </c>
      <c r="M20" s="223">
        <v>6116</v>
      </c>
      <c r="N20" s="223">
        <v>6211</v>
      </c>
      <c r="O20" s="223">
        <v>6307</v>
      </c>
      <c r="P20" s="223">
        <v>6405</v>
      </c>
      <c r="Q20" s="223">
        <v>6439</v>
      </c>
      <c r="R20" s="223">
        <v>6484</v>
      </c>
      <c r="S20" s="223">
        <v>6540</v>
      </c>
    </row>
    <row r="21" spans="1:19" ht="15">
      <c r="A21" s="99">
        <v>88</v>
      </c>
      <c r="B21" t="s">
        <v>44</v>
      </c>
      <c r="C21" t="s">
        <v>45</v>
      </c>
      <c r="D21">
        <v>464614</v>
      </c>
      <c r="E21" s="89">
        <v>473423</v>
      </c>
      <c r="F21" s="89">
        <v>482287</v>
      </c>
      <c r="G21" s="89">
        <v>491182</v>
      </c>
      <c r="H21" s="89">
        <v>500125</v>
      </c>
      <c r="I21" t="s">
        <v>44</v>
      </c>
      <c r="J21" s="224" t="s">
        <v>45</v>
      </c>
      <c r="K21" s="225">
        <v>522264</v>
      </c>
      <c r="L21" s="225">
        <v>538527</v>
      </c>
      <c r="M21" s="226">
        <v>552154</v>
      </c>
      <c r="N21" s="226">
        <v>560831</v>
      </c>
      <c r="O21" s="226">
        <v>569488</v>
      </c>
      <c r="P21" s="226">
        <v>578376</v>
      </c>
      <c r="Q21" s="226">
        <v>588462</v>
      </c>
      <c r="R21" s="226">
        <v>598199</v>
      </c>
      <c r="S21" s="226">
        <v>607353</v>
      </c>
    </row>
    <row r="22" spans="1:19" ht="15">
      <c r="A22" s="99">
        <v>91</v>
      </c>
      <c r="B22" t="s">
        <v>46</v>
      </c>
      <c r="C22" t="s">
        <v>47</v>
      </c>
      <c r="D22">
        <v>9188</v>
      </c>
      <c r="E22" s="89">
        <v>9079</v>
      </c>
      <c r="F22" s="89">
        <v>8976</v>
      </c>
      <c r="G22" s="89">
        <v>8864</v>
      </c>
      <c r="H22" s="89">
        <v>8758</v>
      </c>
      <c r="I22" t="s">
        <v>46</v>
      </c>
      <c r="J22" s="221" t="s">
        <v>47</v>
      </c>
      <c r="K22" s="222">
        <v>10323</v>
      </c>
      <c r="L22" s="222">
        <v>10274</v>
      </c>
      <c r="M22" s="223">
        <v>10284</v>
      </c>
      <c r="N22" s="223">
        <v>10444</v>
      </c>
      <c r="O22" s="223">
        <v>10605</v>
      </c>
      <c r="P22" s="223">
        <v>10770</v>
      </c>
      <c r="Q22" s="223">
        <v>10850</v>
      </c>
      <c r="R22" s="223">
        <v>10960</v>
      </c>
      <c r="S22" s="223">
        <v>11043</v>
      </c>
    </row>
    <row r="23" spans="1:19" ht="15">
      <c r="A23" s="99">
        <v>93</v>
      </c>
      <c r="B23" t="s">
        <v>48</v>
      </c>
      <c r="C23" t="s">
        <v>49</v>
      </c>
      <c r="D23">
        <v>17606</v>
      </c>
      <c r="E23" s="89">
        <v>17663</v>
      </c>
      <c r="F23" s="89">
        <v>17726</v>
      </c>
      <c r="G23" s="89">
        <v>17773</v>
      </c>
      <c r="H23" s="89">
        <v>17815</v>
      </c>
      <c r="I23" t="s">
        <v>48</v>
      </c>
      <c r="J23" s="224" t="s">
        <v>49</v>
      </c>
      <c r="K23" s="225">
        <v>15607</v>
      </c>
      <c r="L23" s="225">
        <v>15736</v>
      </c>
      <c r="M23" s="226">
        <v>15896</v>
      </c>
      <c r="N23" s="226">
        <v>16143</v>
      </c>
      <c r="O23" s="226">
        <v>16392</v>
      </c>
      <c r="P23" s="226">
        <v>16648</v>
      </c>
      <c r="Q23" s="226">
        <v>16767</v>
      </c>
      <c r="R23" s="226">
        <v>16893</v>
      </c>
      <c r="S23" s="226">
        <v>17024</v>
      </c>
    </row>
    <row r="24" spans="1:19" ht="15">
      <c r="A24" s="99">
        <v>101</v>
      </c>
      <c r="B24" t="s">
        <v>50</v>
      </c>
      <c r="C24" t="s">
        <v>51</v>
      </c>
      <c r="D24">
        <v>26957</v>
      </c>
      <c r="E24" s="89">
        <v>26828</v>
      </c>
      <c r="F24" s="89">
        <v>26698</v>
      </c>
      <c r="G24" s="89">
        <v>26567</v>
      </c>
      <c r="H24" s="89">
        <v>26434</v>
      </c>
      <c r="I24" t="s">
        <v>50</v>
      </c>
      <c r="J24" s="221" t="s">
        <v>51</v>
      </c>
      <c r="K24" s="222">
        <v>26118</v>
      </c>
      <c r="L24" s="222">
        <v>26160</v>
      </c>
      <c r="M24" s="223">
        <v>26313</v>
      </c>
      <c r="N24" s="223">
        <v>26721</v>
      </c>
      <c r="O24" s="223">
        <v>27134</v>
      </c>
      <c r="P24" s="223">
        <v>27557</v>
      </c>
      <c r="Q24" s="223">
        <v>27905</v>
      </c>
      <c r="R24" s="223">
        <v>28245</v>
      </c>
      <c r="S24" s="223">
        <v>28563</v>
      </c>
    </row>
    <row r="25" spans="1:19" ht="15">
      <c r="A25" s="99">
        <v>107</v>
      </c>
      <c r="B25" t="s">
        <v>52</v>
      </c>
      <c r="C25" t="s">
        <v>53</v>
      </c>
      <c r="D25">
        <v>8692</v>
      </c>
      <c r="E25" s="89">
        <v>8682</v>
      </c>
      <c r="F25" s="89">
        <v>8673</v>
      </c>
      <c r="G25" s="89">
        <v>8662</v>
      </c>
      <c r="H25" s="89">
        <v>8652</v>
      </c>
      <c r="I25" t="s">
        <v>52</v>
      </c>
      <c r="J25" s="224" t="s">
        <v>53</v>
      </c>
      <c r="K25" s="225">
        <v>8039</v>
      </c>
      <c r="L25" s="225">
        <v>8065</v>
      </c>
      <c r="M25" s="226">
        <v>8120</v>
      </c>
      <c r="N25" s="226">
        <v>8246</v>
      </c>
      <c r="O25" s="226">
        <v>8373</v>
      </c>
      <c r="P25" s="226">
        <v>8504</v>
      </c>
      <c r="Q25" s="226">
        <v>8576</v>
      </c>
      <c r="R25" s="226">
        <v>8641</v>
      </c>
      <c r="S25" s="226">
        <v>8710</v>
      </c>
    </row>
    <row r="26" spans="1:19" ht="15">
      <c r="A26" s="99">
        <v>113</v>
      </c>
      <c r="B26" t="s">
        <v>54</v>
      </c>
      <c r="C26" t="s">
        <v>55</v>
      </c>
      <c r="D26">
        <v>6566</v>
      </c>
      <c r="E26" s="89">
        <v>6531</v>
      </c>
      <c r="F26" s="89">
        <v>6495</v>
      </c>
      <c r="G26" s="89">
        <v>6446</v>
      </c>
      <c r="H26" s="89">
        <v>6403</v>
      </c>
      <c r="I26" t="s">
        <v>54</v>
      </c>
      <c r="J26" s="221" t="s">
        <v>55</v>
      </c>
      <c r="K26" s="222">
        <v>9354</v>
      </c>
      <c r="L26" s="222">
        <v>9502</v>
      </c>
      <c r="M26" s="223">
        <v>9634</v>
      </c>
      <c r="N26" s="223">
        <v>9783</v>
      </c>
      <c r="O26" s="223">
        <v>9934</v>
      </c>
      <c r="P26" s="223">
        <v>10089</v>
      </c>
      <c r="Q26" s="223">
        <v>10143</v>
      </c>
      <c r="R26" s="223">
        <v>10211</v>
      </c>
      <c r="S26" s="223">
        <v>10299</v>
      </c>
    </row>
    <row r="27" spans="1:19" ht="15">
      <c r="A27" s="99">
        <v>120</v>
      </c>
      <c r="B27" t="s">
        <v>56</v>
      </c>
      <c r="C27" t="s">
        <v>57</v>
      </c>
      <c r="D27">
        <v>38850</v>
      </c>
      <c r="E27" s="89">
        <v>39918</v>
      </c>
      <c r="F27" s="89">
        <v>41012</v>
      </c>
      <c r="G27" s="89">
        <v>42112</v>
      </c>
      <c r="H27" s="89">
        <v>43239</v>
      </c>
      <c r="I27" t="s">
        <v>56</v>
      </c>
      <c r="J27" s="224" t="s">
        <v>57</v>
      </c>
      <c r="K27" s="225">
        <v>28996</v>
      </c>
      <c r="L27" s="225">
        <v>29716</v>
      </c>
      <c r="M27" s="226">
        <v>30356</v>
      </c>
      <c r="N27" s="226">
        <v>30833</v>
      </c>
      <c r="O27" s="226">
        <v>31309</v>
      </c>
      <c r="P27" s="226">
        <v>31798</v>
      </c>
      <c r="Q27" s="226">
        <v>31976</v>
      </c>
      <c r="R27" s="226">
        <v>32163</v>
      </c>
      <c r="S27" s="226">
        <v>32385</v>
      </c>
    </row>
    <row r="28" spans="1:19" ht="15">
      <c r="A28" s="99">
        <v>125</v>
      </c>
      <c r="B28" t="s">
        <v>58</v>
      </c>
      <c r="C28" t="s">
        <v>59</v>
      </c>
      <c r="D28">
        <v>8275</v>
      </c>
      <c r="E28" s="89">
        <v>8330</v>
      </c>
      <c r="F28" s="89">
        <v>8396</v>
      </c>
      <c r="G28" s="89">
        <v>8457</v>
      </c>
      <c r="H28" s="89">
        <v>8519</v>
      </c>
      <c r="I28" t="s">
        <v>58</v>
      </c>
      <c r="J28" s="221" t="s">
        <v>59</v>
      </c>
      <c r="K28" s="222">
        <v>8297</v>
      </c>
      <c r="L28" s="222">
        <v>8420</v>
      </c>
      <c r="M28" s="223">
        <v>8536</v>
      </c>
      <c r="N28" s="223">
        <v>8668</v>
      </c>
      <c r="O28" s="223">
        <v>8802</v>
      </c>
      <c r="P28" s="223">
        <v>8940</v>
      </c>
      <c r="Q28" s="223">
        <v>8992</v>
      </c>
      <c r="R28" s="223">
        <v>9046</v>
      </c>
      <c r="S28" s="223">
        <v>9106</v>
      </c>
    </row>
    <row r="29" spans="1:19" ht="15">
      <c r="A29" s="99">
        <v>129</v>
      </c>
      <c r="B29" t="s">
        <v>60</v>
      </c>
      <c r="C29" t="s">
        <v>61</v>
      </c>
      <c r="D29">
        <v>78756</v>
      </c>
      <c r="E29" s="89">
        <v>79652</v>
      </c>
      <c r="F29" s="89">
        <v>80528</v>
      </c>
      <c r="G29" s="89">
        <v>81381</v>
      </c>
      <c r="H29" s="89">
        <v>82227</v>
      </c>
      <c r="I29" t="s">
        <v>60</v>
      </c>
      <c r="J29" s="224" t="s">
        <v>61</v>
      </c>
      <c r="K29" s="225">
        <v>79638</v>
      </c>
      <c r="L29" s="225">
        <v>81658</v>
      </c>
      <c r="M29" s="226">
        <v>83423</v>
      </c>
      <c r="N29" s="226">
        <v>84734</v>
      </c>
      <c r="O29" s="226">
        <v>86042</v>
      </c>
      <c r="P29" s="226">
        <v>87385</v>
      </c>
      <c r="Q29" s="226">
        <v>88727</v>
      </c>
      <c r="R29" s="226">
        <v>90015</v>
      </c>
      <c r="S29" s="226">
        <v>91239</v>
      </c>
    </row>
    <row r="30" spans="1:19" ht="15">
      <c r="A30" s="99">
        <v>134</v>
      </c>
      <c r="B30" t="s">
        <v>62</v>
      </c>
      <c r="C30" t="s">
        <v>63</v>
      </c>
      <c r="D30">
        <v>9035</v>
      </c>
      <c r="E30" s="89">
        <v>8970</v>
      </c>
      <c r="F30" s="89">
        <v>8915</v>
      </c>
      <c r="G30" s="89">
        <v>8839</v>
      </c>
      <c r="H30" s="89">
        <v>8778</v>
      </c>
      <c r="I30" t="s">
        <v>62</v>
      </c>
      <c r="J30" s="221" t="s">
        <v>63</v>
      </c>
      <c r="K30" s="222">
        <v>9203</v>
      </c>
      <c r="L30" s="222">
        <v>9202</v>
      </c>
      <c r="M30" s="223">
        <v>9243</v>
      </c>
      <c r="N30" s="223">
        <v>9386</v>
      </c>
      <c r="O30" s="223">
        <v>9531</v>
      </c>
      <c r="P30" s="223">
        <v>9680</v>
      </c>
      <c r="Q30" s="223">
        <v>9740</v>
      </c>
      <c r="R30" s="223">
        <v>9814</v>
      </c>
      <c r="S30" s="223">
        <v>9883</v>
      </c>
    </row>
    <row r="31" spans="1:19" ht="15">
      <c r="A31" s="99">
        <v>138</v>
      </c>
      <c r="B31" t="s">
        <v>64</v>
      </c>
      <c r="C31" t="s">
        <v>65</v>
      </c>
      <c r="D31">
        <v>16751</v>
      </c>
      <c r="E31" s="89">
        <v>16745</v>
      </c>
      <c r="F31" s="89">
        <v>16737</v>
      </c>
      <c r="G31" s="89">
        <v>16725</v>
      </c>
      <c r="H31" s="89">
        <v>16700</v>
      </c>
      <c r="I31" t="s">
        <v>64</v>
      </c>
      <c r="J31" s="224" t="s">
        <v>65</v>
      </c>
      <c r="K31" s="225">
        <v>15523</v>
      </c>
      <c r="L31" s="225">
        <v>15490</v>
      </c>
      <c r="M31" s="226">
        <v>15552</v>
      </c>
      <c r="N31" s="226">
        <v>15793</v>
      </c>
      <c r="O31" s="226">
        <v>16037</v>
      </c>
      <c r="P31" s="226">
        <v>16287</v>
      </c>
      <c r="Q31" s="226">
        <v>16428</v>
      </c>
      <c r="R31" s="226">
        <v>16538</v>
      </c>
      <c r="S31" s="226">
        <v>16695</v>
      </c>
    </row>
    <row r="32" spans="1:19" ht="15">
      <c r="A32" s="99">
        <v>142</v>
      </c>
      <c r="B32" t="s">
        <v>66</v>
      </c>
      <c r="C32" t="s">
        <v>67</v>
      </c>
      <c r="D32">
        <v>4569</v>
      </c>
      <c r="E32" s="89">
        <v>4543</v>
      </c>
      <c r="F32" s="89">
        <v>4519</v>
      </c>
      <c r="G32" s="89">
        <v>4491</v>
      </c>
      <c r="H32" s="89">
        <v>4460</v>
      </c>
      <c r="I32" t="s">
        <v>66</v>
      </c>
      <c r="J32" s="221" t="s">
        <v>67</v>
      </c>
      <c r="K32" s="222">
        <v>4582</v>
      </c>
      <c r="L32" s="222">
        <v>4537</v>
      </c>
      <c r="M32" s="223">
        <v>4532</v>
      </c>
      <c r="N32" s="223">
        <v>4602</v>
      </c>
      <c r="O32" s="223">
        <v>4673</v>
      </c>
      <c r="P32" s="223">
        <v>4746</v>
      </c>
      <c r="Q32" s="223">
        <v>4811</v>
      </c>
      <c r="R32" s="223">
        <v>4857</v>
      </c>
      <c r="S32" s="223">
        <v>4909</v>
      </c>
    </row>
    <row r="33" spans="1:19" ht="15">
      <c r="A33" s="99">
        <v>145</v>
      </c>
      <c r="B33" t="s">
        <v>68</v>
      </c>
      <c r="C33" t="s">
        <v>69</v>
      </c>
      <c r="D33">
        <v>5340</v>
      </c>
      <c r="E33" s="89">
        <v>5321</v>
      </c>
      <c r="F33" s="89">
        <v>5308</v>
      </c>
      <c r="G33" s="89">
        <v>5276</v>
      </c>
      <c r="H33" s="89">
        <v>5257</v>
      </c>
      <c r="I33" t="s">
        <v>68</v>
      </c>
      <c r="J33" s="224" t="s">
        <v>69</v>
      </c>
      <c r="K33" s="225">
        <v>4743</v>
      </c>
      <c r="L33" s="225">
        <v>4670</v>
      </c>
      <c r="M33" s="226">
        <v>4648</v>
      </c>
      <c r="N33" s="226">
        <v>4720</v>
      </c>
      <c r="O33" s="226">
        <v>4793</v>
      </c>
      <c r="P33" s="226">
        <v>4868</v>
      </c>
      <c r="Q33" s="226">
        <v>4920</v>
      </c>
      <c r="R33" s="226">
        <v>4965</v>
      </c>
      <c r="S33" s="226">
        <v>5004</v>
      </c>
    </row>
    <row r="34" spans="1:19" ht="15">
      <c r="A34" s="99">
        <v>147</v>
      </c>
      <c r="B34" t="s">
        <v>70</v>
      </c>
      <c r="C34" t="s">
        <v>71</v>
      </c>
      <c r="D34">
        <v>57220</v>
      </c>
      <c r="E34" s="89">
        <v>58667</v>
      </c>
      <c r="F34" s="89">
        <v>60141</v>
      </c>
      <c r="G34" s="89">
        <v>61641</v>
      </c>
      <c r="H34" s="89">
        <v>63141</v>
      </c>
      <c r="I34" t="s">
        <v>70</v>
      </c>
      <c r="J34" s="221" t="s">
        <v>71</v>
      </c>
      <c r="K34" s="222">
        <v>47932</v>
      </c>
      <c r="L34" s="222">
        <v>49659</v>
      </c>
      <c r="M34" s="223">
        <v>51143</v>
      </c>
      <c r="N34" s="223">
        <v>51947</v>
      </c>
      <c r="O34" s="223">
        <v>52749</v>
      </c>
      <c r="P34" s="223">
        <v>53572</v>
      </c>
      <c r="Q34" s="223">
        <v>54339</v>
      </c>
      <c r="R34" s="223">
        <v>55061</v>
      </c>
      <c r="S34" s="223">
        <v>55751</v>
      </c>
    </row>
    <row r="35" spans="1:19" ht="15">
      <c r="A35" s="99">
        <v>148</v>
      </c>
      <c r="B35" t="s">
        <v>72</v>
      </c>
      <c r="C35" t="s">
        <v>73</v>
      </c>
      <c r="D35">
        <v>47340</v>
      </c>
      <c r="E35" s="89">
        <v>47915</v>
      </c>
      <c r="F35" s="89">
        <v>48498</v>
      </c>
      <c r="G35" s="89">
        <v>49076</v>
      </c>
      <c r="H35" s="89">
        <v>49642</v>
      </c>
      <c r="I35" t="s">
        <v>72</v>
      </c>
      <c r="J35" s="224" t="s">
        <v>73</v>
      </c>
      <c r="K35" s="225">
        <v>59416</v>
      </c>
      <c r="L35" s="225">
        <v>61122</v>
      </c>
      <c r="M35" s="226">
        <v>62581</v>
      </c>
      <c r="N35" s="226">
        <v>63564</v>
      </c>
      <c r="O35" s="226">
        <v>64546</v>
      </c>
      <c r="P35" s="226">
        <v>65553</v>
      </c>
      <c r="Q35" s="226">
        <v>66374</v>
      </c>
      <c r="R35" s="226">
        <v>67121</v>
      </c>
      <c r="S35" s="226">
        <v>67903</v>
      </c>
    </row>
    <row r="36" spans="1:19" ht="15">
      <c r="A36" s="99">
        <v>150</v>
      </c>
      <c r="B36" t="s">
        <v>74</v>
      </c>
      <c r="C36" t="s">
        <v>75</v>
      </c>
      <c r="D36">
        <v>3583</v>
      </c>
      <c r="E36" s="89">
        <v>3552</v>
      </c>
      <c r="F36" s="89">
        <v>3512</v>
      </c>
      <c r="G36" s="89">
        <v>3474</v>
      </c>
      <c r="H36" s="89">
        <v>3428</v>
      </c>
      <c r="I36" t="s">
        <v>74</v>
      </c>
      <c r="J36" s="221" t="s">
        <v>75</v>
      </c>
      <c r="K36" s="222">
        <v>3954</v>
      </c>
      <c r="L36" s="222">
        <v>3954</v>
      </c>
      <c r="M36" s="223">
        <v>3972</v>
      </c>
      <c r="N36" s="223">
        <v>4034</v>
      </c>
      <c r="O36" s="223">
        <v>4096</v>
      </c>
      <c r="P36" s="223">
        <v>4160</v>
      </c>
      <c r="Q36" s="223">
        <v>4221</v>
      </c>
      <c r="R36" s="223">
        <v>4268</v>
      </c>
      <c r="S36" s="223">
        <v>4327</v>
      </c>
    </row>
    <row r="37" spans="1:19" ht="15">
      <c r="A37" s="99">
        <v>154</v>
      </c>
      <c r="B37" t="s">
        <v>76</v>
      </c>
      <c r="C37" t="s">
        <v>77</v>
      </c>
      <c r="D37">
        <v>114902</v>
      </c>
      <c r="E37" s="89">
        <v>117670</v>
      </c>
      <c r="F37" s="89">
        <v>120479</v>
      </c>
      <c r="G37" s="89">
        <v>123304</v>
      </c>
      <c r="H37" s="89">
        <v>126161</v>
      </c>
      <c r="I37" t="s">
        <v>76</v>
      </c>
      <c r="J37" s="224" t="s">
        <v>77</v>
      </c>
      <c r="K37" s="225">
        <v>90213</v>
      </c>
      <c r="L37" s="225">
        <v>93044</v>
      </c>
      <c r="M37" s="226">
        <v>95427</v>
      </c>
      <c r="N37" s="226">
        <v>96927</v>
      </c>
      <c r="O37" s="226">
        <v>98423</v>
      </c>
      <c r="P37" s="226">
        <v>99959</v>
      </c>
      <c r="Q37" s="226">
        <v>101577</v>
      </c>
      <c r="R37" s="226">
        <v>103150</v>
      </c>
      <c r="S37" s="226">
        <v>104638</v>
      </c>
    </row>
    <row r="38" spans="1:19" ht="15">
      <c r="A38" s="99">
        <v>172</v>
      </c>
      <c r="B38" t="s">
        <v>78</v>
      </c>
      <c r="C38" t="s">
        <v>79</v>
      </c>
      <c r="D38">
        <v>78148</v>
      </c>
      <c r="E38" s="89">
        <v>80132</v>
      </c>
      <c r="F38" s="89">
        <v>82151</v>
      </c>
      <c r="G38" s="89">
        <v>84183</v>
      </c>
      <c r="H38" s="89">
        <v>86239</v>
      </c>
      <c r="I38" t="s">
        <v>78</v>
      </c>
      <c r="J38" s="221" t="s">
        <v>79</v>
      </c>
      <c r="K38" s="222">
        <v>57375</v>
      </c>
      <c r="L38" s="222">
        <v>58684</v>
      </c>
      <c r="M38" s="223">
        <v>59836</v>
      </c>
      <c r="N38" s="223">
        <v>60775</v>
      </c>
      <c r="O38" s="223">
        <v>61714</v>
      </c>
      <c r="P38" s="223">
        <v>62678</v>
      </c>
      <c r="Q38" s="223">
        <v>63676</v>
      </c>
      <c r="R38" s="223">
        <v>64619</v>
      </c>
      <c r="S38" s="223">
        <v>65518</v>
      </c>
    </row>
    <row r="39" spans="1:19" ht="15">
      <c r="A39" s="99">
        <v>190</v>
      </c>
      <c r="B39" t="s">
        <v>80</v>
      </c>
      <c r="C39" t="s">
        <v>81</v>
      </c>
      <c r="D39">
        <v>8998</v>
      </c>
      <c r="E39" s="89">
        <v>8932</v>
      </c>
      <c r="F39" s="89">
        <v>8869</v>
      </c>
      <c r="G39" s="89">
        <v>8798</v>
      </c>
      <c r="H39" s="89">
        <v>8735</v>
      </c>
      <c r="I39" t="s">
        <v>80</v>
      </c>
      <c r="J39" s="224" t="s">
        <v>81</v>
      </c>
      <c r="K39" s="225">
        <v>9775</v>
      </c>
      <c r="L39" s="225">
        <v>9844</v>
      </c>
      <c r="M39" s="226">
        <v>9936</v>
      </c>
      <c r="N39" s="226">
        <v>10090</v>
      </c>
      <c r="O39" s="226">
        <v>10246</v>
      </c>
      <c r="P39" s="226">
        <v>10406</v>
      </c>
      <c r="Q39" s="226">
        <v>10578</v>
      </c>
      <c r="R39" s="226">
        <v>10727</v>
      </c>
      <c r="S39" s="226">
        <v>10878</v>
      </c>
    </row>
    <row r="40" spans="1:19" ht="15">
      <c r="A40" s="99">
        <v>197</v>
      </c>
      <c r="B40" t="s">
        <v>82</v>
      </c>
      <c r="C40" t="s">
        <v>83</v>
      </c>
      <c r="D40">
        <v>14964</v>
      </c>
      <c r="E40" s="89">
        <v>14945</v>
      </c>
      <c r="F40" s="89">
        <v>14924</v>
      </c>
      <c r="G40" s="89">
        <v>14909</v>
      </c>
      <c r="H40" s="89">
        <v>14891</v>
      </c>
      <c r="I40" t="s">
        <v>82</v>
      </c>
      <c r="J40" s="221" t="s">
        <v>84</v>
      </c>
      <c r="K40" s="222">
        <v>15444</v>
      </c>
      <c r="L40" s="222">
        <v>15042</v>
      </c>
      <c r="M40" s="223">
        <v>14833</v>
      </c>
      <c r="N40" s="223">
        <v>15063</v>
      </c>
      <c r="O40" s="223">
        <v>15296</v>
      </c>
      <c r="P40" s="223">
        <v>15534</v>
      </c>
      <c r="Q40" s="223">
        <v>15687</v>
      </c>
      <c r="R40" s="223">
        <v>15838</v>
      </c>
      <c r="S40" s="223">
        <v>15990</v>
      </c>
    </row>
    <row r="41" spans="1:19" ht="15">
      <c r="A41" s="99">
        <v>206</v>
      </c>
      <c r="B41" t="s">
        <v>85</v>
      </c>
      <c r="C41" t="s">
        <v>86</v>
      </c>
      <c r="D41">
        <v>3375</v>
      </c>
      <c r="E41" s="89">
        <v>3284</v>
      </c>
      <c r="F41" s="89">
        <v>3194</v>
      </c>
      <c r="G41" s="89">
        <v>3114</v>
      </c>
      <c r="H41" s="89">
        <v>3030</v>
      </c>
      <c r="I41" t="s">
        <v>85</v>
      </c>
      <c r="J41" s="224" t="s">
        <v>86</v>
      </c>
      <c r="K41" s="225">
        <v>4797</v>
      </c>
      <c r="L41" s="225">
        <v>4760</v>
      </c>
      <c r="M41" s="226">
        <v>4758</v>
      </c>
      <c r="N41" s="226">
        <v>4832</v>
      </c>
      <c r="O41" s="226">
        <v>4906</v>
      </c>
      <c r="P41" s="226">
        <v>4983</v>
      </c>
      <c r="Q41" s="226">
        <v>5027</v>
      </c>
      <c r="R41" s="226">
        <v>5070</v>
      </c>
      <c r="S41" s="226">
        <v>5126</v>
      </c>
    </row>
    <row r="42" spans="1:19" ht="15">
      <c r="A42" s="99">
        <v>209</v>
      </c>
      <c r="B42" t="s">
        <v>87</v>
      </c>
      <c r="C42" t="s">
        <v>88</v>
      </c>
      <c r="D42">
        <v>20565</v>
      </c>
      <c r="E42" s="89">
        <v>20476</v>
      </c>
      <c r="F42" s="89">
        <v>20371</v>
      </c>
      <c r="G42" s="89">
        <v>20271</v>
      </c>
      <c r="H42" s="89">
        <v>20158</v>
      </c>
      <c r="I42" t="s">
        <v>87</v>
      </c>
      <c r="J42" s="221" t="s">
        <v>88</v>
      </c>
      <c r="K42" s="222">
        <v>21377</v>
      </c>
      <c r="L42" s="222">
        <v>21504</v>
      </c>
      <c r="M42" s="223">
        <v>21688</v>
      </c>
      <c r="N42" s="223">
        <v>22024</v>
      </c>
      <c r="O42" s="223">
        <v>22364</v>
      </c>
      <c r="P42" s="223">
        <v>22713</v>
      </c>
      <c r="Q42" s="223">
        <v>22908</v>
      </c>
      <c r="R42" s="223">
        <v>23084</v>
      </c>
      <c r="S42" s="223">
        <v>23275</v>
      </c>
    </row>
    <row r="43" spans="1:19" ht="15">
      <c r="A43" s="99">
        <v>212</v>
      </c>
      <c r="B43" t="s">
        <v>89</v>
      </c>
      <c r="C43" t="s">
        <v>90</v>
      </c>
      <c r="D43">
        <v>71035</v>
      </c>
      <c r="E43" s="89">
        <v>71885</v>
      </c>
      <c r="F43" s="89">
        <v>72735</v>
      </c>
      <c r="G43" s="89">
        <v>73574</v>
      </c>
      <c r="H43" s="89">
        <v>74406</v>
      </c>
      <c r="I43" t="s">
        <v>89</v>
      </c>
      <c r="J43" s="224" t="s">
        <v>90</v>
      </c>
      <c r="K43" s="225">
        <v>77884</v>
      </c>
      <c r="L43" s="225">
        <v>80000</v>
      </c>
      <c r="M43" s="226">
        <v>81820</v>
      </c>
      <c r="N43" s="226">
        <v>83106</v>
      </c>
      <c r="O43" s="226">
        <v>84389</v>
      </c>
      <c r="P43" s="226">
        <v>85706</v>
      </c>
      <c r="Q43" s="226">
        <v>87020</v>
      </c>
      <c r="R43" s="226">
        <v>88278</v>
      </c>
      <c r="S43" s="226">
        <v>89492</v>
      </c>
    </row>
    <row r="44" spans="1:19" ht="15">
      <c r="A44" s="99">
        <v>234</v>
      </c>
      <c r="B44" t="s">
        <v>91</v>
      </c>
      <c r="C44" t="s">
        <v>92</v>
      </c>
      <c r="D44">
        <v>23280</v>
      </c>
      <c r="E44" s="89">
        <v>23176</v>
      </c>
      <c r="F44" s="89">
        <v>23068</v>
      </c>
      <c r="G44" s="89">
        <v>22954</v>
      </c>
      <c r="H44" s="89">
        <v>22835</v>
      </c>
      <c r="I44" t="s">
        <v>91</v>
      </c>
      <c r="J44" s="221" t="s">
        <v>92</v>
      </c>
      <c r="K44" s="222">
        <v>23044</v>
      </c>
      <c r="L44" s="222">
        <v>23255</v>
      </c>
      <c r="M44" s="223">
        <v>23509</v>
      </c>
      <c r="N44" s="223">
        <v>23874</v>
      </c>
      <c r="O44" s="223">
        <v>24242</v>
      </c>
      <c r="P44" s="223">
        <v>24621</v>
      </c>
      <c r="Q44" s="223">
        <v>24855</v>
      </c>
      <c r="R44" s="223">
        <v>25080</v>
      </c>
      <c r="S44" s="223">
        <v>25284</v>
      </c>
    </row>
    <row r="45" spans="1:19" ht="15">
      <c r="A45" s="99">
        <v>237</v>
      </c>
      <c r="B45" t="s">
        <v>93</v>
      </c>
      <c r="C45" t="s">
        <v>94</v>
      </c>
      <c r="D45">
        <v>22726</v>
      </c>
      <c r="E45" s="89">
        <v>23209</v>
      </c>
      <c r="F45" s="89">
        <v>23709</v>
      </c>
      <c r="G45" s="89">
        <v>24201</v>
      </c>
      <c r="H45" s="89">
        <v>24695</v>
      </c>
      <c r="I45" t="s">
        <v>93</v>
      </c>
      <c r="J45" s="224" t="s">
        <v>95</v>
      </c>
      <c r="K45" s="225">
        <v>18902</v>
      </c>
      <c r="L45" s="225">
        <v>19332</v>
      </c>
      <c r="M45" s="226">
        <v>19709</v>
      </c>
      <c r="N45" s="226">
        <v>20018</v>
      </c>
      <c r="O45" s="226">
        <v>20328</v>
      </c>
      <c r="P45" s="226">
        <v>20645</v>
      </c>
      <c r="Q45" s="226">
        <v>20922</v>
      </c>
      <c r="R45" s="226">
        <v>21181</v>
      </c>
      <c r="S45" s="226">
        <v>21434</v>
      </c>
    </row>
    <row r="46" spans="1:19" ht="15">
      <c r="A46" s="99">
        <v>240</v>
      </c>
      <c r="B46" t="s">
        <v>96</v>
      </c>
      <c r="C46" t="s">
        <v>97</v>
      </c>
      <c r="D46">
        <v>12510</v>
      </c>
      <c r="E46" s="89">
        <v>12507</v>
      </c>
      <c r="F46" s="89">
        <v>12489</v>
      </c>
      <c r="G46" s="89">
        <v>12478</v>
      </c>
      <c r="H46" s="89">
        <v>12452</v>
      </c>
      <c r="I46" t="s">
        <v>96</v>
      </c>
      <c r="J46" s="221" t="s">
        <v>97</v>
      </c>
      <c r="K46" s="222">
        <v>12158</v>
      </c>
      <c r="L46" s="222">
        <v>12108</v>
      </c>
      <c r="M46" s="223">
        <v>12134</v>
      </c>
      <c r="N46" s="223">
        <v>12322</v>
      </c>
      <c r="O46" s="223">
        <v>12512</v>
      </c>
      <c r="P46" s="223">
        <v>12708</v>
      </c>
      <c r="Q46" s="223">
        <v>12766</v>
      </c>
      <c r="R46" s="223">
        <v>12856</v>
      </c>
      <c r="S46" s="223">
        <v>12943</v>
      </c>
    </row>
    <row r="47" spans="1:19" ht="15">
      <c r="A47" s="99">
        <v>250</v>
      </c>
      <c r="B47" t="s">
        <v>98</v>
      </c>
      <c r="C47" t="s">
        <v>99</v>
      </c>
      <c r="D47">
        <v>49913</v>
      </c>
      <c r="E47" s="89">
        <v>50242</v>
      </c>
      <c r="F47" s="89">
        <v>50557</v>
      </c>
      <c r="G47" s="89">
        <v>50863</v>
      </c>
      <c r="H47" s="89">
        <v>51150</v>
      </c>
      <c r="I47" t="s">
        <v>98</v>
      </c>
      <c r="J47" s="224" t="s">
        <v>99</v>
      </c>
      <c r="K47" s="225">
        <v>51862</v>
      </c>
      <c r="L47" s="225">
        <v>52925</v>
      </c>
      <c r="M47" s="226">
        <v>53846</v>
      </c>
      <c r="N47" s="226">
        <v>54681</v>
      </c>
      <c r="O47" s="226">
        <v>55525</v>
      </c>
      <c r="P47" s="226">
        <v>56392</v>
      </c>
      <c r="Q47" s="226">
        <v>57136</v>
      </c>
      <c r="R47" s="226">
        <v>57841</v>
      </c>
      <c r="S47" s="226">
        <v>58520</v>
      </c>
    </row>
    <row r="48" spans="1:19" ht="15">
      <c r="A48" s="99">
        <v>264</v>
      </c>
      <c r="B48" t="s">
        <v>100</v>
      </c>
      <c r="C48" t="s">
        <v>101</v>
      </c>
      <c r="D48">
        <v>10102</v>
      </c>
      <c r="E48" s="89">
        <v>10248</v>
      </c>
      <c r="F48" s="89">
        <v>10404</v>
      </c>
      <c r="G48" s="89">
        <v>10547</v>
      </c>
      <c r="H48" s="89">
        <v>10696</v>
      </c>
      <c r="I48" t="s">
        <v>100</v>
      </c>
      <c r="J48" s="221" t="s">
        <v>102</v>
      </c>
      <c r="K48" s="222">
        <v>11159</v>
      </c>
      <c r="L48" s="222">
        <v>11465</v>
      </c>
      <c r="M48" s="223">
        <v>11728</v>
      </c>
      <c r="N48" s="223">
        <v>11912</v>
      </c>
      <c r="O48" s="223">
        <v>12096</v>
      </c>
      <c r="P48" s="223">
        <v>12285</v>
      </c>
      <c r="Q48" s="223">
        <v>12421</v>
      </c>
      <c r="R48" s="223">
        <v>12552</v>
      </c>
      <c r="S48" s="223">
        <v>12686</v>
      </c>
    </row>
    <row r="49" spans="1:19" ht="15">
      <c r="A49" s="99">
        <v>266</v>
      </c>
      <c r="B49" t="s">
        <v>103</v>
      </c>
      <c r="C49" t="s">
        <v>104</v>
      </c>
      <c r="D49">
        <v>227644</v>
      </c>
      <c r="E49" s="89">
        <v>232903</v>
      </c>
      <c r="F49" s="89">
        <v>238221</v>
      </c>
      <c r="G49" s="89">
        <v>243609</v>
      </c>
      <c r="H49" s="89">
        <v>249046</v>
      </c>
      <c r="I49" t="s">
        <v>103</v>
      </c>
      <c r="J49" s="224" t="s">
        <v>104</v>
      </c>
      <c r="K49" s="225">
        <v>228848</v>
      </c>
      <c r="L49" s="225">
        <v>236114</v>
      </c>
      <c r="M49" s="226">
        <v>242197</v>
      </c>
      <c r="N49" s="226">
        <v>246003</v>
      </c>
      <c r="O49" s="226">
        <v>249800</v>
      </c>
      <c r="P49" s="226">
        <v>253699</v>
      </c>
      <c r="Q49" s="226">
        <v>258103</v>
      </c>
      <c r="R49" s="226">
        <v>262339</v>
      </c>
      <c r="S49" s="226">
        <v>266361</v>
      </c>
    </row>
    <row r="50" spans="1:19" ht="15">
      <c r="A50" s="99">
        <v>282</v>
      </c>
      <c r="B50" t="s">
        <v>105</v>
      </c>
      <c r="C50" t="s">
        <v>106</v>
      </c>
      <c r="D50">
        <v>21426</v>
      </c>
      <c r="E50" s="89">
        <v>21283</v>
      </c>
      <c r="F50" s="89">
        <v>21142</v>
      </c>
      <c r="G50" s="89">
        <v>20997</v>
      </c>
      <c r="H50" s="89">
        <v>20841</v>
      </c>
      <c r="I50" t="s">
        <v>105</v>
      </c>
      <c r="J50" s="221" t="s">
        <v>106</v>
      </c>
      <c r="K50" s="222">
        <v>24408</v>
      </c>
      <c r="L50" s="222">
        <v>24553</v>
      </c>
      <c r="M50" s="223">
        <v>24754</v>
      </c>
      <c r="N50" s="223">
        <v>25138</v>
      </c>
      <c r="O50" s="223">
        <v>25526</v>
      </c>
      <c r="P50" s="223">
        <v>25924</v>
      </c>
      <c r="Q50" s="223">
        <v>26141</v>
      </c>
      <c r="R50" s="223">
        <v>26339</v>
      </c>
      <c r="S50" s="223">
        <v>26555</v>
      </c>
    </row>
    <row r="51" spans="1:19" ht="15">
      <c r="A51" s="99">
        <v>284</v>
      </c>
      <c r="B51" t="s">
        <v>107</v>
      </c>
      <c r="C51" t="s">
        <v>108</v>
      </c>
      <c r="D51">
        <v>16311</v>
      </c>
      <c r="E51" s="89">
        <v>16008</v>
      </c>
      <c r="F51" s="89">
        <v>15703</v>
      </c>
      <c r="G51" s="89">
        <v>15401</v>
      </c>
      <c r="H51" s="89">
        <v>15099</v>
      </c>
      <c r="I51" t="s">
        <v>107</v>
      </c>
      <c r="J51" s="224" t="s">
        <v>108</v>
      </c>
      <c r="K51" s="225">
        <v>20739</v>
      </c>
      <c r="L51" s="225">
        <v>20657</v>
      </c>
      <c r="M51" s="226">
        <v>20700</v>
      </c>
      <c r="N51" s="226">
        <v>21021</v>
      </c>
      <c r="O51" s="226">
        <v>21346</v>
      </c>
      <c r="P51" s="226">
        <v>21679</v>
      </c>
      <c r="Q51" s="226">
        <v>21888</v>
      </c>
      <c r="R51" s="226">
        <v>22106</v>
      </c>
      <c r="S51" s="226">
        <v>22313</v>
      </c>
    </row>
    <row r="52" spans="1:19" ht="15">
      <c r="A52" s="99">
        <v>306</v>
      </c>
      <c r="B52" t="s">
        <v>109</v>
      </c>
      <c r="C52" t="s">
        <v>110</v>
      </c>
      <c r="D52">
        <v>4009</v>
      </c>
      <c r="E52" s="89">
        <v>3992</v>
      </c>
      <c r="F52" s="89">
        <v>3977</v>
      </c>
      <c r="G52" s="89">
        <v>3953</v>
      </c>
      <c r="H52" s="89">
        <v>3937</v>
      </c>
      <c r="I52" t="s">
        <v>109</v>
      </c>
      <c r="J52" s="221" t="s">
        <v>110</v>
      </c>
      <c r="K52" s="222">
        <v>5544</v>
      </c>
      <c r="L52" s="222">
        <v>5652</v>
      </c>
      <c r="M52" s="223">
        <v>5750</v>
      </c>
      <c r="N52" s="223">
        <v>5839</v>
      </c>
      <c r="O52" s="223">
        <v>5929</v>
      </c>
      <c r="P52" s="223">
        <v>6022</v>
      </c>
      <c r="Q52" s="223">
        <v>6078</v>
      </c>
      <c r="R52" s="223">
        <v>6114</v>
      </c>
      <c r="S52" s="223">
        <v>6174</v>
      </c>
    </row>
    <row r="53" spans="1:19" ht="15">
      <c r="A53" s="99">
        <v>308</v>
      </c>
      <c r="B53" t="s">
        <v>111</v>
      </c>
      <c r="C53" t="s">
        <v>112</v>
      </c>
      <c r="D53">
        <v>55490</v>
      </c>
      <c r="E53" s="89">
        <v>56755</v>
      </c>
      <c r="F53" s="89">
        <v>58030</v>
      </c>
      <c r="G53" s="89">
        <v>59319</v>
      </c>
      <c r="H53" s="89">
        <v>60617</v>
      </c>
      <c r="I53" t="s">
        <v>111</v>
      </c>
      <c r="J53" s="224" t="s">
        <v>112</v>
      </c>
      <c r="K53" s="225">
        <v>51662</v>
      </c>
      <c r="L53" s="225">
        <v>53162</v>
      </c>
      <c r="M53" s="226">
        <v>54439</v>
      </c>
      <c r="N53" s="226">
        <v>55294</v>
      </c>
      <c r="O53" s="226">
        <v>56148</v>
      </c>
      <c r="P53" s="226">
        <v>57024</v>
      </c>
      <c r="Q53" s="226">
        <v>57714</v>
      </c>
      <c r="R53" s="226">
        <v>58358</v>
      </c>
      <c r="S53" s="226">
        <v>58969</v>
      </c>
    </row>
    <row r="54" spans="1:19" ht="15">
      <c r="A54" s="99">
        <v>310</v>
      </c>
      <c r="B54" t="s">
        <v>113</v>
      </c>
      <c r="C54" t="s">
        <v>114</v>
      </c>
      <c r="D54">
        <v>12964</v>
      </c>
      <c r="E54" s="89">
        <v>13115</v>
      </c>
      <c r="F54" s="89">
        <v>13266</v>
      </c>
      <c r="G54" s="89">
        <v>13417</v>
      </c>
      <c r="H54" s="89">
        <v>13567</v>
      </c>
      <c r="I54" t="s">
        <v>113</v>
      </c>
      <c r="J54" s="221" t="s">
        <v>114</v>
      </c>
      <c r="K54" s="222">
        <v>9753</v>
      </c>
      <c r="L54" s="222">
        <v>9828</v>
      </c>
      <c r="M54" s="223">
        <v>9921</v>
      </c>
      <c r="N54" s="223">
        <v>10075</v>
      </c>
      <c r="O54" s="223">
        <v>10230</v>
      </c>
      <c r="P54" s="223">
        <v>10390</v>
      </c>
      <c r="Q54" s="223">
        <v>10516</v>
      </c>
      <c r="R54" s="223">
        <v>10615</v>
      </c>
      <c r="S54" s="223">
        <v>10731</v>
      </c>
    </row>
    <row r="55" spans="1:19" ht="15">
      <c r="A55" s="99">
        <v>313</v>
      </c>
      <c r="B55" t="s">
        <v>115</v>
      </c>
      <c r="C55" t="s">
        <v>116</v>
      </c>
      <c r="D55">
        <v>9866</v>
      </c>
      <c r="E55" s="89">
        <v>9873</v>
      </c>
      <c r="F55" s="89">
        <v>9881</v>
      </c>
      <c r="G55" s="89">
        <v>9885</v>
      </c>
      <c r="H55" s="89">
        <v>9890</v>
      </c>
      <c r="I55" t="s">
        <v>115</v>
      </c>
      <c r="J55" s="224" t="s">
        <v>116</v>
      </c>
      <c r="K55" s="225">
        <v>10117</v>
      </c>
      <c r="L55" s="225">
        <v>9870</v>
      </c>
      <c r="M55" s="226">
        <v>9764</v>
      </c>
      <c r="N55" s="226">
        <v>9915</v>
      </c>
      <c r="O55" s="226">
        <v>10069</v>
      </c>
      <c r="P55" s="226">
        <v>10226</v>
      </c>
      <c r="Q55" s="226">
        <v>10348</v>
      </c>
      <c r="R55" s="226">
        <v>10446</v>
      </c>
      <c r="S55" s="226">
        <v>10571</v>
      </c>
    </row>
    <row r="56" spans="1:19" ht="15">
      <c r="A56" s="99">
        <v>315</v>
      </c>
      <c r="B56" t="s">
        <v>117</v>
      </c>
      <c r="C56" t="s">
        <v>118</v>
      </c>
      <c r="D56">
        <v>6306</v>
      </c>
      <c r="E56" s="89">
        <v>6313</v>
      </c>
      <c r="F56" s="89">
        <v>6318</v>
      </c>
      <c r="G56" s="89">
        <v>6324</v>
      </c>
      <c r="H56" s="89">
        <v>6330</v>
      </c>
      <c r="I56" t="s">
        <v>117</v>
      </c>
      <c r="J56" s="221" t="s">
        <v>118</v>
      </c>
      <c r="K56" s="222">
        <v>6560</v>
      </c>
      <c r="L56" s="222">
        <v>6607</v>
      </c>
      <c r="M56" s="223">
        <v>6665</v>
      </c>
      <c r="N56" s="223">
        <v>6768</v>
      </c>
      <c r="O56" s="223">
        <v>6873</v>
      </c>
      <c r="P56" s="223">
        <v>6980</v>
      </c>
      <c r="Q56" s="223">
        <v>7034</v>
      </c>
      <c r="R56" s="223">
        <v>7102</v>
      </c>
      <c r="S56" s="223">
        <v>7159</v>
      </c>
    </row>
    <row r="57" spans="1:19" ht="15">
      <c r="A57" s="99">
        <v>318</v>
      </c>
      <c r="B57" t="s">
        <v>119</v>
      </c>
      <c r="C57" t="s">
        <v>120</v>
      </c>
      <c r="D57">
        <v>48659</v>
      </c>
      <c r="E57" s="89">
        <v>49533</v>
      </c>
      <c r="F57" s="89">
        <v>50401</v>
      </c>
      <c r="G57" s="89">
        <v>51265</v>
      </c>
      <c r="H57" s="89">
        <v>52129</v>
      </c>
      <c r="I57" t="s">
        <v>119</v>
      </c>
      <c r="J57" s="224" t="s">
        <v>120</v>
      </c>
      <c r="K57" s="225">
        <v>55121</v>
      </c>
      <c r="L57" s="225">
        <v>56774</v>
      </c>
      <c r="M57" s="226">
        <v>58159</v>
      </c>
      <c r="N57" s="226">
        <v>59073</v>
      </c>
      <c r="O57" s="226">
        <v>59985</v>
      </c>
      <c r="P57" s="226">
        <v>60921</v>
      </c>
      <c r="Q57" s="226">
        <v>61405</v>
      </c>
      <c r="R57" s="226">
        <v>61905</v>
      </c>
      <c r="S57" s="226">
        <v>62422</v>
      </c>
    </row>
    <row r="58" spans="1:19" ht="15">
      <c r="A58" s="99">
        <v>321</v>
      </c>
      <c r="B58" t="s">
        <v>121</v>
      </c>
      <c r="C58" t="s">
        <v>122</v>
      </c>
      <c r="D58">
        <v>5231</v>
      </c>
      <c r="E58" s="89">
        <v>5167</v>
      </c>
      <c r="F58" s="89">
        <v>5097</v>
      </c>
      <c r="G58" s="89">
        <v>5046</v>
      </c>
      <c r="H58" s="89">
        <v>4993</v>
      </c>
      <c r="I58" t="s">
        <v>121</v>
      </c>
      <c r="J58" s="221" t="s">
        <v>122</v>
      </c>
      <c r="K58" s="222">
        <v>8363</v>
      </c>
      <c r="L58" s="222">
        <v>8548</v>
      </c>
      <c r="M58" s="223">
        <v>8709</v>
      </c>
      <c r="N58" s="223">
        <v>8844</v>
      </c>
      <c r="O58" s="223">
        <v>8981</v>
      </c>
      <c r="P58" s="223">
        <v>9121</v>
      </c>
      <c r="Q58" s="223">
        <v>9252</v>
      </c>
      <c r="R58" s="223">
        <v>9355</v>
      </c>
      <c r="S58" s="223">
        <v>9468</v>
      </c>
    </row>
    <row r="59" spans="1:19" ht="15">
      <c r="A59" s="99">
        <v>347</v>
      </c>
      <c r="B59" t="s">
        <v>123</v>
      </c>
      <c r="C59" t="s">
        <v>124</v>
      </c>
      <c r="D59">
        <v>5837</v>
      </c>
      <c r="E59" s="89">
        <v>5757</v>
      </c>
      <c r="F59" s="89">
        <v>5690</v>
      </c>
      <c r="G59" s="89">
        <v>5616</v>
      </c>
      <c r="H59" s="89">
        <v>5536</v>
      </c>
      <c r="I59" t="s">
        <v>123</v>
      </c>
      <c r="J59" s="224" t="s">
        <v>124</v>
      </c>
      <c r="K59" s="225">
        <v>5451</v>
      </c>
      <c r="L59" s="225">
        <v>5400</v>
      </c>
      <c r="M59" s="226">
        <v>5395</v>
      </c>
      <c r="N59" s="226">
        <v>5479</v>
      </c>
      <c r="O59" s="226">
        <v>5563</v>
      </c>
      <c r="P59" s="226">
        <v>5650</v>
      </c>
      <c r="Q59" s="226">
        <v>5702</v>
      </c>
      <c r="R59" s="226">
        <v>5758</v>
      </c>
      <c r="S59" s="226">
        <v>5814</v>
      </c>
    </row>
    <row r="60" spans="1:19" ht="15">
      <c r="A60" s="99">
        <v>353</v>
      </c>
      <c r="B60" t="s">
        <v>125</v>
      </c>
      <c r="C60" t="s">
        <v>126</v>
      </c>
      <c r="D60">
        <v>4874</v>
      </c>
      <c r="E60" s="89">
        <v>4879</v>
      </c>
      <c r="F60" s="89">
        <v>4885</v>
      </c>
      <c r="G60" s="89">
        <v>4890</v>
      </c>
      <c r="H60" s="89">
        <v>4895</v>
      </c>
      <c r="I60" t="s">
        <v>125</v>
      </c>
      <c r="J60" s="221" t="s">
        <v>126</v>
      </c>
      <c r="K60" s="222">
        <v>5469</v>
      </c>
      <c r="L60" s="222">
        <v>5530</v>
      </c>
      <c r="M60" s="223">
        <v>5591</v>
      </c>
      <c r="N60" s="223">
        <v>5678</v>
      </c>
      <c r="O60" s="223">
        <v>5765</v>
      </c>
      <c r="P60" s="223">
        <v>5855</v>
      </c>
      <c r="Q60" s="223">
        <v>5928</v>
      </c>
      <c r="R60" s="223">
        <v>6009</v>
      </c>
      <c r="S60" s="223">
        <v>6065</v>
      </c>
    </row>
    <row r="61" spans="1:19" ht="15">
      <c r="A61" s="99">
        <v>360</v>
      </c>
      <c r="B61" t="s">
        <v>127</v>
      </c>
      <c r="C61" t="s">
        <v>128</v>
      </c>
      <c r="D61">
        <v>270903</v>
      </c>
      <c r="E61" s="89">
        <v>273927</v>
      </c>
      <c r="F61" s="89">
        <v>276916</v>
      </c>
      <c r="G61" s="89">
        <v>279871</v>
      </c>
      <c r="H61" s="89">
        <v>282792</v>
      </c>
      <c r="I61" t="s">
        <v>127</v>
      </c>
      <c r="J61" s="224" t="s">
        <v>129</v>
      </c>
      <c r="K61" s="225">
        <v>276744</v>
      </c>
      <c r="L61" s="225">
        <v>283794</v>
      </c>
      <c r="M61" s="226">
        <v>289994</v>
      </c>
      <c r="N61" s="226">
        <v>294551</v>
      </c>
      <c r="O61" s="226">
        <v>299098</v>
      </c>
      <c r="P61" s="226">
        <v>303766</v>
      </c>
      <c r="Q61" s="226">
        <v>308806</v>
      </c>
      <c r="R61" s="226">
        <v>313667</v>
      </c>
      <c r="S61" s="226">
        <v>318314</v>
      </c>
    </row>
    <row r="62" spans="1:19" ht="15">
      <c r="A62" s="99">
        <v>361</v>
      </c>
      <c r="B62" t="s">
        <v>130</v>
      </c>
      <c r="C62" t="s">
        <v>131</v>
      </c>
      <c r="D62">
        <v>20628</v>
      </c>
      <c r="E62" s="89">
        <v>20273</v>
      </c>
      <c r="F62" s="89">
        <v>19919</v>
      </c>
      <c r="G62" s="89">
        <v>19578</v>
      </c>
      <c r="H62" s="89">
        <v>19222</v>
      </c>
      <c r="I62" t="s">
        <v>130</v>
      </c>
      <c r="J62" s="221" t="s">
        <v>131</v>
      </c>
      <c r="K62" s="222">
        <v>27074</v>
      </c>
      <c r="L62" s="222">
        <v>27419</v>
      </c>
      <c r="M62" s="223">
        <v>27789</v>
      </c>
      <c r="N62" s="223">
        <v>28220</v>
      </c>
      <c r="O62" s="223">
        <v>28656</v>
      </c>
      <c r="P62" s="223">
        <v>29103</v>
      </c>
      <c r="Q62" s="223">
        <v>29324</v>
      </c>
      <c r="R62" s="223">
        <v>29532</v>
      </c>
      <c r="S62" s="223">
        <v>29749</v>
      </c>
    </row>
    <row r="63" spans="1:19" ht="15">
      <c r="A63" s="99">
        <v>364</v>
      </c>
      <c r="B63" t="s">
        <v>132</v>
      </c>
      <c r="C63" t="s">
        <v>133</v>
      </c>
      <c r="D63">
        <v>13673</v>
      </c>
      <c r="E63" s="89">
        <v>13596</v>
      </c>
      <c r="F63" s="89">
        <v>13516</v>
      </c>
      <c r="G63" s="89">
        <v>13426</v>
      </c>
      <c r="H63" s="89">
        <v>13345</v>
      </c>
      <c r="I63" t="s">
        <v>132</v>
      </c>
      <c r="J63" s="224" t="s">
        <v>133</v>
      </c>
      <c r="K63" s="225">
        <v>14518</v>
      </c>
      <c r="L63" s="225">
        <v>14662</v>
      </c>
      <c r="M63" s="226">
        <v>14830</v>
      </c>
      <c r="N63" s="226">
        <v>15060</v>
      </c>
      <c r="O63" s="226">
        <v>15293</v>
      </c>
      <c r="P63" s="226">
        <v>15531</v>
      </c>
      <c r="Q63" s="226">
        <v>15694</v>
      </c>
      <c r="R63" s="226">
        <v>15878</v>
      </c>
      <c r="S63" s="226">
        <v>16047</v>
      </c>
    </row>
    <row r="64" spans="1:19" ht="15">
      <c r="A64" s="99">
        <v>368</v>
      </c>
      <c r="B64" t="s">
        <v>134</v>
      </c>
      <c r="C64" t="s">
        <v>135</v>
      </c>
      <c r="D64">
        <v>12016</v>
      </c>
      <c r="E64" s="89">
        <v>11939</v>
      </c>
      <c r="F64" s="89">
        <v>11852</v>
      </c>
      <c r="G64" s="89">
        <v>11765</v>
      </c>
      <c r="H64" s="89">
        <v>11679</v>
      </c>
      <c r="I64" t="s">
        <v>134</v>
      </c>
      <c r="J64" s="221" t="s">
        <v>135</v>
      </c>
      <c r="K64" s="222">
        <v>13640</v>
      </c>
      <c r="L64" s="222">
        <v>13637</v>
      </c>
      <c r="M64" s="223">
        <v>13706</v>
      </c>
      <c r="N64" s="223">
        <v>13919</v>
      </c>
      <c r="O64" s="223">
        <v>14133</v>
      </c>
      <c r="P64" s="223">
        <v>14354</v>
      </c>
      <c r="Q64" s="223">
        <v>14529</v>
      </c>
      <c r="R64" s="223">
        <v>14697</v>
      </c>
      <c r="S64" s="223">
        <v>14856</v>
      </c>
    </row>
    <row r="65" spans="1:19" ht="15">
      <c r="A65" s="99">
        <v>376</v>
      </c>
      <c r="B65" t="s">
        <v>136</v>
      </c>
      <c r="C65" t="s">
        <v>137</v>
      </c>
      <c r="D65">
        <v>53361</v>
      </c>
      <c r="E65" s="89">
        <v>53993</v>
      </c>
      <c r="F65" s="89">
        <v>54615</v>
      </c>
      <c r="G65" s="89">
        <v>55246</v>
      </c>
      <c r="H65" s="89">
        <v>55843</v>
      </c>
      <c r="I65" t="s">
        <v>136</v>
      </c>
      <c r="J65" s="224" t="s">
        <v>137</v>
      </c>
      <c r="K65" s="225">
        <v>64889</v>
      </c>
      <c r="L65" s="225">
        <v>66746</v>
      </c>
      <c r="M65" s="226">
        <v>68325</v>
      </c>
      <c r="N65" s="226">
        <v>69399</v>
      </c>
      <c r="O65" s="226">
        <v>70470</v>
      </c>
      <c r="P65" s="226">
        <v>71570</v>
      </c>
      <c r="Q65" s="226">
        <v>72728</v>
      </c>
      <c r="R65" s="226">
        <v>73840</v>
      </c>
      <c r="S65" s="226">
        <v>74876</v>
      </c>
    </row>
    <row r="66" spans="1:19" ht="15">
      <c r="A66" s="99">
        <v>380</v>
      </c>
      <c r="B66" t="s">
        <v>138</v>
      </c>
      <c r="C66" t="s">
        <v>139</v>
      </c>
      <c r="D66">
        <v>63335</v>
      </c>
      <c r="E66" s="89">
        <v>64315</v>
      </c>
      <c r="F66" s="89">
        <v>65300</v>
      </c>
      <c r="G66" s="89">
        <v>66281</v>
      </c>
      <c r="H66" s="89">
        <v>67259</v>
      </c>
      <c r="I66" t="s">
        <v>138</v>
      </c>
      <c r="J66" s="221" t="s">
        <v>139</v>
      </c>
      <c r="K66" s="222">
        <v>71545</v>
      </c>
      <c r="L66" s="222">
        <v>73696</v>
      </c>
      <c r="M66" s="223">
        <v>75517</v>
      </c>
      <c r="N66" s="223">
        <v>76704</v>
      </c>
      <c r="O66" s="223">
        <v>77888</v>
      </c>
      <c r="P66" s="223">
        <v>79103</v>
      </c>
      <c r="Q66" s="223">
        <v>80361</v>
      </c>
      <c r="R66" s="223">
        <v>81587</v>
      </c>
      <c r="S66" s="223">
        <v>82750</v>
      </c>
    </row>
    <row r="67" spans="1:19" ht="15">
      <c r="A67" s="99">
        <v>390</v>
      </c>
      <c r="B67" t="s">
        <v>140</v>
      </c>
      <c r="C67" t="s">
        <v>141</v>
      </c>
      <c r="D67">
        <v>6507</v>
      </c>
      <c r="E67" s="89">
        <v>6452</v>
      </c>
      <c r="F67" s="89">
        <v>6402</v>
      </c>
      <c r="G67" s="89">
        <v>6343</v>
      </c>
      <c r="H67" s="89">
        <v>6289</v>
      </c>
      <c r="I67" t="s">
        <v>140</v>
      </c>
      <c r="J67" s="224" t="s">
        <v>141</v>
      </c>
      <c r="K67" s="225">
        <v>8114</v>
      </c>
      <c r="L67" s="225">
        <v>8298</v>
      </c>
      <c r="M67" s="226">
        <v>8460</v>
      </c>
      <c r="N67" s="226">
        <v>8593</v>
      </c>
      <c r="O67" s="226">
        <v>8726</v>
      </c>
      <c r="P67" s="226">
        <v>8862</v>
      </c>
      <c r="Q67" s="226">
        <v>9010</v>
      </c>
      <c r="R67" s="226">
        <v>9148</v>
      </c>
      <c r="S67" s="226">
        <v>9270</v>
      </c>
    </row>
    <row r="68" spans="1:19" ht="15">
      <c r="A68" s="99">
        <v>400</v>
      </c>
      <c r="B68" t="s">
        <v>142</v>
      </c>
      <c r="C68" t="s">
        <v>143</v>
      </c>
      <c r="D68">
        <v>19229</v>
      </c>
      <c r="E68" s="89">
        <v>19324</v>
      </c>
      <c r="F68" s="89">
        <v>19413</v>
      </c>
      <c r="G68" s="89">
        <v>19502</v>
      </c>
      <c r="H68" s="89">
        <v>19588</v>
      </c>
      <c r="I68" t="s">
        <v>142</v>
      </c>
      <c r="J68" s="221" t="s">
        <v>143</v>
      </c>
      <c r="K68" s="222">
        <v>21475</v>
      </c>
      <c r="L68" s="222">
        <v>21963</v>
      </c>
      <c r="M68" s="223">
        <v>22391</v>
      </c>
      <c r="N68" s="223">
        <v>22742</v>
      </c>
      <c r="O68" s="223">
        <v>23094</v>
      </c>
      <c r="P68" s="223">
        <v>23455</v>
      </c>
      <c r="Q68" s="223">
        <v>23757</v>
      </c>
      <c r="R68" s="223">
        <v>24030</v>
      </c>
      <c r="S68" s="223">
        <v>24315</v>
      </c>
    </row>
    <row r="69" spans="1:19" ht="15">
      <c r="A69" s="99">
        <v>411</v>
      </c>
      <c r="B69" t="s">
        <v>144</v>
      </c>
      <c r="C69" t="s">
        <v>145</v>
      </c>
      <c r="D69">
        <v>9546</v>
      </c>
      <c r="E69" s="89">
        <v>9558</v>
      </c>
      <c r="F69" s="89">
        <v>9572</v>
      </c>
      <c r="G69" s="89">
        <v>9586</v>
      </c>
      <c r="H69" s="89">
        <v>9601</v>
      </c>
      <c r="I69" t="s">
        <v>144</v>
      </c>
      <c r="J69" s="224" t="s">
        <v>145</v>
      </c>
      <c r="K69" s="225">
        <v>10028</v>
      </c>
      <c r="L69" s="225">
        <v>10040</v>
      </c>
      <c r="M69" s="226">
        <v>10090</v>
      </c>
      <c r="N69" s="226">
        <v>10247</v>
      </c>
      <c r="O69" s="226">
        <v>10405</v>
      </c>
      <c r="P69" s="226">
        <v>10567</v>
      </c>
      <c r="Q69" s="226">
        <v>10637</v>
      </c>
      <c r="R69" s="226">
        <v>10687</v>
      </c>
      <c r="S69" s="226">
        <v>10776</v>
      </c>
    </row>
    <row r="70" spans="1:19" ht="15">
      <c r="A70" s="99">
        <v>425</v>
      </c>
      <c r="B70" t="s">
        <v>146</v>
      </c>
      <c r="C70" t="s">
        <v>147</v>
      </c>
      <c r="D70">
        <v>6775</v>
      </c>
      <c r="E70" s="89">
        <v>6696</v>
      </c>
      <c r="F70" s="89">
        <v>6611</v>
      </c>
      <c r="G70" s="89">
        <v>6537</v>
      </c>
      <c r="H70" s="89">
        <v>6457</v>
      </c>
      <c r="I70" t="s">
        <v>146</v>
      </c>
      <c r="J70" s="221" t="s">
        <v>147</v>
      </c>
      <c r="K70" s="222">
        <v>8221</v>
      </c>
      <c r="L70" s="222">
        <v>8218</v>
      </c>
      <c r="M70" s="223">
        <v>8248</v>
      </c>
      <c r="N70" s="223">
        <v>8376</v>
      </c>
      <c r="O70" s="223">
        <v>8505</v>
      </c>
      <c r="P70" s="223">
        <v>8638</v>
      </c>
      <c r="Q70" s="223">
        <v>8711</v>
      </c>
      <c r="R70" s="223">
        <v>8781</v>
      </c>
      <c r="S70" s="223">
        <v>8863</v>
      </c>
    </row>
    <row r="71" spans="1:19" ht="15">
      <c r="A71" s="99">
        <v>440</v>
      </c>
      <c r="B71" t="s">
        <v>148</v>
      </c>
      <c r="C71" t="s">
        <v>149</v>
      </c>
      <c r="D71">
        <v>54186</v>
      </c>
      <c r="E71" s="89">
        <v>55000</v>
      </c>
      <c r="F71" s="89">
        <v>55798</v>
      </c>
      <c r="G71" s="89">
        <v>56608</v>
      </c>
      <c r="H71" s="89">
        <v>57403</v>
      </c>
      <c r="I71" t="s">
        <v>148</v>
      </c>
      <c r="J71" s="224" t="s">
        <v>149</v>
      </c>
      <c r="K71" s="225">
        <v>64645</v>
      </c>
      <c r="L71" s="225">
        <v>66399</v>
      </c>
      <c r="M71" s="226">
        <v>67893</v>
      </c>
      <c r="N71" s="226">
        <v>68960</v>
      </c>
      <c r="O71" s="226">
        <v>70024</v>
      </c>
      <c r="P71" s="226">
        <v>71117</v>
      </c>
      <c r="Q71" s="226">
        <v>72104</v>
      </c>
      <c r="R71" s="226">
        <v>73039</v>
      </c>
      <c r="S71" s="226">
        <v>73961</v>
      </c>
    </row>
    <row r="72" spans="1:19" ht="15">
      <c r="A72" s="99">
        <v>467</v>
      </c>
      <c r="B72" t="s">
        <v>150</v>
      </c>
      <c r="C72" t="s">
        <v>151</v>
      </c>
      <c r="D72">
        <v>6077</v>
      </c>
      <c r="E72" s="89">
        <v>5950</v>
      </c>
      <c r="F72" s="89">
        <v>5825</v>
      </c>
      <c r="G72" s="89">
        <v>5707</v>
      </c>
      <c r="H72" s="89">
        <v>5589</v>
      </c>
      <c r="I72" t="s">
        <v>150</v>
      </c>
      <c r="J72" s="221" t="s">
        <v>151</v>
      </c>
      <c r="K72" s="222">
        <v>6680</v>
      </c>
      <c r="L72" s="222">
        <v>6635</v>
      </c>
      <c r="M72" s="223">
        <v>6641</v>
      </c>
      <c r="N72" s="223">
        <v>6744</v>
      </c>
      <c r="O72" s="223">
        <v>6848</v>
      </c>
      <c r="P72" s="223">
        <v>6955</v>
      </c>
      <c r="Q72" s="223">
        <v>6993</v>
      </c>
      <c r="R72" s="223">
        <v>7054</v>
      </c>
      <c r="S72" s="223">
        <v>7113</v>
      </c>
    </row>
    <row r="73" spans="1:19" ht="15">
      <c r="A73" s="99">
        <v>475</v>
      </c>
      <c r="B73" t="s">
        <v>152</v>
      </c>
      <c r="C73" t="s">
        <v>153</v>
      </c>
      <c r="D73">
        <v>4692</v>
      </c>
      <c r="E73" s="89">
        <v>4795</v>
      </c>
      <c r="F73" s="89">
        <v>4891</v>
      </c>
      <c r="G73" s="89">
        <v>4992</v>
      </c>
      <c r="H73" s="89">
        <v>5097</v>
      </c>
      <c r="I73" t="s">
        <v>152</v>
      </c>
      <c r="J73" s="224" t="s">
        <v>153</v>
      </c>
      <c r="K73" s="225">
        <v>4911</v>
      </c>
      <c r="L73" s="225">
        <v>5088</v>
      </c>
      <c r="M73" s="226">
        <v>5234</v>
      </c>
      <c r="N73" s="226">
        <v>5316</v>
      </c>
      <c r="O73" s="226">
        <v>5398</v>
      </c>
      <c r="P73" s="226">
        <v>5483</v>
      </c>
      <c r="Q73" s="226">
        <v>5531</v>
      </c>
      <c r="R73" s="226">
        <v>5582</v>
      </c>
      <c r="S73" s="226">
        <v>5628</v>
      </c>
    </row>
    <row r="74" spans="1:19" ht="15">
      <c r="A74" s="99">
        <v>480</v>
      </c>
      <c r="B74" t="s">
        <v>154</v>
      </c>
      <c r="C74" t="s">
        <v>155</v>
      </c>
      <c r="D74">
        <v>21077</v>
      </c>
      <c r="E74" s="89">
        <v>21545</v>
      </c>
      <c r="F74" s="89">
        <v>22028</v>
      </c>
      <c r="G74" s="89">
        <v>22505</v>
      </c>
      <c r="H74" s="89">
        <v>22992</v>
      </c>
      <c r="I74" t="s">
        <v>154</v>
      </c>
      <c r="J74" s="221" t="s">
        <v>155</v>
      </c>
      <c r="K74" s="222">
        <v>13991</v>
      </c>
      <c r="L74" s="222">
        <v>14196</v>
      </c>
      <c r="M74" s="223">
        <v>14389</v>
      </c>
      <c r="N74" s="223">
        <v>14612</v>
      </c>
      <c r="O74" s="223">
        <v>14838</v>
      </c>
      <c r="P74" s="223">
        <v>15069</v>
      </c>
      <c r="Q74" s="223">
        <v>15201</v>
      </c>
      <c r="R74" s="223">
        <v>15338</v>
      </c>
      <c r="S74" s="223">
        <v>15475</v>
      </c>
    </row>
    <row r="75" spans="1:19" ht="15">
      <c r="A75" s="99">
        <v>483</v>
      </c>
      <c r="B75" t="s">
        <v>156</v>
      </c>
      <c r="C75" t="s">
        <v>157</v>
      </c>
      <c r="D75">
        <v>17486</v>
      </c>
      <c r="E75" s="89">
        <v>17686</v>
      </c>
      <c r="F75" s="89">
        <v>17891</v>
      </c>
      <c r="G75" s="89">
        <v>18100</v>
      </c>
      <c r="H75" s="89">
        <v>18313</v>
      </c>
      <c r="I75" t="s">
        <v>156</v>
      </c>
      <c r="J75" s="224" t="s">
        <v>157</v>
      </c>
      <c r="K75" s="225">
        <v>10153</v>
      </c>
      <c r="L75" s="225">
        <v>9997</v>
      </c>
      <c r="M75" s="226">
        <v>9947</v>
      </c>
      <c r="N75" s="226">
        <v>10101</v>
      </c>
      <c r="O75" s="226">
        <v>10257</v>
      </c>
      <c r="P75" s="226">
        <v>10417</v>
      </c>
      <c r="Q75" s="226">
        <v>10500</v>
      </c>
      <c r="R75" s="226">
        <v>10578</v>
      </c>
      <c r="S75" s="226">
        <v>10666</v>
      </c>
    </row>
    <row r="76" spans="1:19" ht="15">
      <c r="A76" s="99">
        <v>490</v>
      </c>
      <c r="B76" t="s">
        <v>158</v>
      </c>
      <c r="C76" t="s">
        <v>159</v>
      </c>
      <c r="D76">
        <v>63991</v>
      </c>
      <c r="E76" s="89">
        <v>65663</v>
      </c>
      <c r="F76" s="89">
        <v>67359</v>
      </c>
      <c r="G76" s="89">
        <v>69090</v>
      </c>
      <c r="H76" s="89">
        <v>70824</v>
      </c>
      <c r="I76" t="s">
        <v>158</v>
      </c>
      <c r="J76" s="221" t="s">
        <v>159</v>
      </c>
      <c r="K76" s="222">
        <v>42281</v>
      </c>
      <c r="L76" s="222">
        <v>43257</v>
      </c>
      <c r="M76" s="223">
        <v>44118</v>
      </c>
      <c r="N76" s="223">
        <v>44811</v>
      </c>
      <c r="O76" s="223">
        <v>45503</v>
      </c>
      <c r="P76" s="223">
        <v>46213</v>
      </c>
      <c r="Q76" s="223">
        <v>46532</v>
      </c>
      <c r="R76" s="223">
        <v>46872</v>
      </c>
      <c r="S76" s="223">
        <v>47202</v>
      </c>
    </row>
    <row r="77" spans="1:19" ht="15">
      <c r="A77" s="99">
        <v>495</v>
      </c>
      <c r="B77" t="s">
        <v>160</v>
      </c>
      <c r="C77" t="s">
        <v>161</v>
      </c>
      <c r="D77">
        <v>27238</v>
      </c>
      <c r="E77" s="89">
        <v>27915</v>
      </c>
      <c r="F77" s="89">
        <v>28585</v>
      </c>
      <c r="G77" s="89">
        <v>29270</v>
      </c>
      <c r="H77" s="89">
        <v>29957</v>
      </c>
      <c r="I77" t="s">
        <v>160</v>
      </c>
      <c r="J77" s="224" t="s">
        <v>161</v>
      </c>
      <c r="K77" s="225">
        <v>25790</v>
      </c>
      <c r="L77" s="225">
        <v>26652</v>
      </c>
      <c r="M77" s="226">
        <v>27354</v>
      </c>
      <c r="N77" s="226">
        <v>27784</v>
      </c>
      <c r="O77" s="226">
        <v>28213</v>
      </c>
      <c r="P77" s="226">
        <v>28653</v>
      </c>
      <c r="Q77" s="226">
        <v>28963</v>
      </c>
      <c r="R77" s="226">
        <v>29281</v>
      </c>
      <c r="S77" s="226">
        <v>29598</v>
      </c>
    </row>
    <row r="78" spans="1:19" ht="15">
      <c r="A78" s="99">
        <v>501</v>
      </c>
      <c r="B78" t="s">
        <v>162</v>
      </c>
      <c r="C78" t="s">
        <v>163</v>
      </c>
      <c r="D78">
        <v>3278</v>
      </c>
      <c r="E78" s="89">
        <v>3310</v>
      </c>
      <c r="F78" s="89">
        <v>3341</v>
      </c>
      <c r="G78" s="89">
        <v>3377</v>
      </c>
      <c r="H78" s="89">
        <v>3411</v>
      </c>
      <c r="I78" t="s">
        <v>162</v>
      </c>
      <c r="J78" s="221" t="s">
        <v>163</v>
      </c>
      <c r="K78" s="222">
        <v>3127</v>
      </c>
      <c r="L78" s="222">
        <v>3150</v>
      </c>
      <c r="M78" s="223">
        <v>3175</v>
      </c>
      <c r="N78" s="223">
        <v>3224</v>
      </c>
      <c r="O78" s="223">
        <v>3274</v>
      </c>
      <c r="P78" s="223">
        <v>3325</v>
      </c>
      <c r="Q78" s="223">
        <v>3323</v>
      </c>
      <c r="R78" s="223">
        <v>3346</v>
      </c>
      <c r="S78" s="223">
        <v>3373</v>
      </c>
    </row>
    <row r="79" spans="1:19" ht="15">
      <c r="A79" s="99">
        <v>541</v>
      </c>
      <c r="B79" t="s">
        <v>164</v>
      </c>
      <c r="C79" t="s">
        <v>165</v>
      </c>
      <c r="D79">
        <v>15848</v>
      </c>
      <c r="E79" s="89">
        <v>15802</v>
      </c>
      <c r="F79" s="89">
        <v>15746</v>
      </c>
      <c r="G79" s="89">
        <v>15690</v>
      </c>
      <c r="H79" s="89">
        <v>15629</v>
      </c>
      <c r="I79" t="s">
        <v>164</v>
      </c>
      <c r="J79" s="224" t="s">
        <v>165</v>
      </c>
      <c r="K79" s="225">
        <v>21049</v>
      </c>
      <c r="L79" s="225">
        <v>21427</v>
      </c>
      <c r="M79" s="226">
        <v>21769</v>
      </c>
      <c r="N79" s="226">
        <v>22107</v>
      </c>
      <c r="O79" s="226">
        <v>22448</v>
      </c>
      <c r="P79" s="226">
        <v>22798</v>
      </c>
      <c r="Q79" s="226">
        <v>23056</v>
      </c>
      <c r="R79" s="226">
        <v>23308</v>
      </c>
      <c r="S79" s="226">
        <v>23559</v>
      </c>
    </row>
    <row r="80" spans="1:19" ht="15">
      <c r="A80" s="99">
        <v>543</v>
      </c>
      <c r="B80" t="s">
        <v>166</v>
      </c>
      <c r="C80" t="s">
        <v>167</v>
      </c>
      <c r="D80">
        <v>11064</v>
      </c>
      <c r="E80" s="89">
        <v>11199</v>
      </c>
      <c r="F80" s="89">
        <v>11321</v>
      </c>
      <c r="G80" s="89">
        <v>11462</v>
      </c>
      <c r="H80" s="89">
        <v>11591</v>
      </c>
      <c r="I80" t="s">
        <v>166</v>
      </c>
      <c r="J80" s="221" t="s">
        <v>167</v>
      </c>
      <c r="K80" s="222">
        <v>8097</v>
      </c>
      <c r="L80" s="222">
        <v>8186</v>
      </c>
      <c r="M80" s="223">
        <v>8285</v>
      </c>
      <c r="N80" s="223">
        <v>8414</v>
      </c>
      <c r="O80" s="223">
        <v>8543</v>
      </c>
      <c r="P80" s="223">
        <v>8677</v>
      </c>
      <c r="Q80" s="223">
        <v>8747</v>
      </c>
      <c r="R80" s="223">
        <v>8791</v>
      </c>
      <c r="S80" s="223">
        <v>8880</v>
      </c>
    </row>
    <row r="81" spans="1:19" ht="15">
      <c r="A81" s="99">
        <v>576</v>
      </c>
      <c r="B81" t="s">
        <v>168</v>
      </c>
      <c r="C81" t="s">
        <v>169</v>
      </c>
      <c r="D81">
        <v>6913</v>
      </c>
      <c r="E81" s="89">
        <v>6793</v>
      </c>
      <c r="F81" s="89">
        <v>6675</v>
      </c>
      <c r="G81" s="89">
        <v>6558</v>
      </c>
      <c r="H81" s="89">
        <v>6438</v>
      </c>
      <c r="I81" t="s">
        <v>168</v>
      </c>
      <c r="J81" s="224" t="s">
        <v>169</v>
      </c>
      <c r="K81" s="225">
        <v>8664</v>
      </c>
      <c r="L81" s="225">
        <v>8681</v>
      </c>
      <c r="M81" s="226">
        <v>8735</v>
      </c>
      <c r="N81" s="226">
        <v>8870</v>
      </c>
      <c r="O81" s="226">
        <v>9007</v>
      </c>
      <c r="P81" s="226">
        <v>9148</v>
      </c>
      <c r="Q81" s="226">
        <v>9256</v>
      </c>
      <c r="R81" s="226">
        <v>9347</v>
      </c>
      <c r="S81" s="226">
        <v>9451</v>
      </c>
    </row>
    <row r="82" spans="1:19" ht="15">
      <c r="A82" s="99">
        <v>579</v>
      </c>
      <c r="B82" t="s">
        <v>170</v>
      </c>
      <c r="C82" t="s">
        <v>171</v>
      </c>
      <c r="D82">
        <v>47717</v>
      </c>
      <c r="E82" s="89">
        <v>48553</v>
      </c>
      <c r="F82" s="89">
        <v>49392</v>
      </c>
      <c r="G82" s="89">
        <v>50232</v>
      </c>
      <c r="H82" s="89">
        <v>51079</v>
      </c>
      <c r="I82" t="s">
        <v>170</v>
      </c>
      <c r="J82" s="221" t="s">
        <v>171</v>
      </c>
      <c r="K82" s="222">
        <v>39314</v>
      </c>
      <c r="L82" s="222">
        <v>40048</v>
      </c>
      <c r="M82" s="223">
        <v>40713</v>
      </c>
      <c r="N82" s="223">
        <v>41345</v>
      </c>
      <c r="O82" s="223">
        <v>41983</v>
      </c>
      <c r="P82" s="223">
        <v>42638</v>
      </c>
      <c r="Q82" s="223">
        <v>43311</v>
      </c>
      <c r="R82" s="223">
        <v>43966</v>
      </c>
      <c r="S82" s="223">
        <v>44578</v>
      </c>
    </row>
    <row r="83" spans="1:19" ht="15">
      <c r="A83" s="99">
        <v>585</v>
      </c>
      <c r="B83" t="s">
        <v>172</v>
      </c>
      <c r="C83" t="s">
        <v>173</v>
      </c>
      <c r="D83">
        <v>18846</v>
      </c>
      <c r="E83" s="89">
        <v>19025</v>
      </c>
      <c r="F83" s="89">
        <v>19209</v>
      </c>
      <c r="G83" s="89">
        <v>19382</v>
      </c>
      <c r="H83" s="89">
        <v>19545</v>
      </c>
      <c r="I83" t="s">
        <v>172</v>
      </c>
      <c r="J83" s="224" t="s">
        <v>173</v>
      </c>
      <c r="K83" s="225">
        <v>14380</v>
      </c>
      <c r="L83" s="225">
        <v>14384</v>
      </c>
      <c r="M83" s="226">
        <v>14440</v>
      </c>
      <c r="N83" s="226">
        <v>14664</v>
      </c>
      <c r="O83" s="226">
        <v>14890</v>
      </c>
      <c r="P83" s="226">
        <v>15123</v>
      </c>
      <c r="Q83" s="226">
        <v>15242</v>
      </c>
      <c r="R83" s="226">
        <v>15346</v>
      </c>
      <c r="S83" s="226">
        <v>15475</v>
      </c>
    </row>
    <row r="84" spans="1:19" ht="15">
      <c r="A84" s="99">
        <v>591</v>
      </c>
      <c r="B84" t="s">
        <v>174</v>
      </c>
      <c r="C84" t="s">
        <v>175</v>
      </c>
      <c r="D84">
        <v>20483</v>
      </c>
      <c r="E84" s="89">
        <v>20893</v>
      </c>
      <c r="F84" s="89">
        <v>21317</v>
      </c>
      <c r="G84" s="89">
        <v>21745</v>
      </c>
      <c r="H84" s="89">
        <v>22161</v>
      </c>
      <c r="I84" t="s">
        <v>174</v>
      </c>
      <c r="J84" s="221" t="s">
        <v>175</v>
      </c>
      <c r="K84" s="222">
        <v>18055</v>
      </c>
      <c r="L84" s="222">
        <v>18550</v>
      </c>
      <c r="M84" s="223">
        <v>18970</v>
      </c>
      <c r="N84" s="223">
        <v>19268</v>
      </c>
      <c r="O84" s="223">
        <v>19566</v>
      </c>
      <c r="P84" s="223">
        <v>19871</v>
      </c>
      <c r="Q84" s="223">
        <v>19970</v>
      </c>
      <c r="R84" s="223">
        <v>20077</v>
      </c>
      <c r="S84" s="223">
        <v>20212</v>
      </c>
    </row>
    <row r="85" spans="1:19" ht="15">
      <c r="A85" s="99">
        <v>604</v>
      </c>
      <c r="B85" t="s">
        <v>176</v>
      </c>
      <c r="C85" t="s">
        <v>177</v>
      </c>
      <c r="D85">
        <v>29898</v>
      </c>
      <c r="E85" s="89">
        <v>30613</v>
      </c>
      <c r="F85" s="89">
        <v>31333</v>
      </c>
      <c r="G85" s="89">
        <v>32057</v>
      </c>
      <c r="H85" s="89">
        <v>32793</v>
      </c>
      <c r="I85" t="s">
        <v>176</v>
      </c>
      <c r="J85" s="224" t="s">
        <v>177</v>
      </c>
      <c r="K85" s="225">
        <v>28415</v>
      </c>
      <c r="L85" s="225">
        <v>29061</v>
      </c>
      <c r="M85" s="226">
        <v>29629</v>
      </c>
      <c r="N85" s="226">
        <v>30094</v>
      </c>
      <c r="O85" s="226">
        <v>30559</v>
      </c>
      <c r="P85" s="226">
        <v>31036</v>
      </c>
      <c r="Q85" s="226">
        <v>31346</v>
      </c>
      <c r="R85" s="226">
        <v>31630</v>
      </c>
      <c r="S85" s="226">
        <v>31916</v>
      </c>
    </row>
    <row r="86" spans="1:19" ht="15">
      <c r="A86" s="99">
        <v>607</v>
      </c>
      <c r="B86" t="s">
        <v>178</v>
      </c>
      <c r="C86" t="s">
        <v>179</v>
      </c>
      <c r="D86">
        <v>19310</v>
      </c>
      <c r="E86" s="89">
        <v>19507</v>
      </c>
      <c r="F86" s="89">
        <v>19702</v>
      </c>
      <c r="G86" s="89">
        <v>19898</v>
      </c>
      <c r="H86" s="89">
        <v>20080</v>
      </c>
      <c r="I86" t="s">
        <v>178</v>
      </c>
      <c r="J86" s="221" t="s">
        <v>179</v>
      </c>
      <c r="K86" s="222">
        <v>23514</v>
      </c>
      <c r="L86" s="222">
        <v>24185</v>
      </c>
      <c r="M86" s="223">
        <v>24757</v>
      </c>
      <c r="N86" s="223">
        <v>25146</v>
      </c>
      <c r="O86" s="223">
        <v>25534</v>
      </c>
      <c r="P86" s="223">
        <v>25933</v>
      </c>
      <c r="Q86" s="223">
        <v>26231</v>
      </c>
      <c r="R86" s="223">
        <v>26523</v>
      </c>
      <c r="S86" s="223">
        <v>26801</v>
      </c>
    </row>
    <row r="87" spans="1:19" ht="15">
      <c r="A87" s="99">
        <v>615</v>
      </c>
      <c r="B87" t="s">
        <v>180</v>
      </c>
      <c r="C87" t="s">
        <v>181</v>
      </c>
      <c r="D87">
        <v>122231</v>
      </c>
      <c r="E87" s="89">
        <v>124219</v>
      </c>
      <c r="F87" s="89">
        <v>126193</v>
      </c>
      <c r="G87" s="89">
        <v>128153</v>
      </c>
      <c r="H87" s="89">
        <v>130108</v>
      </c>
      <c r="I87" t="s">
        <v>180</v>
      </c>
      <c r="J87" s="224" t="s">
        <v>181</v>
      </c>
      <c r="K87" s="225">
        <v>135465</v>
      </c>
      <c r="L87" s="225">
        <v>139553</v>
      </c>
      <c r="M87" s="226">
        <v>142995</v>
      </c>
      <c r="N87" s="226">
        <v>145242</v>
      </c>
      <c r="O87" s="226">
        <v>147484</v>
      </c>
      <c r="P87" s="226">
        <v>149786</v>
      </c>
      <c r="Q87" s="226">
        <v>151730</v>
      </c>
      <c r="R87" s="226">
        <v>153561</v>
      </c>
      <c r="S87" s="226">
        <v>155362</v>
      </c>
    </row>
    <row r="88" spans="1:19" ht="15">
      <c r="A88" s="99">
        <v>628</v>
      </c>
      <c r="B88" t="s">
        <v>182</v>
      </c>
      <c r="C88" t="s">
        <v>183</v>
      </c>
      <c r="D88">
        <v>8191</v>
      </c>
      <c r="E88" s="89">
        <v>8191</v>
      </c>
      <c r="F88" s="89">
        <v>8191</v>
      </c>
      <c r="G88" s="89">
        <v>8191</v>
      </c>
      <c r="H88" s="89">
        <v>8191</v>
      </c>
      <c r="I88" t="s">
        <v>182</v>
      </c>
      <c r="J88" s="221" t="s">
        <v>183</v>
      </c>
      <c r="K88" s="222">
        <v>9032</v>
      </c>
      <c r="L88" s="222">
        <v>9155</v>
      </c>
      <c r="M88" s="223">
        <v>9278</v>
      </c>
      <c r="N88" s="223">
        <v>9422</v>
      </c>
      <c r="O88" s="223">
        <v>9567</v>
      </c>
      <c r="P88" s="223">
        <v>9717</v>
      </c>
      <c r="Q88" s="223">
        <v>9789</v>
      </c>
      <c r="R88" s="223">
        <v>9883</v>
      </c>
      <c r="S88" s="223">
        <v>9954</v>
      </c>
    </row>
    <row r="89" spans="1:19" ht="15">
      <c r="A89" s="99">
        <v>631</v>
      </c>
      <c r="B89" t="s">
        <v>184</v>
      </c>
      <c r="C89" t="s">
        <v>185</v>
      </c>
      <c r="D89">
        <v>52554</v>
      </c>
      <c r="E89" s="89">
        <v>53236</v>
      </c>
      <c r="F89" s="89">
        <v>53914</v>
      </c>
      <c r="G89" s="89">
        <v>54573</v>
      </c>
      <c r="H89" s="89">
        <v>55220</v>
      </c>
      <c r="I89" t="s">
        <v>184</v>
      </c>
      <c r="J89" s="224" t="s">
        <v>185</v>
      </c>
      <c r="K89" s="225">
        <v>82375</v>
      </c>
      <c r="L89" s="225">
        <v>85484</v>
      </c>
      <c r="M89" s="226">
        <v>87981</v>
      </c>
      <c r="N89" s="226">
        <v>89364</v>
      </c>
      <c r="O89" s="226">
        <v>90743</v>
      </c>
      <c r="P89" s="226">
        <v>92159</v>
      </c>
      <c r="Q89" s="226">
        <v>93629</v>
      </c>
      <c r="R89" s="226">
        <v>95088</v>
      </c>
      <c r="S89" s="226">
        <v>96439</v>
      </c>
    </row>
    <row r="90" spans="1:19" ht="15">
      <c r="A90" s="99">
        <v>642</v>
      </c>
      <c r="B90" t="s">
        <v>186</v>
      </c>
      <c r="C90" t="s">
        <v>187</v>
      </c>
      <c r="D90">
        <v>17539</v>
      </c>
      <c r="E90" s="89">
        <v>17469</v>
      </c>
      <c r="F90" s="89">
        <v>17397</v>
      </c>
      <c r="G90" s="89">
        <v>17324</v>
      </c>
      <c r="H90" s="89">
        <v>17249</v>
      </c>
      <c r="I90" t="s">
        <v>186</v>
      </c>
      <c r="J90" s="221" t="s">
        <v>187</v>
      </c>
      <c r="K90" s="222">
        <v>18258</v>
      </c>
      <c r="L90" s="222">
        <v>18218</v>
      </c>
      <c r="M90" s="223">
        <v>18261</v>
      </c>
      <c r="N90" s="223">
        <v>18544</v>
      </c>
      <c r="O90" s="223">
        <v>18831</v>
      </c>
      <c r="P90" s="223">
        <v>19124</v>
      </c>
      <c r="Q90" s="223">
        <v>19300</v>
      </c>
      <c r="R90" s="223">
        <v>19467</v>
      </c>
      <c r="S90" s="223">
        <v>19640</v>
      </c>
    </row>
    <row r="91" spans="1:19" ht="15">
      <c r="A91" s="99">
        <v>647</v>
      </c>
      <c r="B91" t="s">
        <v>188</v>
      </c>
      <c r="C91" t="s">
        <v>189</v>
      </c>
      <c r="D91">
        <v>6126</v>
      </c>
      <c r="E91" s="89">
        <v>6024</v>
      </c>
      <c r="F91" s="89">
        <v>5917</v>
      </c>
      <c r="G91" s="89">
        <v>5810</v>
      </c>
      <c r="H91" s="89">
        <v>5702</v>
      </c>
      <c r="I91" t="s">
        <v>188</v>
      </c>
      <c r="J91" s="224" t="s">
        <v>189</v>
      </c>
      <c r="K91" s="225">
        <v>7235</v>
      </c>
      <c r="L91" s="225">
        <v>7240</v>
      </c>
      <c r="M91" s="226">
        <v>7281</v>
      </c>
      <c r="N91" s="226">
        <v>7394</v>
      </c>
      <c r="O91" s="226">
        <v>7508</v>
      </c>
      <c r="P91" s="226">
        <v>7625</v>
      </c>
      <c r="Q91" s="226">
        <v>7715</v>
      </c>
      <c r="R91" s="226">
        <v>7766</v>
      </c>
      <c r="S91" s="226">
        <v>7838</v>
      </c>
    </row>
    <row r="92" spans="1:19" ht="15">
      <c r="A92" s="99">
        <v>649</v>
      </c>
      <c r="B92" t="s">
        <v>190</v>
      </c>
      <c r="C92" t="s">
        <v>191</v>
      </c>
      <c r="D92">
        <v>16086</v>
      </c>
      <c r="E92" s="89">
        <v>16111</v>
      </c>
      <c r="F92" s="89">
        <v>16132</v>
      </c>
      <c r="G92" s="89">
        <v>16152</v>
      </c>
      <c r="H92" s="89">
        <v>16173</v>
      </c>
      <c r="I92" t="s">
        <v>190</v>
      </c>
      <c r="J92" s="221" t="s">
        <v>191</v>
      </c>
      <c r="K92" s="222">
        <v>16247</v>
      </c>
      <c r="L92" s="222">
        <v>15940</v>
      </c>
      <c r="M92" s="223">
        <v>15811</v>
      </c>
      <c r="N92" s="223">
        <v>16056</v>
      </c>
      <c r="O92" s="223">
        <v>16304</v>
      </c>
      <c r="P92" s="223">
        <v>16559</v>
      </c>
      <c r="Q92" s="223">
        <v>16727</v>
      </c>
      <c r="R92" s="223">
        <v>16887</v>
      </c>
      <c r="S92" s="223">
        <v>17056</v>
      </c>
    </row>
    <row r="93" spans="1:19" ht="15">
      <c r="A93" s="99">
        <v>652</v>
      </c>
      <c r="B93" t="s">
        <v>192</v>
      </c>
      <c r="C93" t="s">
        <v>193</v>
      </c>
      <c r="D93">
        <v>5222</v>
      </c>
      <c r="E93" s="89">
        <v>5119</v>
      </c>
      <c r="F93" s="89">
        <v>5021</v>
      </c>
      <c r="G93" s="89">
        <v>4918</v>
      </c>
      <c r="H93" s="89">
        <v>4825</v>
      </c>
      <c r="I93" t="s">
        <v>192</v>
      </c>
      <c r="J93" s="224" t="s">
        <v>193</v>
      </c>
      <c r="K93" s="225">
        <v>5648</v>
      </c>
      <c r="L93" s="225">
        <v>5776</v>
      </c>
      <c r="M93" s="226">
        <v>5889</v>
      </c>
      <c r="N93" s="226">
        <v>5981</v>
      </c>
      <c r="O93" s="226">
        <v>6074</v>
      </c>
      <c r="P93" s="226">
        <v>6169</v>
      </c>
      <c r="Q93" s="226">
        <v>6218</v>
      </c>
      <c r="R93" s="226">
        <v>6292</v>
      </c>
      <c r="S93" s="226">
        <v>6360</v>
      </c>
    </row>
    <row r="94" spans="1:19" ht="15">
      <c r="A94" s="99">
        <v>656</v>
      </c>
      <c r="B94" t="s">
        <v>194</v>
      </c>
      <c r="C94" t="s">
        <v>195</v>
      </c>
      <c r="D94">
        <v>12724</v>
      </c>
      <c r="E94" s="89">
        <v>12811</v>
      </c>
      <c r="F94" s="89">
        <v>12890</v>
      </c>
      <c r="G94" s="89">
        <v>12972</v>
      </c>
      <c r="H94" s="89">
        <v>13057</v>
      </c>
      <c r="I94" t="s">
        <v>194</v>
      </c>
      <c r="J94" s="221" t="s">
        <v>195</v>
      </c>
      <c r="K94" s="222">
        <v>15361</v>
      </c>
      <c r="L94" s="222">
        <v>15710</v>
      </c>
      <c r="M94" s="223">
        <v>16017</v>
      </c>
      <c r="N94" s="223">
        <v>16268</v>
      </c>
      <c r="O94" s="223">
        <v>16520</v>
      </c>
      <c r="P94" s="223">
        <v>16778</v>
      </c>
      <c r="Q94" s="223">
        <v>16936</v>
      </c>
      <c r="R94" s="223">
        <v>17105</v>
      </c>
      <c r="S94" s="223">
        <v>17278</v>
      </c>
    </row>
    <row r="95" spans="1:19" ht="15">
      <c r="A95" s="99">
        <v>658</v>
      </c>
      <c r="B95" t="s">
        <v>196</v>
      </c>
      <c r="C95" t="s">
        <v>197</v>
      </c>
      <c r="D95">
        <v>3368</v>
      </c>
      <c r="E95" s="89">
        <v>3401</v>
      </c>
      <c r="F95" s="89">
        <v>3436</v>
      </c>
      <c r="G95" s="89">
        <v>3473</v>
      </c>
      <c r="H95" s="89">
        <v>3511</v>
      </c>
      <c r="I95" t="s">
        <v>196</v>
      </c>
      <c r="J95" s="224" t="s">
        <v>197</v>
      </c>
      <c r="K95" s="225">
        <v>3646</v>
      </c>
      <c r="L95" s="225">
        <v>3706</v>
      </c>
      <c r="M95" s="226">
        <v>3765</v>
      </c>
      <c r="N95" s="226">
        <v>3823</v>
      </c>
      <c r="O95" s="226">
        <v>3882</v>
      </c>
      <c r="P95" s="226">
        <v>3943</v>
      </c>
      <c r="Q95" s="226">
        <v>3984</v>
      </c>
      <c r="R95" s="226">
        <v>4035</v>
      </c>
      <c r="S95" s="226">
        <v>4083</v>
      </c>
    </row>
    <row r="96" spans="1:19" ht="15">
      <c r="A96" s="99">
        <v>659</v>
      </c>
      <c r="B96" t="s">
        <v>198</v>
      </c>
      <c r="C96" t="s">
        <v>199</v>
      </c>
      <c r="D96">
        <v>25652</v>
      </c>
      <c r="E96" s="89">
        <v>26146</v>
      </c>
      <c r="F96" s="89">
        <v>26646</v>
      </c>
      <c r="G96" s="89">
        <v>27149</v>
      </c>
      <c r="H96" s="89">
        <v>27659</v>
      </c>
      <c r="I96" t="s">
        <v>198</v>
      </c>
      <c r="J96" s="221" t="s">
        <v>199</v>
      </c>
      <c r="K96" s="222">
        <v>20093</v>
      </c>
      <c r="L96" s="222">
        <v>20549</v>
      </c>
      <c r="M96" s="223">
        <v>20950</v>
      </c>
      <c r="N96" s="223">
        <v>21279</v>
      </c>
      <c r="O96" s="223">
        <v>21608</v>
      </c>
      <c r="P96" s="223">
        <v>21945</v>
      </c>
      <c r="Q96" s="223">
        <v>22125</v>
      </c>
      <c r="R96" s="223">
        <v>22296</v>
      </c>
      <c r="S96" s="223">
        <v>22477</v>
      </c>
    </row>
    <row r="97" spans="1:19" ht="15">
      <c r="A97" s="99">
        <v>660</v>
      </c>
      <c r="B97" t="s">
        <v>200</v>
      </c>
      <c r="C97" t="s">
        <v>201</v>
      </c>
      <c r="D97">
        <v>10938</v>
      </c>
      <c r="E97" s="89">
        <v>10929</v>
      </c>
      <c r="F97" s="89">
        <v>10926</v>
      </c>
      <c r="G97" s="89">
        <v>10923</v>
      </c>
      <c r="H97" s="89">
        <v>10908</v>
      </c>
      <c r="I97" t="s">
        <v>200</v>
      </c>
      <c r="J97" s="224" t="s">
        <v>201</v>
      </c>
      <c r="K97" s="225">
        <v>12995</v>
      </c>
      <c r="L97" s="225">
        <v>13035</v>
      </c>
      <c r="M97" s="226">
        <v>13123</v>
      </c>
      <c r="N97" s="226">
        <v>13327</v>
      </c>
      <c r="O97" s="226">
        <v>13532</v>
      </c>
      <c r="P97" s="226">
        <v>13743</v>
      </c>
      <c r="Q97" s="226">
        <v>13911</v>
      </c>
      <c r="R97" s="226">
        <v>14080</v>
      </c>
      <c r="S97" s="226">
        <v>14238</v>
      </c>
    </row>
    <row r="98" spans="1:19" ht="15">
      <c r="A98" s="99">
        <v>664</v>
      </c>
      <c r="B98" t="s">
        <v>202</v>
      </c>
      <c r="C98" t="s">
        <v>203</v>
      </c>
      <c r="D98">
        <v>27059</v>
      </c>
      <c r="E98" s="89">
        <v>27513</v>
      </c>
      <c r="F98" s="89">
        <v>27978</v>
      </c>
      <c r="G98" s="89">
        <v>28438</v>
      </c>
      <c r="H98" s="89">
        <v>28901</v>
      </c>
      <c r="I98" t="s">
        <v>202</v>
      </c>
      <c r="J98" s="221" t="s">
        <v>204</v>
      </c>
      <c r="K98" s="222">
        <v>21949</v>
      </c>
      <c r="L98" s="222">
        <v>22447</v>
      </c>
      <c r="M98" s="223">
        <v>22885</v>
      </c>
      <c r="N98" s="223">
        <v>23244</v>
      </c>
      <c r="O98" s="223">
        <v>23603</v>
      </c>
      <c r="P98" s="223">
        <v>23972</v>
      </c>
      <c r="Q98" s="223">
        <v>24253</v>
      </c>
      <c r="R98" s="223">
        <v>24539</v>
      </c>
      <c r="S98" s="223">
        <v>24771</v>
      </c>
    </row>
    <row r="99" spans="1:19" ht="15">
      <c r="A99" s="99">
        <v>665</v>
      </c>
      <c r="B99" t="s">
        <v>205</v>
      </c>
      <c r="C99" t="s">
        <v>206</v>
      </c>
      <c r="D99">
        <v>31539</v>
      </c>
      <c r="E99" s="89">
        <v>31802</v>
      </c>
      <c r="F99" s="89">
        <v>32063</v>
      </c>
      <c r="G99" s="89">
        <v>32328</v>
      </c>
      <c r="H99" s="89">
        <v>32564</v>
      </c>
      <c r="I99" t="s">
        <v>205</v>
      </c>
      <c r="J99" s="224" t="s">
        <v>207</v>
      </c>
      <c r="K99" s="225">
        <v>30932</v>
      </c>
      <c r="L99" s="225">
        <v>31571</v>
      </c>
      <c r="M99" s="226">
        <v>32147</v>
      </c>
      <c r="N99" s="226">
        <v>32646</v>
      </c>
      <c r="O99" s="226">
        <v>33150</v>
      </c>
      <c r="P99" s="226">
        <v>33667</v>
      </c>
      <c r="Q99" s="226">
        <v>33997</v>
      </c>
      <c r="R99" s="226">
        <v>34299</v>
      </c>
      <c r="S99" s="226">
        <v>34645</v>
      </c>
    </row>
    <row r="100" spans="1:19" ht="15">
      <c r="A100" s="99">
        <v>667</v>
      </c>
      <c r="B100" t="s">
        <v>208</v>
      </c>
      <c r="C100" t="s">
        <v>209</v>
      </c>
      <c r="D100">
        <v>12920</v>
      </c>
      <c r="E100" s="89">
        <v>12874</v>
      </c>
      <c r="F100" s="89">
        <v>12819</v>
      </c>
      <c r="G100" s="89">
        <v>12769</v>
      </c>
      <c r="H100" s="89">
        <v>12704</v>
      </c>
      <c r="I100" t="s">
        <v>208</v>
      </c>
      <c r="J100" s="221" t="s">
        <v>209</v>
      </c>
      <c r="K100" s="222">
        <v>15698</v>
      </c>
      <c r="L100" s="222">
        <v>15632</v>
      </c>
      <c r="M100" s="223">
        <v>15663</v>
      </c>
      <c r="N100" s="223">
        <v>15906</v>
      </c>
      <c r="O100" s="223">
        <v>16151</v>
      </c>
      <c r="P100" s="223">
        <v>16404</v>
      </c>
      <c r="Q100" s="223">
        <v>16583</v>
      </c>
      <c r="R100" s="223">
        <v>16755</v>
      </c>
      <c r="S100" s="223">
        <v>16934</v>
      </c>
    </row>
    <row r="101" spans="1:19" ht="15">
      <c r="A101" s="99">
        <v>670</v>
      </c>
      <c r="B101" t="s">
        <v>210</v>
      </c>
      <c r="C101" t="s">
        <v>211</v>
      </c>
      <c r="D101">
        <v>16663</v>
      </c>
      <c r="E101" s="89">
        <v>16520</v>
      </c>
      <c r="F101" s="89">
        <v>16366</v>
      </c>
      <c r="G101" s="89">
        <v>16232</v>
      </c>
      <c r="H101" s="89">
        <v>16076</v>
      </c>
      <c r="I101" t="s">
        <v>210</v>
      </c>
      <c r="J101" s="224" t="s">
        <v>211</v>
      </c>
      <c r="K101" s="225">
        <v>21519</v>
      </c>
      <c r="L101" s="225">
        <v>21533</v>
      </c>
      <c r="M101" s="226">
        <v>21597</v>
      </c>
      <c r="N101" s="226">
        <v>21932</v>
      </c>
      <c r="O101" s="226">
        <v>22271</v>
      </c>
      <c r="P101" s="226">
        <v>22618</v>
      </c>
      <c r="Q101" s="226">
        <v>22796</v>
      </c>
      <c r="R101" s="226">
        <v>22976</v>
      </c>
      <c r="S101" s="226">
        <v>23165</v>
      </c>
    </row>
    <row r="102" spans="1:19" ht="15">
      <c r="A102" s="99">
        <v>674</v>
      </c>
      <c r="B102" t="s">
        <v>212</v>
      </c>
      <c r="C102" t="s">
        <v>213</v>
      </c>
      <c r="D102">
        <v>16967</v>
      </c>
      <c r="E102" s="89">
        <v>16733</v>
      </c>
      <c r="F102" s="89">
        <v>16509</v>
      </c>
      <c r="G102" s="89">
        <v>16274</v>
      </c>
      <c r="H102" s="89">
        <v>16047</v>
      </c>
      <c r="I102" t="s">
        <v>212</v>
      </c>
      <c r="J102" s="221" t="s">
        <v>214</v>
      </c>
      <c r="K102" s="222">
        <v>22093</v>
      </c>
      <c r="L102" s="222">
        <v>22258</v>
      </c>
      <c r="M102" s="223">
        <v>22469</v>
      </c>
      <c r="N102" s="223">
        <v>22818</v>
      </c>
      <c r="O102" s="223">
        <v>23170</v>
      </c>
      <c r="P102" s="223">
        <v>23531</v>
      </c>
      <c r="Q102" s="223">
        <v>23690</v>
      </c>
      <c r="R102" s="223">
        <v>23864</v>
      </c>
      <c r="S102" s="223">
        <v>24037</v>
      </c>
    </row>
    <row r="103" spans="1:19" ht="15">
      <c r="A103" s="99">
        <v>679</v>
      </c>
      <c r="B103" t="s">
        <v>215</v>
      </c>
      <c r="C103" t="s">
        <v>216</v>
      </c>
      <c r="D103">
        <v>21917</v>
      </c>
      <c r="E103" s="89">
        <v>21754</v>
      </c>
      <c r="F103" s="89">
        <v>21591</v>
      </c>
      <c r="G103" s="89">
        <v>21413</v>
      </c>
      <c r="H103" s="89">
        <v>21238</v>
      </c>
      <c r="I103" t="s">
        <v>215</v>
      </c>
      <c r="J103" s="224" t="s">
        <v>217</v>
      </c>
      <c r="K103" s="225">
        <v>26784</v>
      </c>
      <c r="L103" s="225">
        <v>26944</v>
      </c>
      <c r="M103" s="226">
        <v>27186</v>
      </c>
      <c r="N103" s="226">
        <v>27608</v>
      </c>
      <c r="O103" s="226">
        <v>28034</v>
      </c>
      <c r="P103" s="226">
        <v>28471</v>
      </c>
      <c r="Q103" s="226">
        <v>28751</v>
      </c>
      <c r="R103" s="226">
        <v>29036</v>
      </c>
      <c r="S103" s="226">
        <v>29324</v>
      </c>
    </row>
    <row r="104" spans="1:19" ht="15">
      <c r="A104" s="99">
        <v>686</v>
      </c>
      <c r="B104" t="s">
        <v>218</v>
      </c>
      <c r="C104" t="s">
        <v>219</v>
      </c>
      <c r="D104">
        <v>36103</v>
      </c>
      <c r="E104" s="89">
        <v>36548</v>
      </c>
      <c r="F104" s="89">
        <v>36991</v>
      </c>
      <c r="G104" s="89">
        <v>37435</v>
      </c>
      <c r="H104" s="89">
        <v>37864</v>
      </c>
      <c r="I104" t="s">
        <v>218</v>
      </c>
      <c r="J104" s="221" t="s">
        <v>219</v>
      </c>
      <c r="K104" s="222">
        <v>36318</v>
      </c>
      <c r="L104" s="222">
        <v>37143</v>
      </c>
      <c r="M104" s="223">
        <v>37869</v>
      </c>
      <c r="N104" s="223">
        <v>38463</v>
      </c>
      <c r="O104" s="223">
        <v>39058</v>
      </c>
      <c r="P104" s="223">
        <v>39667</v>
      </c>
      <c r="Q104" s="223">
        <v>40138</v>
      </c>
      <c r="R104" s="223">
        <v>40592</v>
      </c>
      <c r="S104" s="223">
        <v>41034</v>
      </c>
    </row>
    <row r="105" spans="1:19" ht="15">
      <c r="A105" s="99">
        <v>690</v>
      </c>
      <c r="B105" t="s">
        <v>220</v>
      </c>
      <c r="C105" t="s">
        <v>221</v>
      </c>
      <c r="D105">
        <v>10292</v>
      </c>
      <c r="E105" s="89">
        <v>10173</v>
      </c>
      <c r="F105" s="89">
        <v>10049</v>
      </c>
      <c r="G105" s="89">
        <v>9927</v>
      </c>
      <c r="H105" s="89">
        <v>9808</v>
      </c>
      <c r="I105" t="s">
        <v>220</v>
      </c>
      <c r="J105" s="224" t="s">
        <v>221</v>
      </c>
      <c r="K105" s="225">
        <v>12394</v>
      </c>
      <c r="L105" s="225">
        <v>12326</v>
      </c>
      <c r="M105" s="226">
        <v>12324</v>
      </c>
      <c r="N105" s="226">
        <v>12515</v>
      </c>
      <c r="O105" s="226">
        <v>12708</v>
      </c>
      <c r="P105" s="226">
        <v>12907</v>
      </c>
      <c r="Q105" s="226">
        <v>12992</v>
      </c>
      <c r="R105" s="226">
        <v>13055</v>
      </c>
      <c r="S105" s="226">
        <v>13164</v>
      </c>
    </row>
    <row r="106" spans="1:19" ht="15">
      <c r="A106" s="99">
        <v>697</v>
      </c>
      <c r="B106" t="s">
        <v>222</v>
      </c>
      <c r="C106" t="s">
        <v>223</v>
      </c>
      <c r="D106">
        <v>27176</v>
      </c>
      <c r="E106" s="89">
        <v>27233</v>
      </c>
      <c r="F106" s="89">
        <v>27273</v>
      </c>
      <c r="G106" s="89">
        <v>27316</v>
      </c>
      <c r="H106" s="89">
        <v>27359</v>
      </c>
      <c r="I106" t="s">
        <v>222</v>
      </c>
      <c r="J106" s="221" t="s">
        <v>223</v>
      </c>
      <c r="K106" s="222">
        <v>35422</v>
      </c>
      <c r="L106" s="222">
        <v>36043</v>
      </c>
      <c r="M106" s="223">
        <v>36605</v>
      </c>
      <c r="N106" s="223">
        <v>37173</v>
      </c>
      <c r="O106" s="223">
        <v>37747</v>
      </c>
      <c r="P106" s="223">
        <v>38336</v>
      </c>
      <c r="Q106" s="223">
        <v>38887</v>
      </c>
      <c r="R106" s="223">
        <v>39371</v>
      </c>
      <c r="S106" s="223">
        <v>39897</v>
      </c>
    </row>
    <row r="107" spans="1:19" ht="15">
      <c r="A107" s="99">
        <v>736</v>
      </c>
      <c r="B107" t="s">
        <v>224</v>
      </c>
      <c r="C107" t="s">
        <v>225</v>
      </c>
      <c r="D107">
        <v>40688</v>
      </c>
      <c r="E107" s="89">
        <v>41205</v>
      </c>
      <c r="F107" s="89">
        <v>41711</v>
      </c>
      <c r="G107" s="89">
        <v>42222</v>
      </c>
      <c r="H107" s="89">
        <v>42716</v>
      </c>
      <c r="I107" t="s">
        <v>224</v>
      </c>
      <c r="J107" s="224" t="s">
        <v>225</v>
      </c>
      <c r="K107" s="225">
        <v>37900</v>
      </c>
      <c r="L107" s="225">
        <v>38692</v>
      </c>
      <c r="M107" s="226">
        <v>39379</v>
      </c>
      <c r="N107" s="226">
        <v>39990</v>
      </c>
      <c r="O107" s="226">
        <v>40607</v>
      </c>
      <c r="P107" s="226">
        <v>41241</v>
      </c>
      <c r="Q107" s="226">
        <v>41881</v>
      </c>
      <c r="R107" s="226">
        <v>42507</v>
      </c>
      <c r="S107" s="226">
        <v>43099</v>
      </c>
    </row>
    <row r="108" spans="1:19" ht="15">
      <c r="A108" s="99">
        <v>756</v>
      </c>
      <c r="B108" t="s">
        <v>226</v>
      </c>
      <c r="C108" t="s">
        <v>227</v>
      </c>
      <c r="D108">
        <v>35056</v>
      </c>
      <c r="E108" s="89">
        <v>34696</v>
      </c>
      <c r="F108" s="89">
        <v>34339</v>
      </c>
      <c r="G108" s="89">
        <v>33981</v>
      </c>
      <c r="H108" s="89">
        <v>33598</v>
      </c>
      <c r="I108" t="s">
        <v>226</v>
      </c>
      <c r="J108" s="221" t="s">
        <v>228</v>
      </c>
      <c r="K108" s="222">
        <v>36321</v>
      </c>
      <c r="L108" s="222">
        <v>36394</v>
      </c>
      <c r="M108" s="223">
        <v>36625</v>
      </c>
      <c r="N108" s="223">
        <v>37193</v>
      </c>
      <c r="O108" s="223">
        <v>37767</v>
      </c>
      <c r="P108" s="223">
        <v>38357</v>
      </c>
      <c r="Q108" s="223">
        <v>38764</v>
      </c>
      <c r="R108" s="223">
        <v>39149</v>
      </c>
      <c r="S108" s="223">
        <v>39540</v>
      </c>
    </row>
    <row r="109" spans="1:19" ht="15">
      <c r="A109" s="99">
        <v>761</v>
      </c>
      <c r="B109" t="s">
        <v>229</v>
      </c>
      <c r="C109" t="s">
        <v>230</v>
      </c>
      <c r="D109">
        <v>14821</v>
      </c>
      <c r="E109" s="89">
        <v>14936</v>
      </c>
      <c r="F109" s="89">
        <v>15057</v>
      </c>
      <c r="G109" s="89">
        <v>15172</v>
      </c>
      <c r="H109" s="89">
        <v>15279</v>
      </c>
      <c r="I109" t="s">
        <v>229</v>
      </c>
      <c r="J109" s="224" t="s">
        <v>230</v>
      </c>
      <c r="K109" s="225">
        <v>15053</v>
      </c>
      <c r="L109" s="225">
        <v>15293</v>
      </c>
      <c r="M109" s="226">
        <v>15512</v>
      </c>
      <c r="N109" s="226">
        <v>15753</v>
      </c>
      <c r="O109" s="226">
        <v>15996</v>
      </c>
      <c r="P109" s="226">
        <v>16245</v>
      </c>
      <c r="Q109" s="226">
        <v>16407</v>
      </c>
      <c r="R109" s="226">
        <v>16561</v>
      </c>
      <c r="S109" s="226">
        <v>16713</v>
      </c>
    </row>
    <row r="110" spans="1:19" ht="15">
      <c r="A110" s="99">
        <v>789</v>
      </c>
      <c r="B110" t="s">
        <v>231</v>
      </c>
      <c r="C110" t="s">
        <v>232</v>
      </c>
      <c r="D110">
        <v>14559</v>
      </c>
      <c r="E110" s="89">
        <v>14391</v>
      </c>
      <c r="F110" s="89">
        <v>14224</v>
      </c>
      <c r="G110" s="89">
        <v>14059</v>
      </c>
      <c r="H110" s="89">
        <v>13890</v>
      </c>
      <c r="I110" t="s">
        <v>231</v>
      </c>
      <c r="J110" s="221" t="s">
        <v>232</v>
      </c>
      <c r="K110" s="222">
        <v>16281</v>
      </c>
      <c r="L110" s="222">
        <v>16193</v>
      </c>
      <c r="M110" s="223">
        <v>16201</v>
      </c>
      <c r="N110" s="223">
        <v>16452</v>
      </c>
      <c r="O110" s="223">
        <v>16706</v>
      </c>
      <c r="P110" s="223">
        <v>16967</v>
      </c>
      <c r="Q110" s="223">
        <v>17136</v>
      </c>
      <c r="R110" s="223">
        <v>17300</v>
      </c>
      <c r="S110" s="223">
        <v>17465</v>
      </c>
    </row>
    <row r="111" spans="1:19" ht="15">
      <c r="A111" s="99">
        <v>790</v>
      </c>
      <c r="B111" t="s">
        <v>233</v>
      </c>
      <c r="C111" t="s">
        <v>234</v>
      </c>
      <c r="D111">
        <v>43856</v>
      </c>
      <c r="E111" s="89">
        <v>45083</v>
      </c>
      <c r="F111" s="89">
        <v>46343</v>
      </c>
      <c r="G111" s="89">
        <v>47625</v>
      </c>
      <c r="H111" s="89">
        <v>48926</v>
      </c>
      <c r="I111" t="s">
        <v>233</v>
      </c>
      <c r="J111" s="224" t="s">
        <v>234</v>
      </c>
      <c r="K111" s="225">
        <v>26964</v>
      </c>
      <c r="L111" s="225">
        <v>27517</v>
      </c>
      <c r="M111" s="226">
        <v>27995</v>
      </c>
      <c r="N111" s="226">
        <v>28429</v>
      </c>
      <c r="O111" s="226">
        <v>28868</v>
      </c>
      <c r="P111" s="226">
        <v>29319</v>
      </c>
      <c r="Q111" s="226">
        <v>29636</v>
      </c>
      <c r="R111" s="226">
        <v>29938</v>
      </c>
      <c r="S111" s="226">
        <v>30219</v>
      </c>
    </row>
    <row r="112" spans="1:19" ht="15">
      <c r="A112" s="99">
        <v>792</v>
      </c>
      <c r="B112" t="s">
        <v>235</v>
      </c>
      <c r="C112" t="s">
        <v>236</v>
      </c>
      <c r="D112">
        <v>7863</v>
      </c>
      <c r="E112" s="89">
        <v>7955</v>
      </c>
      <c r="F112" s="89">
        <v>8051</v>
      </c>
      <c r="G112" s="89">
        <v>8152</v>
      </c>
      <c r="H112" s="89">
        <v>8257</v>
      </c>
      <c r="I112" t="s">
        <v>235</v>
      </c>
      <c r="J112" s="221" t="s">
        <v>236</v>
      </c>
      <c r="K112" s="222">
        <v>6184</v>
      </c>
      <c r="L112" s="222">
        <v>6194</v>
      </c>
      <c r="M112" s="223">
        <v>6231</v>
      </c>
      <c r="N112" s="223">
        <v>6328</v>
      </c>
      <c r="O112" s="223">
        <v>6425</v>
      </c>
      <c r="P112" s="223">
        <v>6526</v>
      </c>
      <c r="Q112" s="223">
        <v>6600</v>
      </c>
      <c r="R112" s="223">
        <v>6679</v>
      </c>
      <c r="S112" s="223">
        <v>6753</v>
      </c>
    </row>
    <row r="113" spans="1:19" ht="15">
      <c r="A113" s="99">
        <v>809</v>
      </c>
      <c r="B113" t="s">
        <v>237</v>
      </c>
      <c r="C113" t="s">
        <v>238</v>
      </c>
      <c r="D113">
        <v>14494</v>
      </c>
      <c r="E113" s="89">
        <v>14602</v>
      </c>
      <c r="F113" s="89">
        <v>14691</v>
      </c>
      <c r="G113" s="89">
        <v>14791</v>
      </c>
      <c r="H113" s="89">
        <v>14881</v>
      </c>
      <c r="I113" t="s">
        <v>237</v>
      </c>
      <c r="J113" s="224" t="s">
        <v>238</v>
      </c>
      <c r="K113" s="225">
        <v>10775</v>
      </c>
      <c r="L113" s="225">
        <v>10716</v>
      </c>
      <c r="M113" s="226">
        <v>10719</v>
      </c>
      <c r="N113" s="226">
        <v>10885</v>
      </c>
      <c r="O113" s="226">
        <v>11053</v>
      </c>
      <c r="P113" s="226">
        <v>11226</v>
      </c>
      <c r="Q113" s="226">
        <v>11331</v>
      </c>
      <c r="R113" s="226">
        <v>11435</v>
      </c>
      <c r="S113" s="226">
        <v>11566</v>
      </c>
    </row>
    <row r="114" spans="1:19" ht="15">
      <c r="A114" s="99">
        <v>819</v>
      </c>
      <c r="B114" t="s">
        <v>239</v>
      </c>
      <c r="C114" t="s">
        <v>240</v>
      </c>
      <c r="D114">
        <v>6466</v>
      </c>
      <c r="E114" s="89">
        <v>6552</v>
      </c>
      <c r="F114" s="89">
        <v>6651</v>
      </c>
      <c r="G114" s="89">
        <v>6744</v>
      </c>
      <c r="H114" s="89">
        <v>6842</v>
      </c>
      <c r="I114" t="s">
        <v>239</v>
      </c>
      <c r="J114" s="221" t="s">
        <v>240</v>
      </c>
      <c r="K114" s="222">
        <v>4993</v>
      </c>
      <c r="L114" s="222">
        <v>5005</v>
      </c>
      <c r="M114" s="223">
        <v>5043</v>
      </c>
      <c r="N114" s="223">
        <v>5121</v>
      </c>
      <c r="O114" s="223">
        <v>5200</v>
      </c>
      <c r="P114" s="223">
        <v>5281</v>
      </c>
      <c r="Q114" s="223">
        <v>5321</v>
      </c>
      <c r="R114" s="223">
        <v>5363</v>
      </c>
      <c r="S114" s="223">
        <v>5420</v>
      </c>
    </row>
    <row r="115" spans="1:19" ht="15">
      <c r="A115" s="99">
        <v>837</v>
      </c>
      <c r="B115" t="s">
        <v>241</v>
      </c>
      <c r="C115" t="s">
        <v>242</v>
      </c>
      <c r="D115">
        <v>163525</v>
      </c>
      <c r="E115" s="89">
        <v>167886</v>
      </c>
      <c r="F115" s="89">
        <v>172314</v>
      </c>
      <c r="G115" s="89">
        <v>176813</v>
      </c>
      <c r="H115" s="89">
        <v>181377</v>
      </c>
      <c r="I115" t="s">
        <v>241</v>
      </c>
      <c r="J115" s="224" t="s">
        <v>242</v>
      </c>
      <c r="K115" s="225">
        <v>124552</v>
      </c>
      <c r="L115" s="225">
        <v>127565</v>
      </c>
      <c r="M115" s="226">
        <v>130191</v>
      </c>
      <c r="N115" s="226">
        <v>132236</v>
      </c>
      <c r="O115" s="226">
        <v>134278</v>
      </c>
      <c r="P115" s="226">
        <v>136374</v>
      </c>
      <c r="Q115" s="226">
        <v>137622</v>
      </c>
      <c r="R115" s="226">
        <v>138876</v>
      </c>
      <c r="S115" s="226">
        <v>140112</v>
      </c>
    </row>
    <row r="116" spans="1:19" ht="15">
      <c r="A116" s="99">
        <v>842</v>
      </c>
      <c r="B116" t="s">
        <v>243</v>
      </c>
      <c r="C116" t="s">
        <v>244</v>
      </c>
      <c r="D116">
        <v>8230</v>
      </c>
      <c r="E116" s="89">
        <v>8221</v>
      </c>
      <c r="F116" s="89">
        <v>8212</v>
      </c>
      <c r="G116" s="89">
        <v>8203</v>
      </c>
      <c r="H116" s="89">
        <v>8194</v>
      </c>
      <c r="I116" t="s">
        <v>243</v>
      </c>
      <c r="J116" s="221" t="s">
        <v>244</v>
      </c>
      <c r="K116" s="222">
        <v>6888</v>
      </c>
      <c r="L116" s="222">
        <v>6875</v>
      </c>
      <c r="M116" s="223">
        <v>6899</v>
      </c>
      <c r="N116" s="223">
        <v>7006</v>
      </c>
      <c r="O116" s="223">
        <v>7114</v>
      </c>
      <c r="P116" s="223">
        <v>7225</v>
      </c>
      <c r="Q116" s="223">
        <v>7284</v>
      </c>
      <c r="R116" s="223">
        <v>7336</v>
      </c>
      <c r="S116" s="223">
        <v>7403</v>
      </c>
    </row>
    <row r="117" spans="1:19" ht="15">
      <c r="A117" s="99">
        <v>847</v>
      </c>
      <c r="B117" t="s">
        <v>245</v>
      </c>
      <c r="C117" t="s">
        <v>246</v>
      </c>
      <c r="D117">
        <v>45266</v>
      </c>
      <c r="E117" s="89">
        <v>45896</v>
      </c>
      <c r="F117" s="89">
        <v>46508</v>
      </c>
      <c r="G117" s="89">
        <v>47128</v>
      </c>
      <c r="H117" s="89">
        <v>47734</v>
      </c>
      <c r="I117" t="s">
        <v>245</v>
      </c>
      <c r="J117" s="224" t="s">
        <v>246</v>
      </c>
      <c r="K117" s="225">
        <v>30127</v>
      </c>
      <c r="L117" s="225">
        <v>30484</v>
      </c>
      <c r="M117" s="226">
        <v>30876</v>
      </c>
      <c r="N117" s="226">
        <v>31355</v>
      </c>
      <c r="O117" s="226">
        <v>31839</v>
      </c>
      <c r="P117" s="226">
        <v>32336</v>
      </c>
      <c r="Q117" s="226">
        <v>32714</v>
      </c>
      <c r="R117" s="226">
        <v>33053</v>
      </c>
      <c r="S117" s="226">
        <v>33421</v>
      </c>
    </row>
    <row r="118" spans="1:19" ht="15">
      <c r="A118" s="99">
        <v>854</v>
      </c>
      <c r="B118" t="s">
        <v>247</v>
      </c>
      <c r="C118" t="s">
        <v>248</v>
      </c>
      <c r="D118">
        <v>22754</v>
      </c>
      <c r="E118" s="89">
        <v>23333</v>
      </c>
      <c r="F118" s="89">
        <v>23931</v>
      </c>
      <c r="G118" s="89">
        <v>24538</v>
      </c>
      <c r="H118" s="89">
        <v>25148</v>
      </c>
      <c r="I118" t="s">
        <v>247</v>
      </c>
      <c r="J118" s="221" t="s">
        <v>248</v>
      </c>
      <c r="K118" s="222">
        <v>13801</v>
      </c>
      <c r="L118" s="222">
        <v>13950</v>
      </c>
      <c r="M118" s="223">
        <v>14102</v>
      </c>
      <c r="N118" s="223">
        <v>14321</v>
      </c>
      <c r="O118" s="223">
        <v>14542</v>
      </c>
      <c r="P118" s="223">
        <v>14769</v>
      </c>
      <c r="Q118" s="223">
        <v>14879</v>
      </c>
      <c r="R118" s="223">
        <v>14967</v>
      </c>
      <c r="S118" s="223">
        <v>15101</v>
      </c>
    </row>
    <row r="119" spans="1:19" ht="15">
      <c r="A119" s="99">
        <v>856</v>
      </c>
      <c r="B119" t="s">
        <v>249</v>
      </c>
      <c r="C119" t="s">
        <v>250</v>
      </c>
      <c r="D119">
        <v>6152</v>
      </c>
      <c r="E119" s="89">
        <v>6131</v>
      </c>
      <c r="F119" s="89">
        <v>6102</v>
      </c>
      <c r="G119" s="89">
        <v>6084</v>
      </c>
      <c r="H119" s="89">
        <v>6061</v>
      </c>
      <c r="I119" t="s">
        <v>249</v>
      </c>
      <c r="J119" s="224" t="s">
        <v>251</v>
      </c>
      <c r="K119" s="225">
        <v>6498</v>
      </c>
      <c r="L119" s="225">
        <v>6462</v>
      </c>
      <c r="M119" s="226">
        <v>6472</v>
      </c>
      <c r="N119" s="226">
        <v>6572</v>
      </c>
      <c r="O119" s="226">
        <v>6674</v>
      </c>
      <c r="P119" s="226">
        <v>6778</v>
      </c>
      <c r="Q119" s="226">
        <v>6863</v>
      </c>
      <c r="R119" s="226">
        <v>6949</v>
      </c>
      <c r="S119" s="226">
        <v>7010</v>
      </c>
    </row>
    <row r="120" spans="1:19" ht="15">
      <c r="A120" s="99">
        <v>858</v>
      </c>
      <c r="B120" t="s">
        <v>252</v>
      </c>
      <c r="C120" t="s">
        <v>253</v>
      </c>
      <c r="D120">
        <v>9273</v>
      </c>
      <c r="E120" s="89">
        <v>9108</v>
      </c>
      <c r="F120" s="89">
        <v>8949</v>
      </c>
      <c r="G120" s="89">
        <v>8783</v>
      </c>
      <c r="H120" s="89">
        <v>8613</v>
      </c>
      <c r="I120" t="s">
        <v>252</v>
      </c>
      <c r="J120" s="221" t="s">
        <v>253</v>
      </c>
      <c r="K120" s="222">
        <v>11810</v>
      </c>
      <c r="L120" s="222">
        <v>11910</v>
      </c>
      <c r="M120" s="223">
        <v>12039</v>
      </c>
      <c r="N120" s="223">
        <v>12226</v>
      </c>
      <c r="O120" s="223">
        <v>12414</v>
      </c>
      <c r="P120" s="223">
        <v>12608</v>
      </c>
      <c r="Q120" s="223">
        <v>12784</v>
      </c>
      <c r="R120" s="223">
        <v>12955</v>
      </c>
      <c r="S120" s="223">
        <v>13118</v>
      </c>
    </row>
    <row r="121" spans="1:19" ht="15">
      <c r="A121" s="99">
        <v>861</v>
      </c>
      <c r="B121" t="s">
        <v>254</v>
      </c>
      <c r="C121" t="s">
        <v>255</v>
      </c>
      <c r="D121">
        <v>13231</v>
      </c>
      <c r="E121" s="89">
        <v>13208</v>
      </c>
      <c r="F121" s="89">
        <v>13184</v>
      </c>
      <c r="G121" s="89">
        <v>13158</v>
      </c>
      <c r="H121" s="89">
        <v>13132</v>
      </c>
      <c r="I121" t="s">
        <v>254</v>
      </c>
      <c r="J121" s="224" t="s">
        <v>255</v>
      </c>
      <c r="K121" s="225">
        <v>11602</v>
      </c>
      <c r="L121" s="225">
        <v>11636</v>
      </c>
      <c r="M121" s="226">
        <v>11715</v>
      </c>
      <c r="N121" s="226">
        <v>11897</v>
      </c>
      <c r="O121" s="226">
        <v>12080</v>
      </c>
      <c r="P121" s="226">
        <v>12269</v>
      </c>
      <c r="Q121" s="226">
        <v>12397</v>
      </c>
      <c r="R121" s="226">
        <v>12511</v>
      </c>
      <c r="S121" s="226">
        <v>12628</v>
      </c>
    </row>
    <row r="122" spans="1:19" ht="15">
      <c r="A122" s="99">
        <v>873</v>
      </c>
      <c r="B122" t="s">
        <v>256</v>
      </c>
      <c r="C122" t="s">
        <v>257</v>
      </c>
      <c r="D122">
        <v>5587</v>
      </c>
      <c r="E122" s="89">
        <v>5606</v>
      </c>
      <c r="F122" s="89">
        <v>5610</v>
      </c>
      <c r="G122" s="89">
        <v>5623</v>
      </c>
      <c r="H122" s="89">
        <v>5624</v>
      </c>
      <c r="I122" t="s">
        <v>256</v>
      </c>
      <c r="J122" s="221" t="s">
        <v>257</v>
      </c>
      <c r="K122" s="222">
        <v>9093</v>
      </c>
      <c r="L122" s="222">
        <v>9265</v>
      </c>
      <c r="M122" s="223">
        <v>9423</v>
      </c>
      <c r="N122" s="223">
        <v>9569</v>
      </c>
      <c r="O122" s="223">
        <v>9717</v>
      </c>
      <c r="P122" s="223">
        <v>9869</v>
      </c>
      <c r="Q122" s="223">
        <v>9957</v>
      </c>
      <c r="R122" s="223">
        <v>10028</v>
      </c>
      <c r="S122" s="223">
        <v>10117</v>
      </c>
    </row>
    <row r="123" spans="1:19" ht="15">
      <c r="A123" s="99">
        <v>885</v>
      </c>
      <c r="B123" t="s">
        <v>258</v>
      </c>
      <c r="C123" t="s">
        <v>259</v>
      </c>
      <c r="D123">
        <v>8400</v>
      </c>
      <c r="E123" s="89">
        <v>8486</v>
      </c>
      <c r="F123" s="89">
        <v>8577</v>
      </c>
      <c r="G123" s="89">
        <v>8672</v>
      </c>
      <c r="H123" s="89">
        <v>8771</v>
      </c>
      <c r="I123" t="s">
        <v>258</v>
      </c>
      <c r="J123" s="224" t="s">
        <v>259</v>
      </c>
      <c r="K123" s="225">
        <v>7608</v>
      </c>
      <c r="L123" s="225">
        <v>7630</v>
      </c>
      <c r="M123" s="226">
        <v>7681</v>
      </c>
      <c r="N123" s="226">
        <v>7800</v>
      </c>
      <c r="O123" s="226">
        <v>7921</v>
      </c>
      <c r="P123" s="226">
        <v>8044</v>
      </c>
      <c r="Q123" s="226">
        <v>8125</v>
      </c>
      <c r="R123" s="226">
        <v>8209</v>
      </c>
      <c r="S123" s="226">
        <v>8304</v>
      </c>
    </row>
    <row r="124" spans="1:19" ht="15">
      <c r="A124" s="99">
        <v>887</v>
      </c>
      <c r="B124" t="s">
        <v>260</v>
      </c>
      <c r="C124" t="s">
        <v>261</v>
      </c>
      <c r="D124">
        <v>47436</v>
      </c>
      <c r="E124" s="89">
        <v>47995</v>
      </c>
      <c r="F124" s="89">
        <v>48556</v>
      </c>
      <c r="G124" s="89">
        <v>49109</v>
      </c>
      <c r="H124" s="89">
        <v>49654</v>
      </c>
      <c r="I124" t="s">
        <v>260</v>
      </c>
      <c r="J124" s="221" t="s">
        <v>261</v>
      </c>
      <c r="K124" s="222">
        <v>41542</v>
      </c>
      <c r="L124" s="222">
        <v>42116</v>
      </c>
      <c r="M124" s="223">
        <v>42678</v>
      </c>
      <c r="N124" s="223">
        <v>43340</v>
      </c>
      <c r="O124" s="223">
        <v>44009</v>
      </c>
      <c r="P124" s="223">
        <v>44696</v>
      </c>
      <c r="Q124" s="223">
        <v>45339</v>
      </c>
      <c r="R124" s="223">
        <v>45951</v>
      </c>
      <c r="S124" s="223">
        <v>46530</v>
      </c>
    </row>
    <row r="125" spans="1:19" ht="15">
      <c r="A125" s="99">
        <v>890</v>
      </c>
      <c r="B125" t="s">
        <v>262</v>
      </c>
      <c r="C125" t="s">
        <v>263</v>
      </c>
      <c r="D125">
        <v>24384</v>
      </c>
      <c r="E125" s="89">
        <v>24809</v>
      </c>
      <c r="F125" s="89">
        <v>25231</v>
      </c>
      <c r="G125" s="89">
        <v>25647</v>
      </c>
      <c r="H125" s="89">
        <v>26069</v>
      </c>
      <c r="I125" t="s">
        <v>262</v>
      </c>
      <c r="J125" s="224" t="s">
        <v>263</v>
      </c>
      <c r="K125" s="225">
        <v>22538</v>
      </c>
      <c r="L125" s="225">
        <v>23050</v>
      </c>
      <c r="M125" s="226">
        <v>23501</v>
      </c>
      <c r="N125" s="226">
        <v>23870</v>
      </c>
      <c r="O125" s="226">
        <v>24239</v>
      </c>
      <c r="P125" s="226">
        <v>24617</v>
      </c>
      <c r="Q125" s="226">
        <v>24814</v>
      </c>
      <c r="R125" s="226">
        <v>24987</v>
      </c>
      <c r="S125" s="226">
        <v>25190</v>
      </c>
    </row>
    <row r="126" spans="1:19" ht="15">
      <c r="A126" s="99">
        <v>893</v>
      </c>
      <c r="B126" t="s">
        <v>264</v>
      </c>
      <c r="C126" t="s">
        <v>265</v>
      </c>
      <c r="D126">
        <v>18992</v>
      </c>
      <c r="E126" s="89">
        <v>19365</v>
      </c>
      <c r="F126" s="89">
        <v>19757</v>
      </c>
      <c r="G126" s="89">
        <v>20136</v>
      </c>
      <c r="H126" s="89">
        <v>20524</v>
      </c>
      <c r="I126" t="s">
        <v>264</v>
      </c>
      <c r="J126" s="221" t="s">
        <v>265</v>
      </c>
      <c r="K126" s="222">
        <v>19040</v>
      </c>
      <c r="L126" s="222">
        <v>19624</v>
      </c>
      <c r="M126" s="223">
        <v>20110</v>
      </c>
      <c r="N126" s="223">
        <v>20426</v>
      </c>
      <c r="O126" s="223">
        <v>20741</v>
      </c>
      <c r="P126" s="223">
        <v>21065</v>
      </c>
      <c r="Q126" s="223">
        <v>21305</v>
      </c>
      <c r="R126" s="223">
        <v>21529</v>
      </c>
      <c r="S126" s="223">
        <v>21750</v>
      </c>
    </row>
    <row r="127" spans="1:19" ht="15">
      <c r="A127" s="99">
        <v>895</v>
      </c>
      <c r="B127" t="s">
        <v>266</v>
      </c>
      <c r="C127" t="s">
        <v>267</v>
      </c>
      <c r="D127">
        <v>31129</v>
      </c>
      <c r="E127" s="89">
        <v>31503</v>
      </c>
      <c r="F127" s="89">
        <v>31884</v>
      </c>
      <c r="G127" s="89">
        <v>32265</v>
      </c>
      <c r="H127" s="89">
        <v>32628</v>
      </c>
      <c r="I127" t="s">
        <v>266</v>
      </c>
      <c r="J127" s="224" t="s">
        <v>267</v>
      </c>
      <c r="K127" s="225">
        <v>24651</v>
      </c>
      <c r="L127" s="225">
        <v>25210</v>
      </c>
      <c r="M127" s="226">
        <v>25703</v>
      </c>
      <c r="N127" s="226">
        <v>26106</v>
      </c>
      <c r="O127" s="226">
        <v>26510</v>
      </c>
      <c r="P127" s="226">
        <v>26924</v>
      </c>
      <c r="Q127" s="226">
        <v>27204</v>
      </c>
      <c r="R127" s="226">
        <v>27465</v>
      </c>
      <c r="S127" s="226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FF66"/>
  </sheetPr>
  <dimension ref="A1:AS184"/>
  <sheetViews>
    <sheetView zoomScale="68" zoomScaleNormal="68" workbookViewId="0">
      <selection activeCell="AH77" sqref="AH77"/>
    </sheetView>
  </sheetViews>
  <sheetFormatPr defaultColWidth="11.42578125" defaultRowHeight="12.75"/>
  <cols>
    <col min="1" max="1" width="20.140625" style="103" customWidth="1"/>
    <col min="2" max="2" width="13.28515625" style="103" customWidth="1"/>
    <col min="3" max="3" width="13.5703125" style="103" customWidth="1"/>
    <col min="4" max="4" width="12.28515625" style="103" customWidth="1"/>
    <col min="5" max="5" width="16.42578125" style="103" customWidth="1"/>
    <col min="6" max="6" width="10.7109375" style="103" customWidth="1"/>
    <col min="7" max="7" width="11.42578125" style="103" customWidth="1"/>
    <col min="8" max="8" width="8.28515625" style="103" customWidth="1"/>
    <col min="9" max="9" width="12.28515625" style="103" customWidth="1"/>
    <col min="10" max="10" width="11.42578125" style="103" customWidth="1"/>
    <col min="11" max="11" width="15.140625" style="103" customWidth="1"/>
    <col min="12" max="12" width="11.5703125" style="103" customWidth="1"/>
    <col min="13" max="13" width="14" style="103" bestFit="1" customWidth="1"/>
    <col min="14" max="23" width="11.5703125" style="103" customWidth="1"/>
    <col min="24" max="24" width="14.42578125" style="103" bestFit="1" customWidth="1"/>
    <col min="25" max="33" width="11.5703125" style="103" customWidth="1"/>
    <col min="34" max="34" width="14.42578125" style="103" bestFit="1" customWidth="1"/>
    <col min="35" max="35" width="13.85546875" style="103" bestFit="1" customWidth="1"/>
    <col min="36" max="36" width="14.28515625" style="103" bestFit="1" customWidth="1"/>
    <col min="37" max="78" width="11.5703125" style="103" customWidth="1"/>
    <col min="79" max="81" width="11.42578125" style="103"/>
    <col min="82" max="82" width="13" style="103" bestFit="1" customWidth="1"/>
    <col min="83" max="249" width="11.42578125" style="103"/>
    <col min="250" max="250" width="21.42578125" style="103" customWidth="1"/>
    <col min="251" max="259" width="11.42578125" style="103" customWidth="1"/>
    <col min="260" max="260" width="15.5703125" style="103" customWidth="1"/>
    <col min="261" max="261" width="13.42578125" style="103" customWidth="1"/>
    <col min="262" max="265" width="11.42578125" style="103"/>
    <col min="266" max="266" width="14.7109375" style="103" customWidth="1"/>
    <col min="267" max="505" width="11.42578125" style="103"/>
    <col min="506" max="506" width="21.42578125" style="103" customWidth="1"/>
    <col min="507" max="515" width="11.42578125" style="103" customWidth="1"/>
    <col min="516" max="516" width="15.5703125" style="103" customWidth="1"/>
    <col min="517" max="517" width="13.42578125" style="103" customWidth="1"/>
    <col min="518" max="521" width="11.42578125" style="103"/>
    <col min="522" max="522" width="14.7109375" style="103" customWidth="1"/>
    <col min="523" max="761" width="11.42578125" style="103"/>
    <col min="762" max="762" width="21.42578125" style="103" customWidth="1"/>
    <col min="763" max="771" width="11.42578125" style="103" customWidth="1"/>
    <col min="772" max="772" width="15.5703125" style="103" customWidth="1"/>
    <col min="773" max="773" width="13.42578125" style="103" customWidth="1"/>
    <col min="774" max="777" width="11.42578125" style="103"/>
    <col min="778" max="778" width="14.7109375" style="103" customWidth="1"/>
    <col min="779" max="1017" width="11.42578125" style="103"/>
    <col min="1018" max="1018" width="21.42578125" style="103" customWidth="1"/>
    <col min="1019" max="1027" width="11.42578125" style="103" customWidth="1"/>
    <col min="1028" max="1028" width="15.5703125" style="103" customWidth="1"/>
    <col min="1029" max="1029" width="13.42578125" style="103" customWidth="1"/>
    <col min="1030" max="1033" width="11.42578125" style="103"/>
    <col min="1034" max="1034" width="14.7109375" style="103" customWidth="1"/>
    <col min="1035" max="1273" width="11.42578125" style="103"/>
    <col min="1274" max="1274" width="21.42578125" style="103" customWidth="1"/>
    <col min="1275" max="1283" width="11.42578125" style="103" customWidth="1"/>
    <col min="1284" max="1284" width="15.5703125" style="103" customWidth="1"/>
    <col min="1285" max="1285" width="13.42578125" style="103" customWidth="1"/>
    <col min="1286" max="1289" width="11.42578125" style="103"/>
    <col min="1290" max="1290" width="14.7109375" style="103" customWidth="1"/>
    <col min="1291" max="1529" width="11.42578125" style="103"/>
    <col min="1530" max="1530" width="21.42578125" style="103" customWidth="1"/>
    <col min="1531" max="1539" width="11.42578125" style="103" customWidth="1"/>
    <col min="1540" max="1540" width="15.5703125" style="103" customWidth="1"/>
    <col min="1541" max="1541" width="13.42578125" style="103" customWidth="1"/>
    <col min="1542" max="1545" width="11.42578125" style="103"/>
    <col min="1546" max="1546" width="14.7109375" style="103" customWidth="1"/>
    <col min="1547" max="1785" width="11.42578125" style="103"/>
    <col min="1786" max="1786" width="21.42578125" style="103" customWidth="1"/>
    <col min="1787" max="1795" width="11.42578125" style="103" customWidth="1"/>
    <col min="1796" max="1796" width="15.5703125" style="103" customWidth="1"/>
    <col min="1797" max="1797" width="13.42578125" style="103" customWidth="1"/>
    <col min="1798" max="1801" width="11.42578125" style="103"/>
    <col min="1802" max="1802" width="14.7109375" style="103" customWidth="1"/>
    <col min="1803" max="2041" width="11.42578125" style="103"/>
    <col min="2042" max="2042" width="21.42578125" style="103" customWidth="1"/>
    <col min="2043" max="2051" width="11.42578125" style="103" customWidth="1"/>
    <col min="2052" max="2052" width="15.5703125" style="103" customWidth="1"/>
    <col min="2053" max="2053" width="13.42578125" style="103" customWidth="1"/>
    <col min="2054" max="2057" width="11.42578125" style="103"/>
    <col min="2058" max="2058" width="14.7109375" style="103" customWidth="1"/>
    <col min="2059" max="2297" width="11.42578125" style="103"/>
    <col min="2298" max="2298" width="21.42578125" style="103" customWidth="1"/>
    <col min="2299" max="2307" width="11.42578125" style="103" customWidth="1"/>
    <col min="2308" max="2308" width="15.5703125" style="103" customWidth="1"/>
    <col min="2309" max="2309" width="13.42578125" style="103" customWidth="1"/>
    <col min="2310" max="2313" width="11.42578125" style="103"/>
    <col min="2314" max="2314" width="14.7109375" style="103" customWidth="1"/>
    <col min="2315" max="2553" width="11.42578125" style="103"/>
    <col min="2554" max="2554" width="21.42578125" style="103" customWidth="1"/>
    <col min="2555" max="2563" width="11.42578125" style="103" customWidth="1"/>
    <col min="2564" max="2564" width="15.5703125" style="103" customWidth="1"/>
    <col min="2565" max="2565" width="13.42578125" style="103" customWidth="1"/>
    <col min="2566" max="2569" width="11.42578125" style="103"/>
    <col min="2570" max="2570" width="14.7109375" style="103" customWidth="1"/>
    <col min="2571" max="2809" width="11.42578125" style="103"/>
    <col min="2810" max="2810" width="21.42578125" style="103" customWidth="1"/>
    <col min="2811" max="2819" width="11.42578125" style="103" customWidth="1"/>
    <col min="2820" max="2820" width="15.5703125" style="103" customWidth="1"/>
    <col min="2821" max="2821" width="13.42578125" style="103" customWidth="1"/>
    <col min="2822" max="2825" width="11.42578125" style="103"/>
    <col min="2826" max="2826" width="14.7109375" style="103" customWidth="1"/>
    <col min="2827" max="3065" width="11.42578125" style="103"/>
    <col min="3066" max="3066" width="21.42578125" style="103" customWidth="1"/>
    <col min="3067" max="3075" width="11.42578125" style="103" customWidth="1"/>
    <col min="3076" max="3076" width="15.5703125" style="103" customWidth="1"/>
    <col min="3077" max="3077" width="13.42578125" style="103" customWidth="1"/>
    <col min="3078" max="3081" width="11.42578125" style="103"/>
    <col min="3082" max="3082" width="14.7109375" style="103" customWidth="1"/>
    <col min="3083" max="3321" width="11.42578125" style="103"/>
    <col min="3322" max="3322" width="21.42578125" style="103" customWidth="1"/>
    <col min="3323" max="3331" width="11.42578125" style="103" customWidth="1"/>
    <col min="3332" max="3332" width="15.5703125" style="103" customWidth="1"/>
    <col min="3333" max="3333" width="13.42578125" style="103" customWidth="1"/>
    <col min="3334" max="3337" width="11.42578125" style="103"/>
    <col min="3338" max="3338" width="14.7109375" style="103" customWidth="1"/>
    <col min="3339" max="3577" width="11.42578125" style="103"/>
    <col min="3578" max="3578" width="21.42578125" style="103" customWidth="1"/>
    <col min="3579" max="3587" width="11.42578125" style="103" customWidth="1"/>
    <col min="3588" max="3588" width="15.5703125" style="103" customWidth="1"/>
    <col min="3589" max="3589" width="13.42578125" style="103" customWidth="1"/>
    <col min="3590" max="3593" width="11.42578125" style="103"/>
    <col min="3594" max="3594" width="14.7109375" style="103" customWidth="1"/>
    <col min="3595" max="3833" width="11.42578125" style="103"/>
    <col min="3834" max="3834" width="21.42578125" style="103" customWidth="1"/>
    <col min="3835" max="3843" width="11.42578125" style="103" customWidth="1"/>
    <col min="3844" max="3844" width="15.5703125" style="103" customWidth="1"/>
    <col min="3845" max="3845" width="13.42578125" style="103" customWidth="1"/>
    <col min="3846" max="3849" width="11.42578125" style="103"/>
    <col min="3850" max="3850" width="14.7109375" style="103" customWidth="1"/>
    <col min="3851" max="4089" width="11.42578125" style="103"/>
    <col min="4090" max="4090" width="21.42578125" style="103" customWidth="1"/>
    <col min="4091" max="4099" width="11.42578125" style="103" customWidth="1"/>
    <col min="4100" max="4100" width="15.5703125" style="103" customWidth="1"/>
    <col min="4101" max="4101" width="13.42578125" style="103" customWidth="1"/>
    <col min="4102" max="4105" width="11.42578125" style="103"/>
    <col min="4106" max="4106" width="14.7109375" style="103" customWidth="1"/>
    <col min="4107" max="4345" width="11.42578125" style="103"/>
    <col min="4346" max="4346" width="21.42578125" style="103" customWidth="1"/>
    <col min="4347" max="4355" width="11.42578125" style="103" customWidth="1"/>
    <col min="4356" max="4356" width="15.5703125" style="103" customWidth="1"/>
    <col min="4357" max="4357" width="13.42578125" style="103" customWidth="1"/>
    <col min="4358" max="4361" width="11.42578125" style="103"/>
    <col min="4362" max="4362" width="14.7109375" style="103" customWidth="1"/>
    <col min="4363" max="4601" width="11.42578125" style="103"/>
    <col min="4602" max="4602" width="21.42578125" style="103" customWidth="1"/>
    <col min="4603" max="4611" width="11.42578125" style="103" customWidth="1"/>
    <col min="4612" max="4612" width="15.5703125" style="103" customWidth="1"/>
    <col min="4613" max="4613" width="13.42578125" style="103" customWidth="1"/>
    <col min="4614" max="4617" width="11.42578125" style="103"/>
    <col min="4618" max="4618" width="14.7109375" style="103" customWidth="1"/>
    <col min="4619" max="4857" width="11.42578125" style="103"/>
    <col min="4858" max="4858" width="21.42578125" style="103" customWidth="1"/>
    <col min="4859" max="4867" width="11.42578125" style="103" customWidth="1"/>
    <col min="4868" max="4868" width="15.5703125" style="103" customWidth="1"/>
    <col min="4869" max="4869" width="13.42578125" style="103" customWidth="1"/>
    <col min="4870" max="4873" width="11.42578125" style="103"/>
    <col min="4874" max="4874" width="14.7109375" style="103" customWidth="1"/>
    <col min="4875" max="5113" width="11.42578125" style="103"/>
    <col min="5114" max="5114" width="21.42578125" style="103" customWidth="1"/>
    <col min="5115" max="5123" width="11.42578125" style="103" customWidth="1"/>
    <col min="5124" max="5124" width="15.5703125" style="103" customWidth="1"/>
    <col min="5125" max="5125" width="13.42578125" style="103" customWidth="1"/>
    <col min="5126" max="5129" width="11.42578125" style="103"/>
    <col min="5130" max="5130" width="14.7109375" style="103" customWidth="1"/>
    <col min="5131" max="5369" width="11.42578125" style="103"/>
    <col min="5370" max="5370" width="21.42578125" style="103" customWidth="1"/>
    <col min="5371" max="5379" width="11.42578125" style="103" customWidth="1"/>
    <col min="5380" max="5380" width="15.5703125" style="103" customWidth="1"/>
    <col min="5381" max="5381" width="13.42578125" style="103" customWidth="1"/>
    <col min="5382" max="5385" width="11.42578125" style="103"/>
    <col min="5386" max="5386" width="14.7109375" style="103" customWidth="1"/>
    <col min="5387" max="5625" width="11.42578125" style="103"/>
    <col min="5626" max="5626" width="21.42578125" style="103" customWidth="1"/>
    <col min="5627" max="5635" width="11.42578125" style="103" customWidth="1"/>
    <col min="5636" max="5636" width="15.5703125" style="103" customWidth="1"/>
    <col min="5637" max="5637" width="13.42578125" style="103" customWidth="1"/>
    <col min="5638" max="5641" width="11.42578125" style="103"/>
    <col min="5642" max="5642" width="14.7109375" style="103" customWidth="1"/>
    <col min="5643" max="5881" width="11.42578125" style="103"/>
    <col min="5882" max="5882" width="21.42578125" style="103" customWidth="1"/>
    <col min="5883" max="5891" width="11.42578125" style="103" customWidth="1"/>
    <col min="5892" max="5892" width="15.5703125" style="103" customWidth="1"/>
    <col min="5893" max="5893" width="13.42578125" style="103" customWidth="1"/>
    <col min="5894" max="5897" width="11.42578125" style="103"/>
    <col min="5898" max="5898" width="14.7109375" style="103" customWidth="1"/>
    <col min="5899" max="6137" width="11.42578125" style="103"/>
    <col min="6138" max="6138" width="21.42578125" style="103" customWidth="1"/>
    <col min="6139" max="6147" width="11.42578125" style="103" customWidth="1"/>
    <col min="6148" max="6148" width="15.5703125" style="103" customWidth="1"/>
    <col min="6149" max="6149" width="13.42578125" style="103" customWidth="1"/>
    <col min="6150" max="6153" width="11.42578125" style="103"/>
    <col min="6154" max="6154" width="14.7109375" style="103" customWidth="1"/>
    <col min="6155" max="6393" width="11.42578125" style="103"/>
    <col min="6394" max="6394" width="21.42578125" style="103" customWidth="1"/>
    <col min="6395" max="6403" width="11.42578125" style="103" customWidth="1"/>
    <col min="6404" max="6404" width="15.5703125" style="103" customWidth="1"/>
    <col min="6405" max="6405" width="13.42578125" style="103" customWidth="1"/>
    <col min="6406" max="6409" width="11.42578125" style="103"/>
    <col min="6410" max="6410" width="14.7109375" style="103" customWidth="1"/>
    <col min="6411" max="6649" width="11.42578125" style="103"/>
    <col min="6650" max="6650" width="21.42578125" style="103" customWidth="1"/>
    <col min="6651" max="6659" width="11.42578125" style="103" customWidth="1"/>
    <col min="6660" max="6660" width="15.5703125" style="103" customWidth="1"/>
    <col min="6661" max="6661" width="13.42578125" style="103" customWidth="1"/>
    <col min="6662" max="6665" width="11.42578125" style="103"/>
    <col min="6666" max="6666" width="14.7109375" style="103" customWidth="1"/>
    <col min="6667" max="6905" width="11.42578125" style="103"/>
    <col min="6906" max="6906" width="21.42578125" style="103" customWidth="1"/>
    <col min="6907" max="6915" width="11.42578125" style="103" customWidth="1"/>
    <col min="6916" max="6916" width="15.5703125" style="103" customWidth="1"/>
    <col min="6917" max="6917" width="13.42578125" style="103" customWidth="1"/>
    <col min="6918" max="6921" width="11.42578125" style="103"/>
    <col min="6922" max="6922" width="14.7109375" style="103" customWidth="1"/>
    <col min="6923" max="7161" width="11.42578125" style="103"/>
    <col min="7162" max="7162" width="21.42578125" style="103" customWidth="1"/>
    <col min="7163" max="7171" width="11.42578125" style="103" customWidth="1"/>
    <col min="7172" max="7172" width="15.5703125" style="103" customWidth="1"/>
    <col min="7173" max="7173" width="13.42578125" style="103" customWidth="1"/>
    <col min="7174" max="7177" width="11.42578125" style="103"/>
    <col min="7178" max="7178" width="14.7109375" style="103" customWidth="1"/>
    <col min="7179" max="7417" width="11.42578125" style="103"/>
    <col min="7418" max="7418" width="21.42578125" style="103" customWidth="1"/>
    <col min="7419" max="7427" width="11.42578125" style="103" customWidth="1"/>
    <col min="7428" max="7428" width="15.5703125" style="103" customWidth="1"/>
    <col min="7429" max="7429" width="13.42578125" style="103" customWidth="1"/>
    <col min="7430" max="7433" width="11.42578125" style="103"/>
    <col min="7434" max="7434" width="14.7109375" style="103" customWidth="1"/>
    <col min="7435" max="7673" width="11.42578125" style="103"/>
    <col min="7674" max="7674" width="21.42578125" style="103" customWidth="1"/>
    <col min="7675" max="7683" width="11.42578125" style="103" customWidth="1"/>
    <col min="7684" max="7684" width="15.5703125" style="103" customWidth="1"/>
    <col min="7685" max="7685" width="13.42578125" style="103" customWidth="1"/>
    <col min="7686" max="7689" width="11.42578125" style="103"/>
    <col min="7690" max="7690" width="14.7109375" style="103" customWidth="1"/>
    <col min="7691" max="7929" width="11.42578125" style="103"/>
    <col min="7930" max="7930" width="21.42578125" style="103" customWidth="1"/>
    <col min="7931" max="7939" width="11.42578125" style="103" customWidth="1"/>
    <col min="7940" max="7940" width="15.5703125" style="103" customWidth="1"/>
    <col min="7941" max="7941" width="13.42578125" style="103" customWidth="1"/>
    <col min="7942" max="7945" width="11.42578125" style="103"/>
    <col min="7946" max="7946" width="14.7109375" style="103" customWidth="1"/>
    <col min="7947" max="8185" width="11.42578125" style="103"/>
    <col min="8186" max="8186" width="21.42578125" style="103" customWidth="1"/>
    <col min="8187" max="8195" width="11.42578125" style="103" customWidth="1"/>
    <col min="8196" max="8196" width="15.5703125" style="103" customWidth="1"/>
    <col min="8197" max="8197" width="13.42578125" style="103" customWidth="1"/>
    <col min="8198" max="8201" width="11.42578125" style="103"/>
    <col min="8202" max="8202" width="14.7109375" style="103" customWidth="1"/>
    <col min="8203" max="8441" width="11.42578125" style="103"/>
    <col min="8442" max="8442" width="21.42578125" style="103" customWidth="1"/>
    <col min="8443" max="8451" width="11.42578125" style="103" customWidth="1"/>
    <col min="8452" max="8452" width="15.5703125" style="103" customWidth="1"/>
    <col min="8453" max="8453" width="13.42578125" style="103" customWidth="1"/>
    <col min="8454" max="8457" width="11.42578125" style="103"/>
    <col min="8458" max="8458" width="14.7109375" style="103" customWidth="1"/>
    <col min="8459" max="8697" width="11.42578125" style="103"/>
    <col min="8698" max="8698" width="21.42578125" style="103" customWidth="1"/>
    <col min="8699" max="8707" width="11.42578125" style="103" customWidth="1"/>
    <col min="8708" max="8708" width="15.5703125" style="103" customWidth="1"/>
    <col min="8709" max="8709" width="13.42578125" style="103" customWidth="1"/>
    <col min="8710" max="8713" width="11.42578125" style="103"/>
    <col min="8714" max="8714" width="14.7109375" style="103" customWidth="1"/>
    <col min="8715" max="8953" width="11.42578125" style="103"/>
    <col min="8954" max="8954" width="21.42578125" style="103" customWidth="1"/>
    <col min="8955" max="8963" width="11.42578125" style="103" customWidth="1"/>
    <col min="8964" max="8964" width="15.5703125" style="103" customWidth="1"/>
    <col min="8965" max="8965" width="13.42578125" style="103" customWidth="1"/>
    <col min="8966" max="8969" width="11.42578125" style="103"/>
    <col min="8970" max="8970" width="14.7109375" style="103" customWidth="1"/>
    <col min="8971" max="9209" width="11.42578125" style="103"/>
    <col min="9210" max="9210" width="21.42578125" style="103" customWidth="1"/>
    <col min="9211" max="9219" width="11.42578125" style="103" customWidth="1"/>
    <col min="9220" max="9220" width="15.5703125" style="103" customWidth="1"/>
    <col min="9221" max="9221" width="13.42578125" style="103" customWidth="1"/>
    <col min="9222" max="9225" width="11.42578125" style="103"/>
    <col min="9226" max="9226" width="14.7109375" style="103" customWidth="1"/>
    <col min="9227" max="9465" width="11.42578125" style="103"/>
    <col min="9466" max="9466" width="21.42578125" style="103" customWidth="1"/>
    <col min="9467" max="9475" width="11.42578125" style="103" customWidth="1"/>
    <col min="9476" max="9476" width="15.5703125" style="103" customWidth="1"/>
    <col min="9477" max="9477" width="13.42578125" style="103" customWidth="1"/>
    <col min="9478" max="9481" width="11.42578125" style="103"/>
    <col min="9482" max="9482" width="14.7109375" style="103" customWidth="1"/>
    <col min="9483" max="9721" width="11.42578125" style="103"/>
    <col min="9722" max="9722" width="21.42578125" style="103" customWidth="1"/>
    <col min="9723" max="9731" width="11.42578125" style="103" customWidth="1"/>
    <col min="9732" max="9732" width="15.5703125" style="103" customWidth="1"/>
    <col min="9733" max="9733" width="13.42578125" style="103" customWidth="1"/>
    <col min="9734" max="9737" width="11.42578125" style="103"/>
    <col min="9738" max="9738" width="14.7109375" style="103" customWidth="1"/>
    <col min="9739" max="9977" width="11.42578125" style="103"/>
    <col min="9978" max="9978" width="21.42578125" style="103" customWidth="1"/>
    <col min="9979" max="9987" width="11.42578125" style="103" customWidth="1"/>
    <col min="9988" max="9988" width="15.5703125" style="103" customWidth="1"/>
    <col min="9989" max="9989" width="13.42578125" style="103" customWidth="1"/>
    <col min="9990" max="9993" width="11.42578125" style="103"/>
    <col min="9994" max="9994" width="14.7109375" style="103" customWidth="1"/>
    <col min="9995" max="10233" width="11.42578125" style="103"/>
    <col min="10234" max="10234" width="21.42578125" style="103" customWidth="1"/>
    <col min="10235" max="10243" width="11.42578125" style="103" customWidth="1"/>
    <col min="10244" max="10244" width="15.5703125" style="103" customWidth="1"/>
    <col min="10245" max="10245" width="13.42578125" style="103" customWidth="1"/>
    <col min="10246" max="10249" width="11.42578125" style="103"/>
    <col min="10250" max="10250" width="14.7109375" style="103" customWidth="1"/>
    <col min="10251" max="10489" width="11.42578125" style="103"/>
    <col min="10490" max="10490" width="21.42578125" style="103" customWidth="1"/>
    <col min="10491" max="10499" width="11.42578125" style="103" customWidth="1"/>
    <col min="10500" max="10500" width="15.5703125" style="103" customWidth="1"/>
    <col min="10501" max="10501" width="13.42578125" style="103" customWidth="1"/>
    <col min="10502" max="10505" width="11.42578125" style="103"/>
    <col min="10506" max="10506" width="14.7109375" style="103" customWidth="1"/>
    <col min="10507" max="10745" width="11.42578125" style="103"/>
    <col min="10746" max="10746" width="21.42578125" style="103" customWidth="1"/>
    <col min="10747" max="10755" width="11.42578125" style="103" customWidth="1"/>
    <col min="10756" max="10756" width="15.5703125" style="103" customWidth="1"/>
    <col min="10757" max="10757" width="13.42578125" style="103" customWidth="1"/>
    <col min="10758" max="10761" width="11.42578125" style="103"/>
    <col min="10762" max="10762" width="14.7109375" style="103" customWidth="1"/>
    <col min="10763" max="11001" width="11.42578125" style="103"/>
    <col min="11002" max="11002" width="21.42578125" style="103" customWidth="1"/>
    <col min="11003" max="11011" width="11.42578125" style="103" customWidth="1"/>
    <col min="11012" max="11012" width="15.5703125" style="103" customWidth="1"/>
    <col min="11013" max="11013" width="13.42578125" style="103" customWidth="1"/>
    <col min="11014" max="11017" width="11.42578125" style="103"/>
    <col min="11018" max="11018" width="14.7109375" style="103" customWidth="1"/>
    <col min="11019" max="11257" width="11.42578125" style="103"/>
    <col min="11258" max="11258" width="21.42578125" style="103" customWidth="1"/>
    <col min="11259" max="11267" width="11.42578125" style="103" customWidth="1"/>
    <col min="11268" max="11268" width="15.5703125" style="103" customWidth="1"/>
    <col min="11269" max="11269" width="13.42578125" style="103" customWidth="1"/>
    <col min="11270" max="11273" width="11.42578125" style="103"/>
    <col min="11274" max="11274" width="14.7109375" style="103" customWidth="1"/>
    <col min="11275" max="11513" width="11.42578125" style="103"/>
    <col min="11514" max="11514" width="21.42578125" style="103" customWidth="1"/>
    <col min="11515" max="11523" width="11.42578125" style="103" customWidth="1"/>
    <col min="11524" max="11524" width="15.5703125" style="103" customWidth="1"/>
    <col min="11525" max="11525" width="13.42578125" style="103" customWidth="1"/>
    <col min="11526" max="11529" width="11.42578125" style="103"/>
    <col min="11530" max="11530" width="14.7109375" style="103" customWidth="1"/>
    <col min="11531" max="11769" width="11.42578125" style="103"/>
    <col min="11770" max="11770" width="21.42578125" style="103" customWidth="1"/>
    <col min="11771" max="11779" width="11.42578125" style="103" customWidth="1"/>
    <col min="11780" max="11780" width="15.5703125" style="103" customWidth="1"/>
    <col min="11781" max="11781" width="13.42578125" style="103" customWidth="1"/>
    <col min="11782" max="11785" width="11.42578125" style="103"/>
    <col min="11786" max="11786" width="14.7109375" style="103" customWidth="1"/>
    <col min="11787" max="12025" width="11.42578125" style="103"/>
    <col min="12026" max="12026" width="21.42578125" style="103" customWidth="1"/>
    <col min="12027" max="12035" width="11.42578125" style="103" customWidth="1"/>
    <col min="12036" max="12036" width="15.5703125" style="103" customWidth="1"/>
    <col min="12037" max="12037" width="13.42578125" style="103" customWidth="1"/>
    <col min="12038" max="12041" width="11.42578125" style="103"/>
    <col min="12042" max="12042" width="14.7109375" style="103" customWidth="1"/>
    <col min="12043" max="12281" width="11.42578125" style="103"/>
    <col min="12282" max="12282" width="21.42578125" style="103" customWidth="1"/>
    <col min="12283" max="12291" width="11.42578125" style="103" customWidth="1"/>
    <col min="12292" max="12292" width="15.5703125" style="103" customWidth="1"/>
    <col min="12293" max="12293" width="13.42578125" style="103" customWidth="1"/>
    <col min="12294" max="12297" width="11.42578125" style="103"/>
    <col min="12298" max="12298" width="14.7109375" style="103" customWidth="1"/>
    <col min="12299" max="12537" width="11.42578125" style="103"/>
    <col min="12538" max="12538" width="21.42578125" style="103" customWidth="1"/>
    <col min="12539" max="12547" width="11.42578125" style="103" customWidth="1"/>
    <col min="12548" max="12548" width="15.5703125" style="103" customWidth="1"/>
    <col min="12549" max="12549" width="13.42578125" style="103" customWidth="1"/>
    <col min="12550" max="12553" width="11.42578125" style="103"/>
    <col min="12554" max="12554" width="14.7109375" style="103" customWidth="1"/>
    <col min="12555" max="12793" width="11.42578125" style="103"/>
    <col min="12794" max="12794" width="21.42578125" style="103" customWidth="1"/>
    <col min="12795" max="12803" width="11.42578125" style="103" customWidth="1"/>
    <col min="12804" max="12804" width="15.5703125" style="103" customWidth="1"/>
    <col min="12805" max="12805" width="13.42578125" style="103" customWidth="1"/>
    <col min="12806" max="12809" width="11.42578125" style="103"/>
    <col min="12810" max="12810" width="14.7109375" style="103" customWidth="1"/>
    <col min="12811" max="13049" width="11.42578125" style="103"/>
    <col min="13050" max="13050" width="21.42578125" style="103" customWidth="1"/>
    <col min="13051" max="13059" width="11.42578125" style="103" customWidth="1"/>
    <col min="13060" max="13060" width="15.5703125" style="103" customWidth="1"/>
    <col min="13061" max="13061" width="13.42578125" style="103" customWidth="1"/>
    <col min="13062" max="13065" width="11.42578125" style="103"/>
    <col min="13066" max="13066" width="14.7109375" style="103" customWidth="1"/>
    <col min="13067" max="13305" width="11.42578125" style="103"/>
    <col min="13306" max="13306" width="21.42578125" style="103" customWidth="1"/>
    <col min="13307" max="13315" width="11.42578125" style="103" customWidth="1"/>
    <col min="13316" max="13316" width="15.5703125" style="103" customWidth="1"/>
    <col min="13317" max="13317" width="13.42578125" style="103" customWidth="1"/>
    <col min="13318" max="13321" width="11.42578125" style="103"/>
    <col min="13322" max="13322" width="14.7109375" style="103" customWidth="1"/>
    <col min="13323" max="13561" width="11.42578125" style="103"/>
    <col min="13562" max="13562" width="21.42578125" style="103" customWidth="1"/>
    <col min="13563" max="13571" width="11.42578125" style="103" customWidth="1"/>
    <col min="13572" max="13572" width="15.5703125" style="103" customWidth="1"/>
    <col min="13573" max="13573" width="13.42578125" style="103" customWidth="1"/>
    <col min="13574" max="13577" width="11.42578125" style="103"/>
    <col min="13578" max="13578" width="14.7109375" style="103" customWidth="1"/>
    <col min="13579" max="13817" width="11.42578125" style="103"/>
    <col min="13818" max="13818" width="21.42578125" style="103" customWidth="1"/>
    <col min="13819" max="13827" width="11.42578125" style="103" customWidth="1"/>
    <col min="13828" max="13828" width="15.5703125" style="103" customWidth="1"/>
    <col min="13829" max="13829" width="13.42578125" style="103" customWidth="1"/>
    <col min="13830" max="13833" width="11.42578125" style="103"/>
    <col min="13834" max="13834" width="14.7109375" style="103" customWidth="1"/>
    <col min="13835" max="14073" width="11.42578125" style="103"/>
    <col min="14074" max="14074" width="21.42578125" style="103" customWidth="1"/>
    <col min="14075" max="14083" width="11.42578125" style="103" customWidth="1"/>
    <col min="14084" max="14084" width="15.5703125" style="103" customWidth="1"/>
    <col min="14085" max="14085" width="13.42578125" style="103" customWidth="1"/>
    <col min="14086" max="14089" width="11.42578125" style="103"/>
    <col min="14090" max="14090" width="14.7109375" style="103" customWidth="1"/>
    <col min="14091" max="14329" width="11.42578125" style="103"/>
    <col min="14330" max="14330" width="21.42578125" style="103" customWidth="1"/>
    <col min="14331" max="14339" width="11.42578125" style="103" customWidth="1"/>
    <col min="14340" max="14340" width="15.5703125" style="103" customWidth="1"/>
    <col min="14341" max="14341" width="13.42578125" style="103" customWidth="1"/>
    <col min="14342" max="14345" width="11.42578125" style="103"/>
    <col min="14346" max="14346" width="14.7109375" style="103" customWidth="1"/>
    <col min="14347" max="14585" width="11.42578125" style="103"/>
    <col min="14586" max="14586" width="21.42578125" style="103" customWidth="1"/>
    <col min="14587" max="14595" width="11.42578125" style="103" customWidth="1"/>
    <col min="14596" max="14596" width="15.5703125" style="103" customWidth="1"/>
    <col min="14597" max="14597" width="13.42578125" style="103" customWidth="1"/>
    <col min="14598" max="14601" width="11.42578125" style="103"/>
    <col min="14602" max="14602" width="14.7109375" style="103" customWidth="1"/>
    <col min="14603" max="14841" width="11.42578125" style="103"/>
    <col min="14842" max="14842" width="21.42578125" style="103" customWidth="1"/>
    <col min="14843" max="14851" width="11.42578125" style="103" customWidth="1"/>
    <col min="14852" max="14852" width="15.5703125" style="103" customWidth="1"/>
    <col min="14853" max="14853" width="13.42578125" style="103" customWidth="1"/>
    <col min="14854" max="14857" width="11.42578125" style="103"/>
    <col min="14858" max="14858" width="14.7109375" style="103" customWidth="1"/>
    <col min="14859" max="15097" width="11.42578125" style="103"/>
    <col min="15098" max="15098" width="21.42578125" style="103" customWidth="1"/>
    <col min="15099" max="15107" width="11.42578125" style="103" customWidth="1"/>
    <col min="15108" max="15108" width="15.5703125" style="103" customWidth="1"/>
    <col min="15109" max="15109" width="13.42578125" style="103" customWidth="1"/>
    <col min="15110" max="15113" width="11.42578125" style="103"/>
    <col min="15114" max="15114" width="14.7109375" style="103" customWidth="1"/>
    <col min="15115" max="15353" width="11.42578125" style="103"/>
    <col min="15354" max="15354" width="21.42578125" style="103" customWidth="1"/>
    <col min="15355" max="15363" width="11.42578125" style="103" customWidth="1"/>
    <col min="15364" max="15364" width="15.5703125" style="103" customWidth="1"/>
    <col min="15365" max="15365" width="13.42578125" style="103" customWidth="1"/>
    <col min="15366" max="15369" width="11.42578125" style="103"/>
    <col min="15370" max="15370" width="14.7109375" style="103" customWidth="1"/>
    <col min="15371" max="15609" width="11.42578125" style="103"/>
    <col min="15610" max="15610" width="21.42578125" style="103" customWidth="1"/>
    <col min="15611" max="15619" width="11.42578125" style="103" customWidth="1"/>
    <col min="15620" max="15620" width="15.5703125" style="103" customWidth="1"/>
    <col min="15621" max="15621" width="13.42578125" style="103" customWidth="1"/>
    <col min="15622" max="15625" width="11.42578125" style="103"/>
    <col min="15626" max="15626" width="14.7109375" style="103" customWidth="1"/>
    <col min="15627" max="15865" width="11.42578125" style="103"/>
    <col min="15866" max="15866" width="21.42578125" style="103" customWidth="1"/>
    <col min="15867" max="15875" width="11.42578125" style="103" customWidth="1"/>
    <col min="15876" max="15876" width="15.5703125" style="103" customWidth="1"/>
    <col min="15877" max="15877" width="13.42578125" style="103" customWidth="1"/>
    <col min="15878" max="15881" width="11.42578125" style="103"/>
    <col min="15882" max="15882" width="14.7109375" style="103" customWidth="1"/>
    <col min="15883" max="16121" width="11.42578125" style="103"/>
    <col min="16122" max="16122" width="21.42578125" style="103" customWidth="1"/>
    <col min="16123" max="16131" width="11.42578125" style="103" customWidth="1"/>
    <col min="16132" max="16132" width="15.5703125" style="103" customWidth="1"/>
    <col min="16133" max="16133" width="13.42578125" style="103" customWidth="1"/>
    <col min="16134" max="16137" width="11.42578125" style="103"/>
    <col min="16138" max="16138" width="14.7109375" style="103" customWidth="1"/>
    <col min="16139" max="16382" width="11.42578125" style="103"/>
    <col min="16383" max="16384" width="11.42578125" style="103" customWidth="1"/>
  </cols>
  <sheetData>
    <row r="1" spans="1:45" ht="70.5" customHeight="1">
      <c r="A1" s="774" t="s">
        <v>368</v>
      </c>
      <c r="J1" s="775"/>
      <c r="K1" s="871" t="s">
        <v>389</v>
      </c>
      <c r="L1" s="963" t="s">
        <v>676</v>
      </c>
      <c r="M1" s="963"/>
      <c r="N1" s="963"/>
      <c r="O1" s="963"/>
      <c r="P1" s="963"/>
      <c r="Q1" s="963"/>
      <c r="R1" s="963"/>
      <c r="S1" s="963"/>
      <c r="T1" s="963"/>
      <c r="U1" s="963"/>
      <c r="V1" s="963"/>
      <c r="W1" s="963"/>
      <c r="X1" s="963"/>
      <c r="Y1" s="963"/>
      <c r="Z1" s="963"/>
      <c r="AA1" s="963"/>
      <c r="AB1" s="963"/>
      <c r="AC1" s="963"/>
      <c r="AD1" s="963"/>
      <c r="AE1" s="963"/>
      <c r="AF1" s="963"/>
      <c r="AG1" s="963"/>
      <c r="AH1" s="963"/>
      <c r="AI1" s="963"/>
      <c r="AJ1" s="963"/>
      <c r="AK1" s="963"/>
      <c r="AL1" s="963"/>
      <c r="AM1" s="963"/>
      <c r="AN1" s="963"/>
      <c r="AO1" s="963"/>
      <c r="AP1" s="963"/>
      <c r="AQ1" s="963"/>
      <c r="AR1" s="963"/>
      <c r="AS1" s="963"/>
    </row>
    <row r="3" spans="1:45" ht="45">
      <c r="A3" s="306" t="s">
        <v>677</v>
      </c>
      <c r="B3" s="305" t="s">
        <v>678</v>
      </c>
      <c r="C3" s="751" t="s">
        <v>679</v>
      </c>
      <c r="D3" s="307" t="s">
        <v>680</v>
      </c>
      <c r="E3" s="307" t="s">
        <v>681</v>
      </c>
      <c r="F3" s="307" t="s">
        <v>680</v>
      </c>
      <c r="G3" s="307" t="s">
        <v>682</v>
      </c>
      <c r="H3" s="307" t="s">
        <v>680</v>
      </c>
      <c r="I3" s="307" t="s">
        <v>683</v>
      </c>
      <c r="J3" s="307" t="s">
        <v>684</v>
      </c>
      <c r="K3" s="686" t="s">
        <v>685</v>
      </c>
      <c r="M3" s="110"/>
    </row>
    <row r="4" spans="1:45" ht="15">
      <c r="A4" s="308">
        <v>2018</v>
      </c>
      <c r="B4" s="301">
        <v>103592</v>
      </c>
      <c r="C4" s="299">
        <v>63304</v>
      </c>
      <c r="D4" s="749">
        <v>61.108965943316086</v>
      </c>
      <c r="E4" s="299">
        <v>26341</v>
      </c>
      <c r="F4" s="749">
        <v>25.427639199938216</v>
      </c>
      <c r="G4" s="299">
        <v>3939</v>
      </c>
      <c r="H4" s="749">
        <v>3.802417175071434</v>
      </c>
      <c r="I4" s="299">
        <v>93584</v>
      </c>
      <c r="J4" s="750">
        <v>90.339022318325732</v>
      </c>
      <c r="K4" s="749">
        <v>9.6609776816742681</v>
      </c>
      <c r="M4" s="111"/>
    </row>
    <row r="5" spans="1:45" ht="15">
      <c r="A5" s="308">
        <v>2019</v>
      </c>
      <c r="B5" s="301">
        <v>105361</v>
      </c>
      <c r="C5" s="299">
        <v>60778</v>
      </c>
      <c r="D5" s="749">
        <v>57.685481345089741</v>
      </c>
      <c r="E5" s="299">
        <v>26421</v>
      </c>
      <c r="F5" s="749">
        <v>25.076641261947017</v>
      </c>
      <c r="G5" s="299">
        <v>4708</v>
      </c>
      <c r="H5" s="749">
        <v>4.4684465789049073</v>
      </c>
      <c r="I5" s="299">
        <v>91907</v>
      </c>
      <c r="J5" s="750">
        <v>87.230569185941661</v>
      </c>
      <c r="K5" s="749">
        <v>12.769430814058339</v>
      </c>
      <c r="M5" s="111"/>
    </row>
    <row r="6" spans="1:45" ht="15">
      <c r="A6" s="308">
        <v>2020</v>
      </c>
      <c r="B6" s="301">
        <v>107013</v>
      </c>
      <c r="C6" s="299">
        <v>61908</v>
      </c>
      <c r="D6" s="749">
        <v>57.850915309354932</v>
      </c>
      <c r="E6" s="299">
        <v>27515</v>
      </c>
      <c r="F6" s="749">
        <v>25.711829403904197</v>
      </c>
      <c r="G6" s="299">
        <v>4499</v>
      </c>
      <c r="H6" s="749">
        <v>4.2041621111453749</v>
      </c>
      <c r="I6" s="299">
        <v>93922</v>
      </c>
      <c r="J6" s="750">
        <v>87.766906824404515</v>
      </c>
      <c r="K6" s="749">
        <v>12.233093175595485</v>
      </c>
      <c r="M6" s="111"/>
    </row>
    <row r="7" spans="1:45" ht="15">
      <c r="A7" s="308">
        <v>2021</v>
      </c>
      <c r="B7" s="301">
        <v>108681</v>
      </c>
      <c r="C7" s="299">
        <v>59949</v>
      </c>
      <c r="D7" s="749">
        <v>55.160515637507935</v>
      </c>
      <c r="E7" s="299">
        <v>30141</v>
      </c>
      <c r="F7" s="749">
        <v>27.733458470201782</v>
      </c>
      <c r="G7" s="299">
        <v>4791</v>
      </c>
      <c r="H7" s="749">
        <v>4.4083142407596547</v>
      </c>
      <c r="I7" s="299">
        <v>94881</v>
      </c>
      <c r="J7" s="750">
        <v>87.302288348469375</v>
      </c>
      <c r="K7" s="749">
        <v>12.697711651530625</v>
      </c>
      <c r="M7" s="111"/>
    </row>
    <row r="8" spans="1:45" ht="15">
      <c r="A8" s="308">
        <v>2022</v>
      </c>
      <c r="B8" s="301">
        <v>110358</v>
      </c>
      <c r="C8" s="299">
        <v>62290</v>
      </c>
      <c r="D8" s="749">
        <v>56.443574548288296</v>
      </c>
      <c r="E8" s="299">
        <v>27627</v>
      </c>
      <c r="F8" s="749">
        <v>25.033980318599468</v>
      </c>
      <c r="G8" s="299">
        <v>1780</v>
      </c>
      <c r="H8" s="749">
        <v>1.6129324561880425</v>
      </c>
      <c r="I8" s="299">
        <v>91697</v>
      </c>
      <c r="J8" s="750">
        <v>83.090487323075806</v>
      </c>
      <c r="K8" s="749">
        <v>16.909512676924194</v>
      </c>
    </row>
    <row r="9" spans="1:45" ht="15">
      <c r="A9" s="308">
        <v>2023</v>
      </c>
      <c r="B9" s="301">
        <v>110367</v>
      </c>
      <c r="C9" s="301">
        <v>61135</v>
      </c>
      <c r="D9" s="749">
        <v>55.392463326900256</v>
      </c>
      <c r="E9" s="301">
        <v>27115</v>
      </c>
      <c r="F9" s="749">
        <v>24.568032111047685</v>
      </c>
      <c r="G9" s="301">
        <v>4417</v>
      </c>
      <c r="H9" s="749">
        <v>4.0021020776137801</v>
      </c>
      <c r="I9" s="301">
        <v>92667</v>
      </c>
      <c r="J9" s="750">
        <v>83.962597515561725</v>
      </c>
      <c r="K9" s="749">
        <v>16.037402484438275</v>
      </c>
      <c r="M9" s="110"/>
    </row>
    <row r="10" spans="1:45" ht="15">
      <c r="A10" s="308">
        <v>2024</v>
      </c>
      <c r="B10" s="301">
        <v>111247</v>
      </c>
      <c r="C10" s="301">
        <v>61452</v>
      </c>
      <c r="D10" s="749">
        <v>55.239242406536803</v>
      </c>
      <c r="E10" s="301">
        <v>26343</v>
      </c>
      <c r="F10" s="749">
        <v>23.679739678373348</v>
      </c>
      <c r="G10" s="301">
        <v>4414</v>
      </c>
      <c r="H10" s="749">
        <v>3.9677474448749179</v>
      </c>
      <c r="I10" s="301">
        <v>92209</v>
      </c>
      <c r="J10" s="750">
        <v>82.886729529785072</v>
      </c>
      <c r="K10" s="749">
        <v>17.113270470214928</v>
      </c>
      <c r="M10" s="110"/>
    </row>
    <row r="11" spans="1:4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M11" s="111"/>
    </row>
    <row r="12" spans="1:45" ht="45">
      <c r="A12" s="298" t="s">
        <v>686</v>
      </c>
      <c r="B12" s="305" t="s">
        <v>678</v>
      </c>
      <c r="C12" s="307" t="s">
        <v>679</v>
      </c>
      <c r="D12" s="307" t="s">
        <v>680</v>
      </c>
      <c r="E12" s="307" t="s">
        <v>681</v>
      </c>
      <c r="F12" s="307" t="s">
        <v>680</v>
      </c>
      <c r="G12" s="307" t="s">
        <v>682</v>
      </c>
      <c r="H12" s="307" t="s">
        <v>680</v>
      </c>
      <c r="I12" s="307" t="s">
        <v>683</v>
      </c>
      <c r="J12" s="307" t="s">
        <v>684</v>
      </c>
      <c r="K12" s="686" t="s">
        <v>685</v>
      </c>
      <c r="M12" s="111"/>
    </row>
    <row r="13" spans="1:45" ht="15">
      <c r="A13" s="308">
        <v>2018</v>
      </c>
      <c r="B13" s="301">
        <v>248476</v>
      </c>
      <c r="C13" s="299">
        <v>219378</v>
      </c>
      <c r="D13" s="749">
        <v>88.289412257119409</v>
      </c>
      <c r="E13" s="299">
        <v>42536</v>
      </c>
      <c r="F13" s="749">
        <v>17.118755936186997</v>
      </c>
      <c r="G13" s="299">
        <v>8480</v>
      </c>
      <c r="H13" s="749">
        <v>3.4128044559635535</v>
      </c>
      <c r="I13" s="299">
        <v>270394</v>
      </c>
      <c r="J13" s="750">
        <v>108.82097264926995</v>
      </c>
      <c r="K13" s="749">
        <v>-8.8209726492699474</v>
      </c>
      <c r="M13" s="111"/>
    </row>
    <row r="14" spans="1:45" ht="15">
      <c r="A14" s="308">
        <v>2019</v>
      </c>
      <c r="B14" s="301">
        <v>255064</v>
      </c>
      <c r="C14" s="299">
        <v>216234</v>
      </c>
      <c r="D14" s="749">
        <v>84.776369852272367</v>
      </c>
      <c r="E14" s="299">
        <v>40486</v>
      </c>
      <c r="F14" s="749">
        <v>15.872878963711068</v>
      </c>
      <c r="G14" s="299">
        <v>6283</v>
      </c>
      <c r="H14" s="749">
        <v>2.4633033277922403</v>
      </c>
      <c r="I14" s="299">
        <v>263003</v>
      </c>
      <c r="J14" s="750">
        <v>103.11255214377569</v>
      </c>
      <c r="K14" s="749">
        <v>-3.1125521437756873</v>
      </c>
      <c r="M14" s="111"/>
    </row>
    <row r="15" spans="1:45" ht="15">
      <c r="A15" s="308">
        <v>2020</v>
      </c>
      <c r="B15" s="301">
        <v>260681</v>
      </c>
      <c r="C15" s="299">
        <v>219102</v>
      </c>
      <c r="D15" s="749">
        <v>84.049854036159132</v>
      </c>
      <c r="E15" s="299">
        <v>40220</v>
      </c>
      <c r="F15" s="749">
        <v>15.428819131428833</v>
      </c>
      <c r="G15" s="299">
        <v>6535</v>
      </c>
      <c r="H15" s="749">
        <v>2.5068954008922786</v>
      </c>
      <c r="I15" s="299">
        <v>265857</v>
      </c>
      <c r="J15" s="750">
        <v>101.98556856848025</v>
      </c>
      <c r="K15" s="749">
        <v>-1.9855685684802467</v>
      </c>
    </row>
    <row r="16" spans="1:45" ht="15">
      <c r="A16" s="308">
        <v>2021</v>
      </c>
      <c r="B16" s="301">
        <v>264760</v>
      </c>
      <c r="C16" s="299">
        <v>220308</v>
      </c>
      <c r="D16" s="749">
        <v>83.210454751473023</v>
      </c>
      <c r="E16" s="299">
        <v>40267</v>
      </c>
      <c r="F16" s="749">
        <v>15.208868409125245</v>
      </c>
      <c r="G16" s="299">
        <v>6740</v>
      </c>
      <c r="H16" s="749">
        <v>2.545701767638616</v>
      </c>
      <c r="I16" s="299">
        <v>267315</v>
      </c>
      <c r="J16" s="750">
        <v>100.96502492823689</v>
      </c>
      <c r="K16" s="749">
        <v>-0.96502492823688613</v>
      </c>
      <c r="M16" s="104"/>
    </row>
    <row r="17" spans="1:13" ht="15">
      <c r="A17" s="308">
        <v>2022</v>
      </c>
      <c r="B17" s="301">
        <v>268848</v>
      </c>
      <c r="C17" s="299">
        <v>225784</v>
      </c>
      <c r="D17" s="749">
        <v>83.982027018984709</v>
      </c>
      <c r="E17" s="299">
        <v>37035</v>
      </c>
      <c r="F17" s="749">
        <v>13.775441885377612</v>
      </c>
      <c r="G17" s="299">
        <v>4199</v>
      </c>
      <c r="H17" s="749">
        <v>1.5618490745700173</v>
      </c>
      <c r="I17" s="299">
        <v>267018</v>
      </c>
      <c r="J17" s="750">
        <v>99.319317978932332</v>
      </c>
      <c r="K17" s="749">
        <v>0.68068202106766762</v>
      </c>
      <c r="M17" s="104"/>
    </row>
    <row r="18" spans="1:13" ht="15">
      <c r="A18" s="308">
        <v>2023</v>
      </c>
      <c r="B18" s="301">
        <v>266363</v>
      </c>
      <c r="C18" s="299">
        <v>225513</v>
      </c>
      <c r="D18" s="749">
        <v>84.663785886177891</v>
      </c>
      <c r="E18" s="299">
        <v>37203</v>
      </c>
      <c r="F18" s="749">
        <v>13.967029955361667</v>
      </c>
      <c r="G18" s="299">
        <v>6597</v>
      </c>
      <c r="H18" s="749">
        <v>2.4766953368147977</v>
      </c>
      <c r="I18" s="299">
        <v>269313</v>
      </c>
      <c r="J18" s="750">
        <v>101.10751117835434</v>
      </c>
      <c r="K18" s="749">
        <v>-1.1075111783543434</v>
      </c>
      <c r="M18" s="104"/>
    </row>
    <row r="19" spans="1:13" ht="15">
      <c r="A19" s="308">
        <v>2024</v>
      </c>
      <c r="B19" s="301">
        <v>268459</v>
      </c>
      <c r="C19" s="301">
        <v>226609</v>
      </c>
      <c r="D19" s="749">
        <v>84.411027382207337</v>
      </c>
      <c r="E19" s="301">
        <v>36155</v>
      </c>
      <c r="F19" s="749">
        <v>13.467605854152776</v>
      </c>
      <c r="G19" s="301">
        <v>6548</v>
      </c>
      <c r="H19" s="749">
        <v>2.4391061577373083</v>
      </c>
      <c r="I19" s="301">
        <v>269312</v>
      </c>
      <c r="J19" s="750">
        <v>100.31773939409743</v>
      </c>
      <c r="K19" s="749">
        <v>-0.31773939409742979</v>
      </c>
      <c r="L19" s="111"/>
      <c r="M19" s="110"/>
    </row>
    <row r="20" spans="1:1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M20" s="111"/>
    </row>
    <row r="21" spans="1:13" ht="45">
      <c r="A21" s="298" t="s">
        <v>687</v>
      </c>
      <c r="B21" s="305" t="s">
        <v>678</v>
      </c>
      <c r="C21" s="307" t="s">
        <v>679</v>
      </c>
      <c r="D21" s="307" t="s">
        <v>680</v>
      </c>
      <c r="E21" s="307" t="s">
        <v>681</v>
      </c>
      <c r="F21" s="307" t="s">
        <v>680</v>
      </c>
      <c r="G21" s="307" t="s">
        <v>682</v>
      </c>
      <c r="H21" s="307" t="s">
        <v>680</v>
      </c>
      <c r="I21" s="307" t="s">
        <v>683</v>
      </c>
      <c r="J21" s="307" t="s">
        <v>684</v>
      </c>
      <c r="K21" s="686" t="s">
        <v>685</v>
      </c>
      <c r="M21" s="111"/>
    </row>
    <row r="22" spans="1:13" ht="15">
      <c r="A22" s="308">
        <v>2018</v>
      </c>
      <c r="B22" s="301">
        <v>501458</v>
      </c>
      <c r="C22" s="299">
        <v>362545</v>
      </c>
      <c r="D22" s="749">
        <v>72.298178511460577</v>
      </c>
      <c r="E22" s="299">
        <v>191308</v>
      </c>
      <c r="F22" s="749">
        <v>38.15035356899282</v>
      </c>
      <c r="G22" s="299">
        <v>17028</v>
      </c>
      <c r="H22" s="749">
        <v>3.3956981442114795</v>
      </c>
      <c r="I22" s="299">
        <v>570881</v>
      </c>
      <c r="J22" s="750">
        <v>113.84423022466488</v>
      </c>
      <c r="K22" s="749">
        <v>-13.844230224664884</v>
      </c>
      <c r="M22" s="111"/>
    </row>
    <row r="23" spans="1:13" ht="15">
      <c r="A23" s="308">
        <v>2019</v>
      </c>
      <c r="B23" s="301">
        <v>514423</v>
      </c>
      <c r="C23" s="299">
        <v>360360</v>
      </c>
      <c r="D23" s="749">
        <v>70.051300194586943</v>
      </c>
      <c r="E23" s="299">
        <v>197645</v>
      </c>
      <c r="F23" s="749">
        <v>38.420716025527632</v>
      </c>
      <c r="G23" s="299">
        <v>20859</v>
      </c>
      <c r="H23" s="749">
        <v>4.0548342511901678</v>
      </c>
      <c r="I23" s="299">
        <v>578864</v>
      </c>
      <c r="J23" s="750">
        <v>112.52685047130475</v>
      </c>
      <c r="K23" s="749">
        <v>-12.526850471304755</v>
      </c>
      <c r="M23" s="111"/>
    </row>
    <row r="24" spans="1:13" ht="15">
      <c r="A24" s="308">
        <v>2020</v>
      </c>
      <c r="B24" s="301">
        <v>525685</v>
      </c>
      <c r="C24" s="299">
        <v>371489</v>
      </c>
      <c r="D24" s="749">
        <v>70.667605124742011</v>
      </c>
      <c r="E24" s="299">
        <v>204764</v>
      </c>
      <c r="F24" s="749">
        <v>38.951843784776052</v>
      </c>
      <c r="G24" s="299">
        <v>21482</v>
      </c>
      <c r="H24" s="749">
        <v>4.086477643455682</v>
      </c>
      <c r="I24" s="299">
        <v>597735</v>
      </c>
      <c r="J24" s="750">
        <v>113.70592655297374</v>
      </c>
      <c r="K24" s="749">
        <v>-13.705926552973736</v>
      </c>
      <c r="M24" s="104"/>
    </row>
    <row r="25" spans="1:13" ht="15">
      <c r="A25" s="308">
        <v>2021</v>
      </c>
      <c r="B25" s="301">
        <v>533926</v>
      </c>
      <c r="C25" s="299">
        <v>379773</v>
      </c>
      <c r="D25" s="749">
        <v>71.128396069867364</v>
      </c>
      <c r="E25" s="299">
        <v>212262</v>
      </c>
      <c r="F25" s="749">
        <v>39.754947314796432</v>
      </c>
      <c r="G25" s="299">
        <v>19732</v>
      </c>
      <c r="H25" s="749">
        <v>3.6956432164756912</v>
      </c>
      <c r="I25" s="299">
        <v>611767</v>
      </c>
      <c r="J25" s="750">
        <v>114.57898660113948</v>
      </c>
      <c r="K25" s="749">
        <v>-14.578986601139476</v>
      </c>
      <c r="M25" s="104"/>
    </row>
    <row r="26" spans="1:13" ht="15">
      <c r="A26" s="308">
        <v>2022</v>
      </c>
      <c r="B26" s="301">
        <v>542171</v>
      </c>
      <c r="C26" s="299">
        <v>400192</v>
      </c>
      <c r="D26" s="749">
        <v>73.812874535893656</v>
      </c>
      <c r="E26" s="299">
        <v>199144</v>
      </c>
      <c r="F26" s="749">
        <v>36.730846909923251</v>
      </c>
      <c r="G26" s="299">
        <v>9791</v>
      </c>
      <c r="H26" s="749">
        <v>1.8058878103033915</v>
      </c>
      <c r="I26" s="299">
        <v>609127</v>
      </c>
      <c r="J26" s="750">
        <v>112.3496092561203</v>
      </c>
      <c r="K26" s="749">
        <v>-12.349609256120303</v>
      </c>
      <c r="M26" s="110"/>
    </row>
    <row r="27" spans="1:13" ht="15">
      <c r="A27" s="308">
        <v>2023</v>
      </c>
      <c r="B27" s="301">
        <v>538597</v>
      </c>
      <c r="C27" s="299">
        <v>403865</v>
      </c>
      <c r="D27" s="749">
        <v>74.98463600799856</v>
      </c>
      <c r="E27" s="299">
        <v>198702</v>
      </c>
      <c r="F27" s="749">
        <v>36.892518896317654</v>
      </c>
      <c r="G27" s="299">
        <v>19832</v>
      </c>
      <c r="H27" s="749">
        <v>3.6821593881881998</v>
      </c>
      <c r="I27" s="299">
        <v>622399</v>
      </c>
      <c r="J27" s="750">
        <v>115.55931429250441</v>
      </c>
      <c r="K27" s="749">
        <v>-15.559314292504411</v>
      </c>
      <c r="M27" s="110"/>
    </row>
    <row r="28" spans="1:13" ht="15">
      <c r="A28" s="308">
        <v>2024</v>
      </c>
      <c r="B28" s="301">
        <v>543054</v>
      </c>
      <c r="C28" s="301">
        <v>405983</v>
      </c>
      <c r="D28" s="749">
        <v>74.759232046905097</v>
      </c>
      <c r="E28" s="301">
        <v>197599</v>
      </c>
      <c r="F28" s="749">
        <v>36.386620851701672</v>
      </c>
      <c r="G28" s="301">
        <v>19741</v>
      </c>
      <c r="H28" s="749">
        <v>3.635181768295602</v>
      </c>
      <c r="I28" s="301">
        <v>623323</v>
      </c>
      <c r="J28" s="750">
        <v>114.78103466690237</v>
      </c>
      <c r="K28" s="749">
        <v>-14.781034666902372</v>
      </c>
      <c r="M28" s="111"/>
    </row>
    <row r="29" spans="1:13" ht="15">
      <c r="A29" s="120"/>
      <c r="B29" s="121"/>
      <c r="C29" s="121"/>
      <c r="D29" s="121"/>
      <c r="E29" s="121"/>
      <c r="F29" s="121"/>
      <c r="G29" s="121"/>
      <c r="H29" s="121"/>
      <c r="I29" s="121"/>
      <c r="J29" s="121"/>
      <c r="K29" s="104"/>
      <c r="M29" s="111"/>
    </row>
    <row r="30" spans="1:13" ht="45">
      <c r="A30" s="298" t="s">
        <v>688</v>
      </c>
      <c r="B30" s="305" t="s">
        <v>678</v>
      </c>
      <c r="C30" s="307" t="s">
        <v>679</v>
      </c>
      <c r="D30" s="307" t="s">
        <v>680</v>
      </c>
      <c r="E30" s="307" t="s">
        <v>681</v>
      </c>
      <c r="F30" s="307" t="s">
        <v>680</v>
      </c>
      <c r="G30" s="307" t="s">
        <v>682</v>
      </c>
      <c r="H30" s="307" t="s">
        <v>680</v>
      </c>
      <c r="I30" s="307" t="s">
        <v>683</v>
      </c>
      <c r="J30" s="307" t="s">
        <v>684</v>
      </c>
      <c r="K30" s="686" t="s">
        <v>685</v>
      </c>
      <c r="M30" s="111"/>
    </row>
    <row r="31" spans="1:13" ht="15">
      <c r="A31" s="308">
        <v>2018</v>
      </c>
      <c r="B31" s="301">
        <v>196242</v>
      </c>
      <c r="C31" s="299">
        <v>130104</v>
      </c>
      <c r="D31" s="749">
        <v>66.297734429938544</v>
      </c>
      <c r="E31" s="299">
        <v>38411</v>
      </c>
      <c r="F31" s="749">
        <v>19.573281968182144</v>
      </c>
      <c r="G31" s="299">
        <v>4287</v>
      </c>
      <c r="H31" s="749">
        <v>2.184547650350078</v>
      </c>
      <c r="I31" s="299">
        <v>172802</v>
      </c>
      <c r="J31" s="750">
        <v>88.055564048470771</v>
      </c>
      <c r="K31" s="749">
        <v>11.944435951529229</v>
      </c>
    </row>
    <row r="32" spans="1:13" ht="15">
      <c r="A32" s="308">
        <v>2019</v>
      </c>
      <c r="B32" s="301">
        <v>199335</v>
      </c>
      <c r="C32" s="299">
        <v>129469</v>
      </c>
      <c r="D32" s="749">
        <v>64.950460280432438</v>
      </c>
      <c r="E32" s="299">
        <v>38806</v>
      </c>
      <c r="F32" s="749">
        <v>19.467730202924724</v>
      </c>
      <c r="G32" s="299">
        <v>4295</v>
      </c>
      <c r="H32" s="749">
        <v>2.1546642586600449</v>
      </c>
      <c r="I32" s="299">
        <v>172570</v>
      </c>
      <c r="J32" s="750">
        <v>86.572854742017199</v>
      </c>
      <c r="K32" s="749">
        <v>13.427145257982801</v>
      </c>
      <c r="L32" s="104"/>
      <c r="M32" s="111"/>
    </row>
    <row r="33" spans="1:13" ht="15">
      <c r="A33" s="308">
        <v>2020</v>
      </c>
      <c r="B33" s="301">
        <v>202261</v>
      </c>
      <c r="C33" s="299">
        <v>132444</v>
      </c>
      <c r="D33" s="749">
        <v>65.481729053055219</v>
      </c>
      <c r="E33" s="299">
        <v>40889</v>
      </c>
      <c r="F33" s="749">
        <v>20.215958588160841</v>
      </c>
      <c r="G33" s="299">
        <v>4455</v>
      </c>
      <c r="H33" s="749">
        <v>2.2025996113931998</v>
      </c>
      <c r="I33" s="299">
        <v>177788</v>
      </c>
      <c r="J33" s="750">
        <v>87.90028725260926</v>
      </c>
      <c r="K33" s="749">
        <v>12.09971274739074</v>
      </c>
      <c r="M33" s="111"/>
    </row>
    <row r="34" spans="1:13" ht="15">
      <c r="A34" s="308">
        <v>2021</v>
      </c>
      <c r="B34" s="301">
        <v>205417</v>
      </c>
      <c r="C34" s="299">
        <v>135251</v>
      </c>
      <c r="D34" s="749">
        <v>65.842164962004119</v>
      </c>
      <c r="E34" s="299">
        <v>42673</v>
      </c>
      <c r="F34" s="749">
        <v>20.773840529264863</v>
      </c>
      <c r="G34" s="299">
        <v>4360</v>
      </c>
      <c r="H34" s="749">
        <v>2.1225117687435802</v>
      </c>
      <c r="I34" s="299">
        <v>182284</v>
      </c>
      <c r="J34" s="750">
        <v>88.738517260012557</v>
      </c>
      <c r="K34" s="749">
        <v>11.261482739987443</v>
      </c>
      <c r="M34" s="111"/>
    </row>
    <row r="35" spans="1:13" ht="15">
      <c r="A35" s="308">
        <v>2022</v>
      </c>
      <c r="B35" s="301">
        <v>208590</v>
      </c>
      <c r="C35" s="299">
        <v>141033</v>
      </c>
      <c r="D35" s="749">
        <v>67.612541349057963</v>
      </c>
      <c r="E35" s="299">
        <v>40565</v>
      </c>
      <c r="F35" s="749">
        <v>19.447240999089122</v>
      </c>
      <c r="G35" s="299">
        <v>3231</v>
      </c>
      <c r="H35" s="749">
        <v>1.5489716669063713</v>
      </c>
      <c r="I35" s="299">
        <v>184829</v>
      </c>
      <c r="J35" s="750">
        <v>88.608754015053464</v>
      </c>
      <c r="K35" s="749">
        <v>11.391245984946536</v>
      </c>
      <c r="M35" s="110"/>
    </row>
    <row r="36" spans="1:13" ht="15">
      <c r="A36" s="308">
        <v>2023</v>
      </c>
      <c r="B36" s="301">
        <v>208418</v>
      </c>
      <c r="C36" s="299">
        <v>142690</v>
      </c>
      <c r="D36" s="749">
        <v>68.463376483796992</v>
      </c>
      <c r="E36" s="299">
        <v>41259</v>
      </c>
      <c r="F36" s="749">
        <v>19.79627479392375</v>
      </c>
      <c r="G36" s="299">
        <v>4312</v>
      </c>
      <c r="H36" s="749">
        <v>2.0689191912406799</v>
      </c>
      <c r="I36" s="299">
        <v>188261</v>
      </c>
      <c r="J36" s="750">
        <v>90.328570468961416</v>
      </c>
      <c r="K36" s="749">
        <v>9.6714295310385836</v>
      </c>
      <c r="M36" s="111"/>
    </row>
    <row r="37" spans="1:13" ht="15">
      <c r="A37" s="308">
        <v>2024</v>
      </c>
      <c r="B37" s="301">
        <v>210077</v>
      </c>
      <c r="C37" s="301">
        <v>144340</v>
      </c>
      <c r="D37" s="749">
        <v>68.708140348538876</v>
      </c>
      <c r="E37" s="301">
        <v>41260</v>
      </c>
      <c r="F37" s="749">
        <v>19.640417561179948</v>
      </c>
      <c r="G37" s="301">
        <v>4280</v>
      </c>
      <c r="H37" s="749">
        <v>2.0373482104180844</v>
      </c>
      <c r="I37" s="301">
        <v>189880</v>
      </c>
      <c r="J37" s="750">
        <v>90.385906120136909</v>
      </c>
      <c r="K37" s="749">
        <v>9.6140938798630913</v>
      </c>
      <c r="M37" s="111"/>
    </row>
    <row r="38" spans="1:13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M38" s="111"/>
    </row>
    <row r="39" spans="1:13" ht="45">
      <c r="A39" s="298" t="s">
        <v>689</v>
      </c>
      <c r="B39" s="305" t="s">
        <v>678</v>
      </c>
      <c r="C39" s="307" t="s">
        <v>679</v>
      </c>
      <c r="D39" s="307" t="s">
        <v>680</v>
      </c>
      <c r="E39" s="307" t="s">
        <v>681</v>
      </c>
      <c r="F39" s="307" t="s">
        <v>680</v>
      </c>
      <c r="G39" s="307" t="s">
        <v>682</v>
      </c>
      <c r="H39" s="307" t="s">
        <v>680</v>
      </c>
      <c r="I39" s="307" t="s">
        <v>683</v>
      </c>
      <c r="J39" s="307" t="s">
        <v>684</v>
      </c>
      <c r="K39" s="686" t="s">
        <v>685</v>
      </c>
      <c r="M39" s="111"/>
    </row>
    <row r="40" spans="1:13" ht="15">
      <c r="A40" s="308">
        <v>2018</v>
      </c>
      <c r="B40" s="301">
        <v>208704</v>
      </c>
      <c r="C40" s="299">
        <v>145325</v>
      </c>
      <c r="D40" s="749">
        <v>69.632110548911371</v>
      </c>
      <c r="E40" s="299">
        <v>34315</v>
      </c>
      <c r="F40" s="749">
        <v>16.441946488807112</v>
      </c>
      <c r="G40" s="299">
        <v>5595</v>
      </c>
      <c r="H40" s="749">
        <v>2.6808302667893287</v>
      </c>
      <c r="I40" s="299">
        <v>185235</v>
      </c>
      <c r="J40" s="750">
        <v>88.754887304507818</v>
      </c>
      <c r="K40" s="749">
        <v>11.245112695492182</v>
      </c>
      <c r="M40" s="111"/>
    </row>
    <row r="41" spans="1:13" ht="15">
      <c r="A41" s="308">
        <v>2019</v>
      </c>
      <c r="B41" s="301">
        <v>210371</v>
      </c>
      <c r="C41" s="299">
        <v>142864</v>
      </c>
      <c r="D41" s="749">
        <v>67.910500972092152</v>
      </c>
      <c r="E41" s="299">
        <v>35923</v>
      </c>
      <c r="F41" s="749">
        <v>17.076022835847144</v>
      </c>
      <c r="G41" s="299">
        <v>5866</v>
      </c>
      <c r="H41" s="749">
        <v>2.7884071473729741</v>
      </c>
      <c r="I41" s="299">
        <v>184653</v>
      </c>
      <c r="J41" s="750">
        <v>87.774930955312286</v>
      </c>
      <c r="K41" s="749">
        <v>12.225069044687714</v>
      </c>
      <c r="M41" s="111"/>
    </row>
    <row r="42" spans="1:13" ht="15">
      <c r="A42" s="308">
        <v>2020</v>
      </c>
      <c r="B42" s="301">
        <v>212446</v>
      </c>
      <c r="C42" s="299">
        <v>145061</v>
      </c>
      <c r="D42" s="749">
        <v>68.281351496380267</v>
      </c>
      <c r="E42" s="299">
        <v>37470</v>
      </c>
      <c r="F42" s="749">
        <v>17.637423156943409</v>
      </c>
      <c r="G42" s="299">
        <v>5820</v>
      </c>
      <c r="H42" s="749">
        <v>2.7395196897093852</v>
      </c>
      <c r="I42" s="299">
        <v>188351</v>
      </c>
      <c r="J42" s="750">
        <v>88.658294343033049</v>
      </c>
      <c r="K42" s="749">
        <v>11.341705656966951</v>
      </c>
      <c r="M42" s="111"/>
    </row>
    <row r="43" spans="1:13" ht="15">
      <c r="A43" s="308">
        <v>2021</v>
      </c>
      <c r="B43" s="301">
        <v>215744</v>
      </c>
      <c r="C43" s="299">
        <v>145324</v>
      </c>
      <c r="D43" s="749">
        <v>67.359463067339064</v>
      </c>
      <c r="E43" s="299">
        <v>39387</v>
      </c>
      <c r="F43" s="749">
        <v>18.25635938890537</v>
      </c>
      <c r="G43" s="299">
        <v>5876</v>
      </c>
      <c r="H43" s="749">
        <v>2.7235983387718781</v>
      </c>
      <c r="I43" s="299">
        <v>190587</v>
      </c>
      <c r="J43" s="750">
        <v>88.339420795016309</v>
      </c>
      <c r="K43" s="749">
        <v>11.660579204983691</v>
      </c>
      <c r="L43" s="104"/>
      <c r="M43" s="104"/>
    </row>
    <row r="44" spans="1:13" ht="15">
      <c r="A44" s="308">
        <v>2022</v>
      </c>
      <c r="B44" s="301">
        <v>219073</v>
      </c>
      <c r="C44" s="299">
        <v>151078</v>
      </c>
      <c r="D44" s="749">
        <v>68.962400660966892</v>
      </c>
      <c r="E44" s="299">
        <v>35430</v>
      </c>
      <c r="F44" s="749">
        <v>16.172691294682593</v>
      </c>
      <c r="G44" s="299">
        <v>4324</v>
      </c>
      <c r="H44" s="749">
        <v>1.9737712999776329</v>
      </c>
      <c r="I44" s="299">
        <v>190832</v>
      </c>
      <c r="J44" s="750">
        <v>87.108863255627128</v>
      </c>
      <c r="K44" s="749">
        <v>12.891136744372872</v>
      </c>
      <c r="L44" s="104"/>
      <c r="M44" s="104"/>
    </row>
    <row r="45" spans="1:13" ht="15">
      <c r="A45" s="308">
        <v>2023</v>
      </c>
      <c r="B45" s="301">
        <v>220403</v>
      </c>
      <c r="C45" s="299">
        <v>151692</v>
      </c>
      <c r="D45" s="749">
        <v>68.824834507697261</v>
      </c>
      <c r="E45" s="299">
        <v>35816</v>
      </c>
      <c r="F45" s="749">
        <v>16.250232528595348</v>
      </c>
      <c r="G45" s="299">
        <v>5822</v>
      </c>
      <c r="H45" s="749">
        <v>2.6415248431282694</v>
      </c>
      <c r="I45" s="299">
        <v>193330</v>
      </c>
      <c r="J45" s="750">
        <v>87.716591879420875</v>
      </c>
      <c r="K45" s="749">
        <v>12.283408120579125</v>
      </c>
      <c r="M45" s="110"/>
    </row>
    <row r="46" spans="1:13" ht="15">
      <c r="A46" s="308">
        <v>2023</v>
      </c>
      <c r="B46" s="301">
        <v>222192</v>
      </c>
      <c r="C46" s="301">
        <v>151426</v>
      </c>
      <c r="D46" s="749">
        <v>68.150968531720309</v>
      </c>
      <c r="E46" s="301">
        <v>35481</v>
      </c>
      <c r="F46" s="749">
        <v>15.968621732555627</v>
      </c>
      <c r="G46" s="301">
        <v>5780</v>
      </c>
      <c r="H46" s="749">
        <v>2.6013537841146395</v>
      </c>
      <c r="I46" s="301">
        <v>192687</v>
      </c>
      <c r="J46" s="750">
        <v>86.720944048390578</v>
      </c>
      <c r="K46" s="749">
        <v>13.279055951609422</v>
      </c>
    </row>
    <row r="47" spans="1:13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</row>
    <row r="48" spans="1:13" ht="45">
      <c r="A48" s="298" t="s">
        <v>690</v>
      </c>
      <c r="B48" s="305" t="s">
        <v>678</v>
      </c>
      <c r="C48" s="307" t="s">
        <v>679</v>
      </c>
      <c r="D48" s="307" t="s">
        <v>680</v>
      </c>
      <c r="E48" s="307" t="s">
        <v>681</v>
      </c>
      <c r="F48" s="307" t="s">
        <v>680</v>
      </c>
      <c r="G48" s="307" t="s">
        <v>682</v>
      </c>
      <c r="H48" s="307" t="s">
        <v>680</v>
      </c>
      <c r="I48" s="307" t="s">
        <v>683</v>
      </c>
      <c r="J48" s="307" t="s">
        <v>684</v>
      </c>
      <c r="K48" s="686" t="s">
        <v>685</v>
      </c>
      <c r="M48" s="111"/>
    </row>
    <row r="49" spans="1:13" ht="15">
      <c r="A49" s="308">
        <v>2018</v>
      </c>
      <c r="B49" s="301">
        <v>241565</v>
      </c>
      <c r="C49" s="299">
        <v>138105</v>
      </c>
      <c r="D49" s="749">
        <v>57.170947778030758</v>
      </c>
      <c r="E49" s="299">
        <v>81992</v>
      </c>
      <c r="F49" s="749">
        <v>33.942003187547861</v>
      </c>
      <c r="G49" s="299">
        <v>5928</v>
      </c>
      <c r="H49" s="749">
        <v>2.4539978887669989</v>
      </c>
      <c r="I49" s="299">
        <v>226025</v>
      </c>
      <c r="J49" s="750">
        <v>93.566948854345625</v>
      </c>
      <c r="K49" s="749">
        <v>6.4330511456543746</v>
      </c>
      <c r="M49" s="111"/>
    </row>
    <row r="50" spans="1:13" ht="15">
      <c r="A50" s="308">
        <v>2019</v>
      </c>
      <c r="B50" s="301">
        <v>244995</v>
      </c>
      <c r="C50" s="299">
        <v>133773</v>
      </c>
      <c r="D50" s="749">
        <v>54.60233882324129</v>
      </c>
      <c r="E50" s="299">
        <v>85229</v>
      </c>
      <c r="F50" s="749">
        <v>34.788056899120392</v>
      </c>
      <c r="G50" s="299">
        <v>5847</v>
      </c>
      <c r="H50" s="749">
        <v>2.3865793179452641</v>
      </c>
      <c r="I50" s="299">
        <v>224849</v>
      </c>
      <c r="J50" s="750">
        <v>91.776975040306937</v>
      </c>
      <c r="K50" s="749">
        <v>8.2230249596930634</v>
      </c>
      <c r="M50" s="111"/>
    </row>
    <row r="51" spans="1:13" ht="15">
      <c r="A51" s="308">
        <v>2020</v>
      </c>
      <c r="B51" s="301">
        <v>248422</v>
      </c>
      <c r="C51" s="299">
        <v>136375</v>
      </c>
      <c r="D51" s="749">
        <v>54.896506750609852</v>
      </c>
      <c r="E51" s="299">
        <v>88235</v>
      </c>
      <c r="F51" s="749">
        <v>35.518190820458734</v>
      </c>
      <c r="G51" s="299">
        <v>5760</v>
      </c>
      <c r="H51" s="749">
        <v>2.3186352255436313</v>
      </c>
      <c r="I51" s="299">
        <v>230370</v>
      </c>
      <c r="J51" s="750">
        <v>92.733332796612217</v>
      </c>
      <c r="K51" s="749">
        <v>7.266667203387783</v>
      </c>
      <c r="M51" s="104"/>
    </row>
    <row r="52" spans="1:13" ht="15">
      <c r="A52" s="308">
        <v>2021</v>
      </c>
      <c r="B52" s="301">
        <v>252291</v>
      </c>
      <c r="C52" s="299">
        <v>134758</v>
      </c>
      <c r="D52" s="749">
        <v>53.413716700159739</v>
      </c>
      <c r="E52" s="299">
        <v>92363</v>
      </c>
      <c r="F52" s="749">
        <v>36.609708630113644</v>
      </c>
      <c r="G52" s="299">
        <v>6121</v>
      </c>
      <c r="H52" s="749">
        <v>2.426166609193352</v>
      </c>
      <c r="I52" s="299">
        <v>233242</v>
      </c>
      <c r="J52" s="750">
        <v>92.449591939466728</v>
      </c>
      <c r="K52" s="749">
        <v>7.5504080605332717</v>
      </c>
      <c r="M52" s="104"/>
    </row>
    <row r="53" spans="1:13" ht="15">
      <c r="A53" s="308">
        <v>2022</v>
      </c>
      <c r="B53" s="301">
        <v>256188</v>
      </c>
      <c r="C53" s="299">
        <v>140669</v>
      </c>
      <c r="D53" s="749">
        <v>54.908504691866909</v>
      </c>
      <c r="E53" s="299">
        <v>86012</v>
      </c>
      <c r="F53" s="749">
        <v>33.573781754024388</v>
      </c>
      <c r="G53" s="299">
        <v>4293</v>
      </c>
      <c r="H53" s="749">
        <v>1.675722516277109</v>
      </c>
      <c r="I53" s="299">
        <v>230974</v>
      </c>
      <c r="J53" s="750">
        <v>90.15800896216841</v>
      </c>
      <c r="K53" s="749">
        <v>9.8419910378315905</v>
      </c>
      <c r="M53" s="110"/>
    </row>
    <row r="54" spans="1:13" ht="15">
      <c r="A54" s="308">
        <v>2023</v>
      </c>
      <c r="B54" s="301">
        <v>256264</v>
      </c>
      <c r="C54" s="299">
        <v>140358</v>
      </c>
      <c r="D54" s="749">
        <v>54.770861299285109</v>
      </c>
      <c r="E54" s="299">
        <v>85158</v>
      </c>
      <c r="F54" s="749">
        <v>33.230574719820183</v>
      </c>
      <c r="G54" s="299">
        <v>6092</v>
      </c>
      <c r="H54" s="749">
        <v>2.3772359754003682</v>
      </c>
      <c r="I54" s="299">
        <v>231608</v>
      </c>
      <c r="J54" s="750">
        <v>90.378671994505666</v>
      </c>
      <c r="K54" s="749">
        <v>9.621328005494334</v>
      </c>
      <c r="M54" s="110"/>
    </row>
    <row r="55" spans="1:13" ht="15">
      <c r="A55" s="308">
        <v>2024</v>
      </c>
      <c r="B55" s="301">
        <v>258339</v>
      </c>
      <c r="C55" s="301">
        <v>140014</v>
      </c>
      <c r="D55" s="749">
        <v>54.197778887430857</v>
      </c>
      <c r="E55" s="301">
        <v>85473</v>
      </c>
      <c r="F55" s="749">
        <v>33.085596832069491</v>
      </c>
      <c r="G55" s="301">
        <v>6102</v>
      </c>
      <c r="H55" s="749">
        <v>2.3620127042374555</v>
      </c>
      <c r="I55" s="301">
        <v>231589</v>
      </c>
      <c r="J55" s="750">
        <v>89.645388423737799</v>
      </c>
      <c r="K55" s="749">
        <v>10.354611576262201</v>
      </c>
      <c r="M55" s="111"/>
    </row>
    <row r="56" spans="1:13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M56" s="111"/>
    </row>
    <row r="57" spans="1:13" ht="45">
      <c r="A57" s="298" t="s">
        <v>691</v>
      </c>
      <c r="B57" s="305" t="s">
        <v>678</v>
      </c>
      <c r="C57" s="307" t="s">
        <v>679</v>
      </c>
      <c r="D57" s="307" t="s">
        <v>680</v>
      </c>
      <c r="E57" s="307" t="s">
        <v>681</v>
      </c>
      <c r="F57" s="307" t="s">
        <v>680</v>
      </c>
      <c r="G57" s="307" t="s">
        <v>682</v>
      </c>
      <c r="H57" s="307" t="s">
        <v>680</v>
      </c>
      <c r="I57" s="307" t="s">
        <v>683</v>
      </c>
      <c r="J57" s="307" t="s">
        <v>684</v>
      </c>
      <c r="K57" s="686" t="s">
        <v>685</v>
      </c>
      <c r="M57" s="111"/>
    </row>
    <row r="58" spans="1:13" ht="15">
      <c r="A58" s="308">
        <v>2018</v>
      </c>
      <c r="B58" s="301">
        <v>671585</v>
      </c>
      <c r="C58" s="299">
        <v>238550</v>
      </c>
      <c r="D58" s="749">
        <v>35.520447895649845</v>
      </c>
      <c r="E58" s="299">
        <v>342522</v>
      </c>
      <c r="F58" s="749">
        <v>51.002032505192943</v>
      </c>
      <c r="G58" s="299">
        <v>13806</v>
      </c>
      <c r="H58" s="749">
        <v>2.0557338237155385</v>
      </c>
      <c r="I58" s="299">
        <v>594878</v>
      </c>
      <c r="J58" s="750">
        <v>88.578214224558309</v>
      </c>
      <c r="K58" s="749">
        <v>11.421785775441691</v>
      </c>
      <c r="M58" s="111"/>
    </row>
    <row r="59" spans="1:13" ht="15">
      <c r="A59" s="308">
        <v>2019</v>
      </c>
      <c r="B59" s="301">
        <v>683968</v>
      </c>
      <c r="C59" s="299">
        <v>236118</v>
      </c>
      <c r="D59" s="749">
        <v>34.521790493122481</v>
      </c>
      <c r="E59" s="299">
        <v>364827</v>
      </c>
      <c r="F59" s="749">
        <v>53.339776129877428</v>
      </c>
      <c r="G59" s="299">
        <v>14967</v>
      </c>
      <c r="H59" s="749">
        <v>2.1882602694862916</v>
      </c>
      <c r="I59" s="299">
        <v>615912</v>
      </c>
      <c r="J59" s="750">
        <v>90.049826892486195</v>
      </c>
      <c r="K59" s="749">
        <v>9.9501731075138053</v>
      </c>
      <c r="M59" s="111"/>
    </row>
    <row r="60" spans="1:13" ht="15">
      <c r="A60" s="308">
        <v>2020</v>
      </c>
      <c r="B60" s="301">
        <v>695596</v>
      </c>
      <c r="C60" s="299">
        <v>247032</v>
      </c>
      <c r="D60" s="749">
        <v>35.513717732706915</v>
      </c>
      <c r="E60" s="299">
        <v>380776</v>
      </c>
      <c r="F60" s="749">
        <v>54.740970333354419</v>
      </c>
      <c r="G60" s="299">
        <v>15137</v>
      </c>
      <c r="H60" s="749">
        <v>2.1761194716473353</v>
      </c>
      <c r="I60" s="299">
        <v>642945</v>
      </c>
      <c r="J60" s="750">
        <v>92.430807537708674</v>
      </c>
      <c r="K60" s="749">
        <v>7.5691924622913263</v>
      </c>
      <c r="M60" s="104"/>
    </row>
    <row r="61" spans="1:13" ht="15">
      <c r="A61" s="308">
        <v>2021</v>
      </c>
      <c r="B61" s="301">
        <v>706477</v>
      </c>
      <c r="C61" s="299">
        <v>248543</v>
      </c>
      <c r="D61" s="749">
        <v>35.180621591361074</v>
      </c>
      <c r="E61" s="299">
        <v>412856</v>
      </c>
      <c r="F61" s="749">
        <v>58.438703595446142</v>
      </c>
      <c r="G61" s="299">
        <v>14134</v>
      </c>
      <c r="H61" s="749">
        <v>2.0006313015144159</v>
      </c>
      <c r="I61" s="299">
        <v>675533</v>
      </c>
      <c r="J61" s="750">
        <v>95.619956488321634</v>
      </c>
      <c r="K61" s="749">
        <v>4.380043511678366</v>
      </c>
      <c r="M61" s="104"/>
    </row>
    <row r="62" spans="1:13" ht="15">
      <c r="A62" s="308">
        <v>2022</v>
      </c>
      <c r="B62" s="301">
        <v>717384</v>
      </c>
      <c r="C62" s="299">
        <v>275216</v>
      </c>
      <c r="D62" s="749">
        <v>38.363833037815169</v>
      </c>
      <c r="E62" s="299">
        <v>412583</v>
      </c>
      <c r="F62" s="749">
        <v>57.512155275277955</v>
      </c>
      <c r="G62" s="299">
        <v>9168</v>
      </c>
      <c r="H62" s="749">
        <v>1.2779766484895119</v>
      </c>
      <c r="I62" s="299">
        <v>696967</v>
      </c>
      <c r="J62" s="750">
        <v>97.153964961582645</v>
      </c>
      <c r="K62" s="749">
        <v>2.8460350384173552</v>
      </c>
    </row>
    <row r="63" spans="1:13" ht="15">
      <c r="A63" s="308">
        <v>2023</v>
      </c>
      <c r="B63" s="301">
        <v>716649</v>
      </c>
      <c r="C63" s="299">
        <v>282208</v>
      </c>
      <c r="D63" s="749">
        <v>39.378831199094677</v>
      </c>
      <c r="E63" s="299">
        <v>424218</v>
      </c>
      <c r="F63" s="749">
        <v>59.194668519735608</v>
      </c>
      <c r="G63" s="299">
        <v>14156</v>
      </c>
      <c r="H63" s="749">
        <v>1.9753045075064641</v>
      </c>
      <c r="I63" s="299">
        <v>720582</v>
      </c>
      <c r="J63" s="750">
        <v>100.54880422633674</v>
      </c>
      <c r="K63" s="749">
        <v>-0.54880422633674186</v>
      </c>
    </row>
    <row r="64" spans="1:13" ht="15">
      <c r="A64" s="308">
        <v>2024</v>
      </c>
      <c r="B64" s="301">
        <v>722469</v>
      </c>
      <c r="C64" s="301">
        <v>288193</v>
      </c>
      <c r="D64" s="749">
        <v>39.89001604221081</v>
      </c>
      <c r="E64" s="301">
        <v>427976</v>
      </c>
      <c r="F64" s="749">
        <v>59.237974224499602</v>
      </c>
      <c r="G64" s="301">
        <v>14251</v>
      </c>
      <c r="H64" s="749">
        <v>1.9725413823984141</v>
      </c>
      <c r="I64" s="301">
        <v>730420</v>
      </c>
      <c r="J64" s="750">
        <v>101.10053164910882</v>
      </c>
      <c r="K64" s="749">
        <v>-1.1005316491088166</v>
      </c>
    </row>
    <row r="65" spans="1:12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</row>
    <row r="66" spans="1:12" ht="45">
      <c r="A66" s="298" t="s">
        <v>692</v>
      </c>
      <c r="B66" s="305" t="s">
        <v>678</v>
      </c>
      <c r="C66" s="307" t="s">
        <v>679</v>
      </c>
      <c r="D66" s="307" t="s">
        <v>680</v>
      </c>
      <c r="E66" s="307" t="s">
        <v>681</v>
      </c>
      <c r="F66" s="307" t="s">
        <v>680</v>
      </c>
      <c r="G66" s="307" t="s">
        <v>682</v>
      </c>
      <c r="H66" s="307" t="s">
        <v>680</v>
      </c>
      <c r="I66" s="307" t="s">
        <v>683</v>
      </c>
      <c r="J66" s="307" t="s">
        <v>684</v>
      </c>
      <c r="K66" s="686" t="s">
        <v>685</v>
      </c>
    </row>
    <row r="67" spans="1:12" ht="15">
      <c r="A67" s="308">
        <v>2018</v>
      </c>
      <c r="B67" s="301">
        <v>365422</v>
      </c>
      <c r="C67" s="299">
        <v>214757</v>
      </c>
      <c r="D67" s="749">
        <v>58.769586943314856</v>
      </c>
      <c r="E67" s="299">
        <v>84472</v>
      </c>
      <c r="F67" s="749">
        <v>23.116287470376715</v>
      </c>
      <c r="G67" s="299">
        <v>8879</v>
      </c>
      <c r="H67" s="749">
        <v>2.4297934990230474</v>
      </c>
      <c r="I67" s="299">
        <v>308108</v>
      </c>
      <c r="J67" s="750">
        <v>84.315667912714616</v>
      </c>
      <c r="K67" s="749">
        <v>15.684332087285384</v>
      </c>
    </row>
    <row r="68" spans="1:12" ht="15">
      <c r="A68" s="308">
        <v>2019</v>
      </c>
      <c r="B68" s="301">
        <v>367467</v>
      </c>
      <c r="C68" s="299">
        <v>210677</v>
      </c>
      <c r="D68" s="749">
        <v>57.332223029550953</v>
      </c>
      <c r="E68" s="299">
        <v>85183</v>
      </c>
      <c r="F68" s="749">
        <v>23.18112918983201</v>
      </c>
      <c r="G68" s="299">
        <v>9474</v>
      </c>
      <c r="H68" s="749">
        <v>2.5781906946746238</v>
      </c>
      <c r="I68" s="299">
        <v>305334</v>
      </c>
      <c r="J68" s="750">
        <v>83.091542914057598</v>
      </c>
      <c r="K68" s="749">
        <v>16.908457085942402</v>
      </c>
      <c r="L68" s="104"/>
    </row>
    <row r="69" spans="1:12" ht="15">
      <c r="A69" s="308">
        <v>2020</v>
      </c>
      <c r="B69" s="301">
        <v>370530</v>
      </c>
      <c r="C69" s="299">
        <v>213157</v>
      </c>
      <c r="D69" s="749">
        <v>57.527595606293694</v>
      </c>
      <c r="E69" s="299">
        <v>86732</v>
      </c>
      <c r="F69" s="749">
        <v>23.407551345370145</v>
      </c>
      <c r="G69" s="299">
        <v>9579</v>
      </c>
      <c r="H69" s="749">
        <v>2.5852157720022673</v>
      </c>
      <c r="I69" s="299">
        <v>309468</v>
      </c>
      <c r="J69" s="750">
        <v>83.520362723666096</v>
      </c>
      <c r="K69" s="749">
        <v>16.479637276333904</v>
      </c>
    </row>
    <row r="70" spans="1:12" ht="15">
      <c r="A70" s="308">
        <v>2021</v>
      </c>
      <c r="B70" s="301">
        <v>376280</v>
      </c>
      <c r="C70" s="299">
        <v>210341</v>
      </c>
      <c r="D70" s="749">
        <v>55.90012756457957</v>
      </c>
      <c r="E70" s="299">
        <v>89961</v>
      </c>
      <c r="F70" s="749">
        <v>23.907994046986285</v>
      </c>
      <c r="G70" s="299">
        <v>9518</v>
      </c>
      <c r="H70" s="749">
        <v>2.5294993090251938</v>
      </c>
      <c r="I70" s="299">
        <v>309820</v>
      </c>
      <c r="J70" s="750">
        <v>82.33762092059105</v>
      </c>
      <c r="K70" s="749">
        <v>17.66237907940895</v>
      </c>
    </row>
    <row r="71" spans="1:12" ht="15">
      <c r="A71" s="308">
        <v>2022</v>
      </c>
      <c r="B71" s="301">
        <v>382087</v>
      </c>
      <c r="C71" s="299">
        <v>213937</v>
      </c>
      <c r="D71" s="749">
        <v>55.991698225796739</v>
      </c>
      <c r="E71" s="299">
        <v>86738</v>
      </c>
      <c r="F71" s="749">
        <v>22.701112573837896</v>
      </c>
      <c r="G71" s="299">
        <v>6195</v>
      </c>
      <c r="H71" s="749">
        <v>1.6213584864180146</v>
      </c>
      <c r="I71" s="299">
        <v>306870</v>
      </c>
      <c r="J71" s="750">
        <v>80.314169286052646</v>
      </c>
      <c r="K71" s="749">
        <v>19.685830713947354</v>
      </c>
    </row>
    <row r="72" spans="1:12" ht="15">
      <c r="A72" s="308">
        <v>2023</v>
      </c>
      <c r="B72" s="301">
        <v>384751</v>
      </c>
      <c r="C72" s="299">
        <v>212168</v>
      </c>
      <c r="D72" s="749">
        <v>55.144236142336212</v>
      </c>
      <c r="E72" s="299">
        <v>88271</v>
      </c>
      <c r="F72" s="749">
        <v>22.942370520154594</v>
      </c>
      <c r="G72" s="299">
        <v>9380</v>
      </c>
      <c r="H72" s="749">
        <v>2.4379403822212287</v>
      </c>
      <c r="I72" s="299">
        <v>309819</v>
      </c>
      <c r="J72" s="750">
        <v>80.524547044712037</v>
      </c>
      <c r="K72" s="749">
        <v>19.475452955287963</v>
      </c>
    </row>
    <row r="73" spans="1:12" ht="15">
      <c r="A73" s="308">
        <v>2024</v>
      </c>
      <c r="B73" s="301">
        <v>387888</v>
      </c>
      <c r="C73" s="301">
        <v>210825</v>
      </c>
      <c r="D73" s="749">
        <v>54.352029451800519</v>
      </c>
      <c r="E73" s="301">
        <v>87412</v>
      </c>
      <c r="F73" s="749">
        <v>22.535371034937921</v>
      </c>
      <c r="G73" s="301">
        <v>9407</v>
      </c>
      <c r="H73" s="749">
        <v>2.4251845893660025</v>
      </c>
      <c r="I73" s="301">
        <v>307644</v>
      </c>
      <c r="J73" s="750">
        <v>79.31258507610444</v>
      </c>
      <c r="K73" s="749">
        <v>20.68741492389556</v>
      </c>
    </row>
    <row r="74" spans="1:12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</row>
    <row r="75" spans="1:12" ht="45">
      <c r="A75" s="298" t="s">
        <v>693</v>
      </c>
      <c r="B75" s="305" t="s">
        <v>678</v>
      </c>
      <c r="C75" s="307" t="s">
        <v>679</v>
      </c>
      <c r="D75" s="307" t="s">
        <v>680</v>
      </c>
      <c r="E75" s="307" t="s">
        <v>681</v>
      </c>
      <c r="F75" s="307" t="s">
        <v>680</v>
      </c>
      <c r="G75" s="307" t="s">
        <v>682</v>
      </c>
      <c r="H75" s="307" t="s">
        <v>680</v>
      </c>
      <c r="I75" s="307" t="s">
        <v>683</v>
      </c>
      <c r="J75" s="307" t="s">
        <v>684</v>
      </c>
      <c r="K75" s="686" t="s">
        <v>685</v>
      </c>
    </row>
    <row r="76" spans="1:12" ht="15">
      <c r="A76" s="308">
        <v>2018</v>
      </c>
      <c r="B76" s="301">
        <v>3870058</v>
      </c>
      <c r="C76" s="299">
        <v>826277</v>
      </c>
      <c r="D76" s="749">
        <v>21.35050689162798</v>
      </c>
      <c r="E76" s="299">
        <v>2950045</v>
      </c>
      <c r="F76" s="749">
        <v>76.227410545268313</v>
      </c>
      <c r="G76" s="299">
        <v>118621</v>
      </c>
      <c r="H76" s="749">
        <v>3.0650961820210445</v>
      </c>
      <c r="I76" s="299">
        <v>3894943</v>
      </c>
      <c r="J76" s="750">
        <v>100.64301361891734</v>
      </c>
      <c r="K76" s="749">
        <v>-0.64301361891733677</v>
      </c>
    </row>
    <row r="77" spans="1:12" ht="15">
      <c r="A77" s="308">
        <v>2019</v>
      </c>
      <c r="B77" s="301">
        <v>3969222</v>
      </c>
      <c r="C77" s="299">
        <v>800149</v>
      </c>
      <c r="D77" s="749">
        <v>20.158837172624761</v>
      </c>
      <c r="E77" s="299">
        <v>3067157</v>
      </c>
      <c r="F77" s="749">
        <v>77.273505991854321</v>
      </c>
      <c r="G77" s="299">
        <v>134737</v>
      </c>
      <c r="H77" s="749">
        <v>3.3945443212800894</v>
      </c>
      <c r="I77" s="299">
        <v>4002043</v>
      </c>
      <c r="J77" s="750">
        <v>100.82688748575916</v>
      </c>
      <c r="K77" s="749">
        <v>-0.82688748575915838</v>
      </c>
    </row>
    <row r="78" spans="1:12" ht="15">
      <c r="A78" s="308">
        <v>2020</v>
      </c>
      <c r="B78" s="301">
        <v>4055296</v>
      </c>
      <c r="C78" s="299">
        <v>901425</v>
      </c>
      <c r="D78" s="749">
        <v>22.228340422006188</v>
      </c>
      <c r="E78" s="299">
        <v>3129868</v>
      </c>
      <c r="F78" s="749">
        <v>77.179766902342024</v>
      </c>
      <c r="G78" s="299">
        <v>132392</v>
      </c>
      <c r="H78" s="749">
        <v>3.2646692128022221</v>
      </c>
      <c r="I78" s="299">
        <v>4163685</v>
      </c>
      <c r="J78" s="750">
        <v>102.67277653715044</v>
      </c>
      <c r="K78" s="749">
        <v>-2.6727765371504404</v>
      </c>
    </row>
    <row r="79" spans="1:12" ht="15">
      <c r="A79" s="308">
        <v>2021</v>
      </c>
      <c r="B79" s="301">
        <v>4119008</v>
      </c>
      <c r="C79" s="299">
        <v>912411</v>
      </c>
      <c r="D79" s="749">
        <v>22.151231558666552</v>
      </c>
      <c r="E79" s="299">
        <v>3280838</v>
      </c>
      <c r="F79" s="749">
        <v>79.651168436672123</v>
      </c>
      <c r="G79" s="299">
        <v>133282</v>
      </c>
      <c r="H79" s="749">
        <v>3.2357791002105363</v>
      </c>
      <c r="I79" s="299">
        <v>4326531</v>
      </c>
      <c r="J79" s="750">
        <v>105.03817909554922</v>
      </c>
      <c r="K79" s="749">
        <v>-5.0381790955492249</v>
      </c>
    </row>
    <row r="80" spans="1:12" ht="15">
      <c r="A80" s="308">
        <v>2022</v>
      </c>
      <c r="B80" s="301">
        <v>4182607</v>
      </c>
      <c r="C80" s="299">
        <v>1067292</v>
      </c>
      <c r="D80" s="749">
        <v>25.517386644262778</v>
      </c>
      <c r="E80" s="299">
        <v>3173282</v>
      </c>
      <c r="F80" s="749">
        <v>75.868519322996391</v>
      </c>
      <c r="G80" s="299">
        <v>63484</v>
      </c>
      <c r="H80" s="749">
        <v>1.5178093471368455</v>
      </c>
      <c r="I80" s="299">
        <v>4304058</v>
      </c>
      <c r="J80" s="750">
        <v>102.90371531439601</v>
      </c>
      <c r="K80" s="749">
        <v>-2.9037153143960097</v>
      </c>
    </row>
    <row r="81" spans="1:12" ht="15">
      <c r="A81" s="308">
        <v>2023</v>
      </c>
      <c r="B81" s="301">
        <v>4146548</v>
      </c>
      <c r="C81" s="299">
        <v>1142904</v>
      </c>
      <c r="D81" s="749">
        <v>27.562782343288923</v>
      </c>
      <c r="E81" s="299">
        <v>3154899</v>
      </c>
      <c r="F81" s="749">
        <v>76.084950662575238</v>
      </c>
      <c r="G81" s="299">
        <v>130846</v>
      </c>
      <c r="H81" s="749">
        <v>3.15554046401971</v>
      </c>
      <c r="I81" s="299">
        <v>4428649</v>
      </c>
      <c r="J81" s="750">
        <v>106.80327346988388</v>
      </c>
      <c r="K81" s="749">
        <v>-6.8032734698838766</v>
      </c>
    </row>
    <row r="82" spans="1:12" ht="15">
      <c r="A82" s="308">
        <v>2024</v>
      </c>
      <c r="B82" s="301">
        <v>4179996</v>
      </c>
      <c r="C82" s="301">
        <v>1193205</v>
      </c>
      <c r="D82" s="749">
        <v>28.545601479044478</v>
      </c>
      <c r="E82" s="301">
        <v>3126044</v>
      </c>
      <c r="F82" s="749">
        <v>74.785813192165733</v>
      </c>
      <c r="G82" s="301">
        <v>131001</v>
      </c>
      <c r="H82" s="749">
        <v>3.1339982143523586</v>
      </c>
      <c r="I82" s="301">
        <v>4450250</v>
      </c>
      <c r="J82" s="750">
        <v>106.46541288556257</v>
      </c>
      <c r="K82" s="749">
        <v>-6.4654128855625714</v>
      </c>
    </row>
    <row r="87" spans="1:12" ht="25.5" customHeight="1">
      <c r="A87" s="657" t="s">
        <v>614</v>
      </c>
      <c r="B87" s="967" t="s">
        <v>694</v>
      </c>
      <c r="C87" s="968"/>
      <c r="D87" s="968"/>
      <c r="E87" s="968"/>
      <c r="F87" s="969"/>
      <c r="G87" s="951" t="s">
        <v>603</v>
      </c>
      <c r="H87" s="953"/>
    </row>
    <row r="88" spans="1:12" ht="33.75" customHeight="1">
      <c r="A88" s="773" t="s">
        <v>616</v>
      </c>
      <c r="B88" s="964" t="s">
        <v>695</v>
      </c>
      <c r="C88" s="964"/>
      <c r="D88" s="964"/>
      <c r="E88" s="964"/>
      <c r="F88" s="964"/>
      <c r="G88" s="964"/>
      <c r="H88" s="964"/>
    </row>
    <row r="89" spans="1:12" ht="57.75" customHeight="1">
      <c r="A89" s="664" t="s">
        <v>618</v>
      </c>
      <c r="B89" s="965" t="s">
        <v>619</v>
      </c>
      <c r="C89" s="965"/>
      <c r="D89" s="965"/>
      <c r="E89" s="965"/>
      <c r="F89" s="965"/>
      <c r="G89" s="965"/>
      <c r="H89" s="965"/>
      <c r="L89" s="104"/>
    </row>
    <row r="90" spans="1:12">
      <c r="A90" s="201" t="s">
        <v>404</v>
      </c>
      <c r="B90" s="202" t="s">
        <v>405</v>
      </c>
      <c r="C90" s="202"/>
      <c r="D90" s="202"/>
      <c r="E90" s="202"/>
      <c r="F90" s="202"/>
      <c r="G90" s="202"/>
      <c r="H90" s="202"/>
    </row>
    <row r="91" spans="1:12">
      <c r="A91" s="553" t="s">
        <v>406</v>
      </c>
      <c r="B91" s="966" t="s">
        <v>407</v>
      </c>
      <c r="C91" s="966"/>
      <c r="D91" s="966"/>
      <c r="E91" s="966"/>
      <c r="F91" s="966"/>
      <c r="G91" s="966"/>
      <c r="H91" s="966"/>
    </row>
    <row r="99" spans="12:12">
      <c r="L99" s="104"/>
    </row>
    <row r="100" spans="12:12">
      <c r="L100" s="104"/>
    </row>
    <row r="182" spans="12:13" ht="22.5">
      <c r="L182" s="526"/>
      <c r="M182" s="526"/>
    </row>
    <row r="183" spans="12:13" ht="22.5">
      <c r="L183" s="526"/>
      <c r="M183" s="526"/>
    </row>
    <row r="184" spans="12:13" ht="19.5">
      <c r="L184" s="527"/>
      <c r="M184" s="527"/>
    </row>
  </sheetData>
  <sheetProtection autoFilter="0"/>
  <mergeCells count="6">
    <mergeCell ref="L1:AS1"/>
    <mergeCell ref="B88:H88"/>
    <mergeCell ref="B89:H89"/>
    <mergeCell ref="B91:H91"/>
    <mergeCell ref="G87:H87"/>
    <mergeCell ref="B87:F87"/>
  </mergeCells>
  <hyperlinks>
    <hyperlink ref="K1" location="INDICE!B2" display="Indice" xr:uid="{0AD83663-DC37-4214-A686-297EBD02D801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6FF66"/>
  </sheetPr>
  <dimension ref="A1:T226"/>
  <sheetViews>
    <sheetView zoomScale="82" zoomScaleNormal="82" workbookViewId="0">
      <selection activeCell="A9" sqref="A9:XFD9"/>
    </sheetView>
  </sheetViews>
  <sheetFormatPr defaultColWidth="11.42578125" defaultRowHeight="12.75"/>
  <cols>
    <col min="1" max="1" width="18.7109375" customWidth="1"/>
    <col min="2" max="2" width="15.85546875" customWidth="1"/>
    <col min="3" max="3" width="10.28515625" bestFit="1" customWidth="1"/>
    <col min="4" max="4" width="13.5703125" bestFit="1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4" max="14" width="13.140625" bestFit="1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  <col min="20" max="20" width="13.7109375" customWidth="1"/>
  </cols>
  <sheetData>
    <row r="1" spans="1:20" ht="79.5" customHeight="1" thickBot="1">
      <c r="A1" s="970" t="s">
        <v>696</v>
      </c>
      <c r="B1" s="971"/>
      <c r="C1" s="971"/>
      <c r="D1" s="971"/>
      <c r="E1" s="971"/>
      <c r="F1" s="971"/>
      <c r="G1" s="971"/>
      <c r="H1" s="971"/>
      <c r="I1" s="971"/>
      <c r="J1" s="971"/>
      <c r="K1" s="971"/>
      <c r="L1" s="971"/>
      <c r="M1" s="971"/>
      <c r="N1" s="971"/>
      <c r="O1" s="971"/>
      <c r="P1" s="971"/>
      <c r="Q1" s="971"/>
      <c r="R1" s="971"/>
      <c r="S1" s="972"/>
      <c r="T1" s="776" t="s">
        <v>368</v>
      </c>
    </row>
    <row r="2" spans="1:20" ht="24.75" customHeight="1" thickBot="1">
      <c r="A2" s="752"/>
      <c r="B2" s="973" t="s">
        <v>392</v>
      </c>
      <c r="C2" s="974"/>
      <c r="D2" s="973" t="s">
        <v>393</v>
      </c>
      <c r="E2" s="974"/>
      <c r="F2" s="973" t="s">
        <v>394</v>
      </c>
      <c r="G2" s="974"/>
      <c r="H2" s="973" t="s">
        <v>395</v>
      </c>
      <c r="I2" s="974"/>
      <c r="J2" s="973" t="s">
        <v>396</v>
      </c>
      <c r="K2" s="974"/>
      <c r="L2" s="973" t="s">
        <v>397</v>
      </c>
      <c r="M2" s="974"/>
      <c r="N2" s="973" t="s">
        <v>398</v>
      </c>
      <c r="O2" s="974"/>
      <c r="P2" s="973" t="s">
        <v>399</v>
      </c>
      <c r="Q2" s="974"/>
      <c r="R2" s="973" t="s">
        <v>697</v>
      </c>
      <c r="S2" s="974"/>
      <c r="T2" s="871" t="s">
        <v>389</v>
      </c>
    </row>
    <row r="3" spans="1:20" ht="45">
      <c r="A3" s="287"/>
      <c r="B3" s="754" t="s">
        <v>698</v>
      </c>
      <c r="C3" s="755" t="s">
        <v>699</v>
      </c>
      <c r="D3" s="754" t="s">
        <v>698</v>
      </c>
      <c r="E3" s="755" t="s">
        <v>699</v>
      </c>
      <c r="F3" s="754" t="s">
        <v>698</v>
      </c>
      <c r="G3" s="755" t="s">
        <v>699</v>
      </c>
      <c r="H3" s="754" t="s">
        <v>698</v>
      </c>
      <c r="I3" s="755" t="s">
        <v>699</v>
      </c>
      <c r="J3" s="754" t="s">
        <v>698</v>
      </c>
      <c r="K3" s="755" t="s">
        <v>699</v>
      </c>
      <c r="L3" s="754" t="s">
        <v>698</v>
      </c>
      <c r="M3" s="755" t="s">
        <v>699</v>
      </c>
      <c r="N3" s="754" t="s">
        <v>698</v>
      </c>
      <c r="O3" s="755" t="s">
        <v>699</v>
      </c>
      <c r="P3" s="754" t="s">
        <v>698</v>
      </c>
      <c r="Q3" s="755" t="s">
        <v>699</v>
      </c>
      <c r="R3" s="754" t="s">
        <v>698</v>
      </c>
      <c r="S3" s="755" t="s">
        <v>699</v>
      </c>
    </row>
    <row r="4" spans="1:20" ht="15">
      <c r="A4" s="287" t="s">
        <v>610</v>
      </c>
      <c r="B4" s="756">
        <v>61452</v>
      </c>
      <c r="C4" s="757">
        <v>0.55239242406536804</v>
      </c>
      <c r="D4" s="756">
        <v>226609</v>
      </c>
      <c r="E4" s="757">
        <v>0.84411027382207338</v>
      </c>
      <c r="F4" s="756">
        <v>405983</v>
      </c>
      <c r="G4" s="757">
        <v>0.747592320469051</v>
      </c>
      <c r="H4" s="756">
        <v>144340</v>
      </c>
      <c r="I4" s="757">
        <v>0.68708140348538871</v>
      </c>
      <c r="J4" s="756">
        <v>151426</v>
      </c>
      <c r="K4" s="757">
        <v>0.68150968531720313</v>
      </c>
      <c r="L4" s="756">
        <v>140014</v>
      </c>
      <c r="M4" s="757">
        <v>0.54197778887430859</v>
      </c>
      <c r="N4" s="756">
        <v>288193</v>
      </c>
      <c r="O4" s="757">
        <v>0.39890016042210807</v>
      </c>
      <c r="P4" s="756">
        <v>210825</v>
      </c>
      <c r="Q4" s="757">
        <v>0.54352029451800521</v>
      </c>
      <c r="R4" s="756">
        <v>1193205</v>
      </c>
      <c r="S4" s="757">
        <v>0.2854560147904448</v>
      </c>
    </row>
    <row r="5" spans="1:20" ht="15">
      <c r="A5" s="287" t="s">
        <v>611</v>
      </c>
      <c r="B5" s="756">
        <v>26343</v>
      </c>
      <c r="C5" s="757">
        <v>0.23679739678373349</v>
      </c>
      <c r="D5" s="756">
        <v>36155</v>
      </c>
      <c r="E5" s="757">
        <v>0.13467605854152775</v>
      </c>
      <c r="F5" s="756">
        <v>197599</v>
      </c>
      <c r="G5" s="757">
        <v>0.36386620851701673</v>
      </c>
      <c r="H5" s="756">
        <v>41260</v>
      </c>
      <c r="I5" s="757">
        <v>0.19640417561179949</v>
      </c>
      <c r="J5" s="756">
        <v>35481</v>
      </c>
      <c r="K5" s="757">
        <v>0.15968621732555627</v>
      </c>
      <c r="L5" s="756">
        <v>85473</v>
      </c>
      <c r="M5" s="757">
        <v>0.33085596832069492</v>
      </c>
      <c r="N5" s="756">
        <v>427976</v>
      </c>
      <c r="O5" s="757">
        <v>0.59237974224499601</v>
      </c>
      <c r="P5" s="756">
        <v>87412</v>
      </c>
      <c r="Q5" s="757">
        <v>0.2253537103493792</v>
      </c>
      <c r="R5" s="756">
        <v>3126044</v>
      </c>
      <c r="S5" s="757">
        <v>0.74785813192165729</v>
      </c>
    </row>
    <row r="6" spans="1:20" ht="15">
      <c r="A6" s="287" t="s">
        <v>623</v>
      </c>
      <c r="B6" s="756">
        <v>1756</v>
      </c>
      <c r="C6" s="757">
        <v>1.5784695317626541E-2</v>
      </c>
      <c r="D6" s="756">
        <v>4130</v>
      </c>
      <c r="E6" s="757">
        <v>1.538409962042621E-2</v>
      </c>
      <c r="F6" s="756">
        <v>9662</v>
      </c>
      <c r="G6" s="757">
        <v>1.7791969122776002E-2</v>
      </c>
      <c r="H6" s="756">
        <v>3156</v>
      </c>
      <c r="I6" s="757">
        <v>1.5023062972148308E-2</v>
      </c>
      <c r="J6" s="756">
        <v>4260</v>
      </c>
      <c r="K6" s="757">
        <v>1.9172607474616549E-2</v>
      </c>
      <c r="L6" s="756">
        <v>4311</v>
      </c>
      <c r="M6" s="757">
        <v>1.6687375889819191E-2</v>
      </c>
      <c r="N6" s="756">
        <v>9247</v>
      </c>
      <c r="O6" s="757">
        <v>1.2799165085283936E-2</v>
      </c>
      <c r="P6" s="756">
        <v>6139</v>
      </c>
      <c r="Q6" s="757">
        <v>1.5826733490079611E-2</v>
      </c>
      <c r="R6" s="756">
        <v>63346</v>
      </c>
      <c r="S6" s="757">
        <v>1.5154559956516704E-2</v>
      </c>
    </row>
    <row r="7" spans="1:20" ht="15">
      <c r="A7" s="287" t="s">
        <v>700</v>
      </c>
      <c r="B7" s="756">
        <v>2658</v>
      </c>
      <c r="C7" s="757">
        <v>2.3892779131122636E-2</v>
      </c>
      <c r="D7" s="756">
        <v>2418</v>
      </c>
      <c r="E7" s="757">
        <v>9.0069619569468715E-3</v>
      </c>
      <c r="F7" s="756">
        <v>10079</v>
      </c>
      <c r="G7" s="757">
        <v>1.8559848560180017E-2</v>
      </c>
      <c r="H7" s="756">
        <v>1124</v>
      </c>
      <c r="I7" s="757">
        <v>5.3504191320325406E-3</v>
      </c>
      <c r="J7" s="756">
        <v>1520</v>
      </c>
      <c r="K7" s="757">
        <v>6.8409303665298484E-3</v>
      </c>
      <c r="L7" s="756">
        <v>1791</v>
      </c>
      <c r="M7" s="757">
        <v>6.9327511525553633E-3</v>
      </c>
      <c r="N7" s="756">
        <v>5004</v>
      </c>
      <c r="O7" s="757">
        <v>6.9262487387002072E-3</v>
      </c>
      <c r="P7" s="756">
        <v>3268</v>
      </c>
      <c r="Q7" s="757">
        <v>8.4251124035804141E-3</v>
      </c>
      <c r="R7" s="756">
        <v>67655</v>
      </c>
      <c r="S7" s="757">
        <v>1.6185422187006877E-2</v>
      </c>
    </row>
    <row r="8" spans="1:20" ht="24" customHeight="1" thickBot="1">
      <c r="A8" s="753" t="s">
        <v>701</v>
      </c>
      <c r="B8" s="758">
        <v>92209</v>
      </c>
      <c r="C8" s="759">
        <v>0.82886729529785075</v>
      </c>
      <c r="D8" s="758">
        <v>269312</v>
      </c>
      <c r="E8" s="759">
        <v>1.0031773939409743</v>
      </c>
      <c r="F8" s="758">
        <v>623323</v>
      </c>
      <c r="G8" s="759">
        <v>1.1478103466690237</v>
      </c>
      <c r="H8" s="758">
        <v>189880</v>
      </c>
      <c r="I8" s="759">
        <v>0.90385906120136905</v>
      </c>
      <c r="J8" s="758">
        <v>192687</v>
      </c>
      <c r="K8" s="759">
        <v>0.8672094404839058</v>
      </c>
      <c r="L8" s="758">
        <v>231589</v>
      </c>
      <c r="M8" s="759">
        <v>0.89645388423737804</v>
      </c>
      <c r="N8" s="758">
        <v>730420</v>
      </c>
      <c r="O8" s="759">
        <v>1.0110053164910882</v>
      </c>
      <c r="P8" s="758">
        <v>307644</v>
      </c>
      <c r="Q8" s="759">
        <v>0.79312585076104447</v>
      </c>
      <c r="R8" s="758">
        <v>4450250</v>
      </c>
      <c r="S8" s="759">
        <v>1.0646541288556257</v>
      </c>
    </row>
    <row r="11" spans="1:20" ht="12.75" customHeight="1"/>
    <row r="12" spans="1:20" ht="13.5" customHeight="1"/>
    <row r="37" ht="12.75" customHeight="1"/>
    <row r="38" ht="12.75" hidden="1" customHeight="1"/>
    <row r="62" ht="12.75" customHeight="1"/>
    <row r="63" ht="12.75" hidden="1" customHeight="1"/>
    <row r="86" ht="12.75" customHeight="1"/>
    <row r="87" ht="12.75" hidden="1" customHeight="1"/>
    <row r="111" ht="12.75" customHeight="1"/>
    <row r="112" ht="12.75" hidden="1" customHeight="1"/>
    <row r="136" ht="12.75" customHeight="1"/>
    <row r="137" ht="12.75" hidden="1" customHeight="1"/>
    <row r="161" ht="12.75" customHeight="1"/>
    <row r="162" ht="12.75" hidden="1" customHeight="1"/>
    <row r="191" ht="12.75" customHeight="1"/>
    <row r="192" ht="12.75" hidden="1" customHeight="1"/>
    <row r="225" ht="12.75" customHeight="1"/>
    <row r="226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hyperlinks>
    <hyperlink ref="T2" location="INDICE!B2" display="Indice" xr:uid="{2A30CEE7-83B2-4D76-B21C-DB6AEC351254}"/>
  </hyperlink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tabColor rgb="FF66FF66"/>
  </sheetPr>
  <dimension ref="A1:AA93"/>
  <sheetViews>
    <sheetView zoomScale="70" zoomScaleNormal="70" workbookViewId="0">
      <selection activeCell="K2" sqref="K2"/>
    </sheetView>
  </sheetViews>
  <sheetFormatPr defaultColWidth="11.42578125" defaultRowHeight="12.75"/>
  <cols>
    <col min="1" max="1" width="25.140625" customWidth="1"/>
    <col min="2" max="2" width="42.140625" customWidth="1"/>
    <col min="3" max="3" width="23" customWidth="1"/>
    <col min="4" max="4" width="13" customWidth="1"/>
    <col min="5" max="5" width="30.5703125" customWidth="1"/>
    <col min="6" max="6" width="33.85546875" customWidth="1"/>
    <col min="7" max="7" width="19.28515625" customWidth="1"/>
    <col min="8" max="8" width="20.85546875" customWidth="1"/>
    <col min="9" max="9" width="14" bestFit="1" customWidth="1"/>
    <col min="10" max="10" width="16.42578125" customWidth="1"/>
    <col min="11" max="11" width="20.5703125" customWidth="1"/>
    <col min="12" max="12" width="14.28515625" customWidth="1"/>
    <col min="13" max="13" width="14.85546875" bestFit="1" customWidth="1"/>
    <col min="14" max="14" width="19.140625" bestFit="1" customWidth="1"/>
    <col min="15" max="15" width="13.5703125" bestFit="1" customWidth="1"/>
    <col min="18" max="18" width="21.140625" customWidth="1"/>
    <col min="22" max="22" width="36.85546875" customWidth="1"/>
    <col min="23" max="23" width="21.28515625" hidden="1" customWidth="1"/>
    <col min="24" max="24" width="13" hidden="1" customWidth="1"/>
    <col min="25" max="25" width="11.42578125" hidden="1" customWidth="1"/>
  </cols>
  <sheetData>
    <row r="1" spans="1:25" ht="24.95" customHeight="1">
      <c r="A1" s="917" t="s">
        <v>268</v>
      </c>
      <c r="B1" s="917"/>
      <c r="C1" s="917"/>
      <c r="D1" s="917"/>
      <c r="E1" s="665"/>
      <c r="F1" s="665"/>
      <c r="G1" s="665"/>
      <c r="H1" s="665"/>
      <c r="K1" s="871" t="s">
        <v>389</v>
      </c>
      <c r="W1" s="918" t="s">
        <v>269</v>
      </c>
      <c r="X1" s="919"/>
      <c r="Y1" s="920"/>
    </row>
    <row r="2" spans="1:25" s="2" customFormat="1" ht="39" customHeight="1">
      <c r="A2" s="369" t="s">
        <v>270</v>
      </c>
      <c r="B2" s="370" t="s">
        <v>271</v>
      </c>
      <c r="C2" s="371" t="s">
        <v>273</v>
      </c>
      <c r="D2" s="370" t="s">
        <v>274</v>
      </c>
      <c r="E2" s="666"/>
      <c r="F2" s="666" t="s">
        <v>702</v>
      </c>
      <c r="G2" s="370" t="s">
        <v>703</v>
      </c>
      <c r="H2" s="370" t="s">
        <v>704</v>
      </c>
      <c r="I2" s="371" t="s">
        <v>705</v>
      </c>
      <c r="J2" s="370" t="s">
        <v>680</v>
      </c>
      <c r="K2" s="776" t="s">
        <v>368</v>
      </c>
      <c r="W2" s="16" t="s">
        <v>272</v>
      </c>
      <c r="X2" s="214" t="s">
        <v>273</v>
      </c>
      <c r="Y2" s="16" t="s">
        <v>274</v>
      </c>
    </row>
    <row r="3" spans="1:25" ht="18.95" customHeight="1">
      <c r="A3" s="502" t="s">
        <v>304</v>
      </c>
      <c r="B3" s="563" t="s">
        <v>293</v>
      </c>
      <c r="C3" s="777">
        <v>1532557</v>
      </c>
      <c r="D3" s="565">
        <v>54.306572498615367</v>
      </c>
      <c r="E3" s="667"/>
      <c r="F3" s="706" t="s">
        <v>293</v>
      </c>
      <c r="G3" s="564">
        <v>1532557</v>
      </c>
      <c r="H3" s="823">
        <v>138355</v>
      </c>
      <c r="I3" s="564">
        <v>1670912</v>
      </c>
      <c r="J3" s="747">
        <v>0.24266090020171976</v>
      </c>
      <c r="K3" s="5"/>
      <c r="L3" s="5"/>
      <c r="V3" s="2"/>
      <c r="W3" s="234" t="s">
        <v>706</v>
      </c>
      <c r="X3" s="235">
        <v>3033677</v>
      </c>
      <c r="Y3" s="236" t="e">
        <v>#REF!</v>
      </c>
    </row>
    <row r="4" spans="1:25" ht="39" customHeight="1">
      <c r="A4" s="640" t="s">
        <v>305</v>
      </c>
      <c r="B4" s="563" t="s">
        <v>295</v>
      </c>
      <c r="C4" s="777">
        <v>392824</v>
      </c>
      <c r="D4" s="565">
        <v>13.919824864716995</v>
      </c>
      <c r="E4" s="667"/>
      <c r="F4" s="706" t="s">
        <v>295</v>
      </c>
      <c r="G4" s="564">
        <v>392824</v>
      </c>
      <c r="H4" s="823">
        <v>56476</v>
      </c>
      <c r="I4" s="564">
        <v>449300</v>
      </c>
      <c r="J4" s="747">
        <v>6.5250319861628076E-2</v>
      </c>
      <c r="K4" s="5"/>
      <c r="L4" s="5"/>
      <c r="W4" s="234" t="s">
        <v>707</v>
      </c>
      <c r="X4" s="235">
        <v>1670912</v>
      </c>
      <c r="Y4" s="236" t="e">
        <v>#REF!</v>
      </c>
    </row>
    <row r="5" spans="1:25" ht="21.75" customHeight="1">
      <c r="A5" s="502" t="s">
        <v>275</v>
      </c>
      <c r="B5" s="563" t="s">
        <v>276</v>
      </c>
      <c r="C5" s="777">
        <v>411986</v>
      </c>
      <c r="D5" s="565">
        <v>14.598835526126958</v>
      </c>
      <c r="E5" s="667"/>
      <c r="F5" s="706" t="s">
        <v>276</v>
      </c>
      <c r="G5" s="564">
        <v>411986</v>
      </c>
      <c r="H5" s="823">
        <v>2621691</v>
      </c>
      <c r="I5" s="564">
        <v>3033677</v>
      </c>
      <c r="J5" s="747">
        <v>0.44057065347621699</v>
      </c>
      <c r="K5" s="5"/>
      <c r="L5" s="5"/>
      <c r="W5" s="234" t="s">
        <v>277</v>
      </c>
      <c r="X5" s="235">
        <v>997126</v>
      </c>
      <c r="Y5" s="236" t="e">
        <v>#REF!</v>
      </c>
    </row>
    <row r="6" spans="1:25" ht="33" customHeight="1">
      <c r="A6" s="640" t="s">
        <v>278</v>
      </c>
      <c r="B6" s="563" t="s">
        <v>279</v>
      </c>
      <c r="C6" s="777">
        <v>296762</v>
      </c>
      <c r="D6" s="565">
        <v>10.515841869394805</v>
      </c>
      <c r="E6" s="667"/>
      <c r="F6" s="706" t="s">
        <v>279</v>
      </c>
      <c r="G6" s="564">
        <v>296762</v>
      </c>
      <c r="H6" s="823">
        <v>700364</v>
      </c>
      <c r="I6" s="564">
        <v>997126</v>
      </c>
      <c r="J6" s="747">
        <v>0.14480923757477354</v>
      </c>
      <c r="K6" s="5"/>
      <c r="L6" s="5"/>
      <c r="W6" s="234"/>
      <c r="X6" s="235"/>
      <c r="Y6" s="236"/>
    </row>
    <row r="7" spans="1:25" ht="18.95" customHeight="1">
      <c r="A7" s="502" t="s">
        <v>281</v>
      </c>
      <c r="B7" s="563" t="s">
        <v>282</v>
      </c>
      <c r="C7" s="777">
        <v>124915</v>
      </c>
      <c r="D7" s="565">
        <v>4.4263968672385685</v>
      </c>
      <c r="E7" s="667"/>
      <c r="F7" s="706" t="s">
        <v>282</v>
      </c>
      <c r="G7" s="564">
        <v>124915</v>
      </c>
      <c r="H7" s="823">
        <v>402017</v>
      </c>
      <c r="I7" s="564">
        <v>526932</v>
      </c>
      <c r="J7" s="747">
        <v>7.6524552738320512E-2</v>
      </c>
      <c r="K7" s="5"/>
      <c r="L7" s="5"/>
      <c r="W7" s="234" t="s">
        <v>280</v>
      </c>
      <c r="X7" s="235" t="e">
        <v>#N/A</v>
      </c>
      <c r="Y7" s="236" t="e">
        <v>#N/A</v>
      </c>
    </row>
    <row r="8" spans="1:25" ht="18.95" customHeight="1">
      <c r="A8" s="502" t="s">
        <v>306</v>
      </c>
      <c r="B8" s="563" t="s">
        <v>299</v>
      </c>
      <c r="C8" s="777">
        <v>37919</v>
      </c>
      <c r="D8" s="565">
        <v>1.3436700380964597</v>
      </c>
      <c r="E8" s="667"/>
      <c r="F8" s="706" t="s">
        <v>299</v>
      </c>
      <c r="G8" s="564">
        <v>37919</v>
      </c>
      <c r="H8" s="823">
        <v>824</v>
      </c>
      <c r="I8" s="564">
        <v>38743</v>
      </c>
      <c r="J8" s="747">
        <v>5.6265148951681653E-3</v>
      </c>
      <c r="K8" s="5"/>
      <c r="L8" s="5"/>
      <c r="W8" s="234" t="s">
        <v>708</v>
      </c>
      <c r="X8" s="235">
        <v>147419</v>
      </c>
      <c r="Y8" s="236" t="e">
        <v>#REF!</v>
      </c>
    </row>
    <row r="9" spans="1:25" ht="18.95" customHeight="1">
      <c r="A9" s="502" t="s">
        <v>317</v>
      </c>
      <c r="B9" s="563" t="s">
        <v>301</v>
      </c>
      <c r="C9" s="777">
        <v>5645</v>
      </c>
      <c r="D9" s="565">
        <v>0.20003210435545546</v>
      </c>
      <c r="E9" s="667"/>
      <c r="F9" s="706" t="s">
        <v>301</v>
      </c>
      <c r="G9" s="564">
        <v>5645</v>
      </c>
      <c r="H9" s="823">
        <v>128</v>
      </c>
      <c r="I9" s="564">
        <v>5773</v>
      </c>
      <c r="J9" s="747">
        <v>8.3839327077938773E-4</v>
      </c>
      <c r="K9" s="5"/>
      <c r="L9" s="5"/>
      <c r="W9" s="234" t="s">
        <v>709</v>
      </c>
      <c r="X9" s="235" t="e">
        <v>#N/A</v>
      </c>
      <c r="Y9" s="236" t="e">
        <v>#N/A</v>
      </c>
    </row>
    <row r="10" spans="1:25" ht="18.95" customHeight="1">
      <c r="A10" s="502" t="s">
        <v>283</v>
      </c>
      <c r="B10" s="563" t="s">
        <v>284</v>
      </c>
      <c r="C10" s="777">
        <v>16749</v>
      </c>
      <c r="D10" s="565">
        <v>0.59350535267484916</v>
      </c>
      <c r="E10" s="667"/>
      <c r="F10" s="706" t="s">
        <v>284</v>
      </c>
      <c r="G10" s="564">
        <v>16749</v>
      </c>
      <c r="H10" s="823">
        <v>130670</v>
      </c>
      <c r="I10" s="564">
        <v>147419</v>
      </c>
      <c r="J10" s="747">
        <v>2.1409162928291453E-2</v>
      </c>
      <c r="K10" s="5"/>
      <c r="L10" s="5"/>
      <c r="W10" s="234"/>
      <c r="X10" s="235"/>
      <c r="Y10" s="236"/>
    </row>
    <row r="11" spans="1:25" ht="18.95" customHeight="1">
      <c r="A11" s="502" t="s">
        <v>286</v>
      </c>
      <c r="B11" s="563" t="s">
        <v>287</v>
      </c>
      <c r="C11" s="777">
        <v>2683</v>
      </c>
      <c r="D11" s="565">
        <v>9.5072831884089812E-2</v>
      </c>
      <c r="E11" s="667"/>
      <c r="F11" s="706" t="s">
        <v>287</v>
      </c>
      <c r="G11" s="564">
        <v>2683</v>
      </c>
      <c r="H11" s="823">
        <v>3984</v>
      </c>
      <c r="I11" s="564">
        <v>6667</v>
      </c>
      <c r="J11" s="747">
        <v>9.6822586805580765E-4</v>
      </c>
      <c r="K11" s="5"/>
      <c r="L11" s="5"/>
      <c r="W11" s="234" t="s">
        <v>285</v>
      </c>
      <c r="X11" s="235">
        <v>38743</v>
      </c>
      <c r="Y11" s="236" t="e">
        <v>#REF!</v>
      </c>
    </row>
    <row r="12" spans="1:25" ht="18.95" customHeight="1">
      <c r="A12" s="502" t="s">
        <v>310</v>
      </c>
      <c r="B12" s="563" t="s">
        <v>303</v>
      </c>
      <c r="C12" s="777">
        <v>3</v>
      </c>
      <c r="D12" s="565">
        <v>1.063058127664068E-4</v>
      </c>
      <c r="E12" s="667"/>
      <c r="F12" s="706" t="s">
        <v>303</v>
      </c>
      <c r="G12" s="564">
        <v>3</v>
      </c>
      <c r="H12" s="823">
        <v>6</v>
      </c>
      <c r="I12" s="564">
        <v>9</v>
      </c>
      <c r="J12" s="745">
        <v>1.3070395698968455E-6</v>
      </c>
      <c r="K12" s="5"/>
      <c r="L12" s="5"/>
      <c r="W12" s="234" t="s">
        <v>288</v>
      </c>
      <c r="X12" s="235">
        <v>6667</v>
      </c>
      <c r="Y12" s="236" t="e">
        <v>#REF!</v>
      </c>
    </row>
    <row r="13" spans="1:25" ht="18.95" customHeight="1">
      <c r="A13" s="502" t="s">
        <v>710</v>
      </c>
      <c r="B13" s="563" t="s">
        <v>711</v>
      </c>
      <c r="C13" s="777">
        <v>0</v>
      </c>
      <c r="D13" s="565">
        <v>0</v>
      </c>
      <c r="E13" s="667"/>
      <c r="F13" s="706" t="s">
        <v>711</v>
      </c>
      <c r="G13" s="564">
        <v>0</v>
      </c>
      <c r="H13" s="564">
        <v>0</v>
      </c>
      <c r="I13" s="564">
        <v>0</v>
      </c>
      <c r="J13" s="745">
        <v>0</v>
      </c>
      <c r="K13" s="5"/>
      <c r="L13" s="5"/>
      <c r="W13" s="234" t="s">
        <v>712</v>
      </c>
      <c r="X13" s="235">
        <v>9</v>
      </c>
      <c r="Y13" s="236" t="e">
        <v>#REF!</v>
      </c>
    </row>
    <row r="14" spans="1:25" ht="18.95" customHeight="1">
      <c r="A14" s="502" t="s">
        <v>315</v>
      </c>
      <c r="B14" s="563" t="s">
        <v>713</v>
      </c>
      <c r="C14" s="777">
        <v>4</v>
      </c>
      <c r="D14" s="565">
        <v>1.4174108368854239E-4</v>
      </c>
      <c r="E14" s="667"/>
      <c r="F14" s="706" t="s">
        <v>713</v>
      </c>
      <c r="G14" s="564">
        <v>4</v>
      </c>
      <c r="H14" s="823">
        <v>2</v>
      </c>
      <c r="I14" s="564">
        <v>6</v>
      </c>
      <c r="J14" s="745">
        <v>8.7135971326456365E-7</v>
      </c>
      <c r="K14" s="5"/>
      <c r="L14" s="5"/>
      <c r="W14" s="234" t="s">
        <v>714</v>
      </c>
      <c r="X14" s="235" t="e">
        <v>#N/A</v>
      </c>
      <c r="Y14" s="236" t="e">
        <v>#N/A</v>
      </c>
    </row>
    <row r="15" spans="1:25" ht="18.95" customHeight="1">
      <c r="A15" s="502" t="s">
        <v>311</v>
      </c>
      <c r="B15" s="563" t="s">
        <v>715</v>
      </c>
      <c r="C15" s="777">
        <v>0</v>
      </c>
      <c r="D15" s="565">
        <v>0</v>
      </c>
      <c r="E15" s="667"/>
      <c r="F15" s="706" t="s">
        <v>715</v>
      </c>
      <c r="G15" s="564">
        <v>0</v>
      </c>
      <c r="H15" s="564">
        <v>0</v>
      </c>
      <c r="I15" s="564">
        <v>0</v>
      </c>
      <c r="J15" s="745">
        <v>0</v>
      </c>
      <c r="K15" s="5"/>
      <c r="L15" s="5"/>
    </row>
    <row r="16" spans="1:25" ht="18.95" customHeight="1">
      <c r="A16" s="502" t="s">
        <v>313</v>
      </c>
      <c r="B16" s="563" t="s">
        <v>716</v>
      </c>
      <c r="C16" s="777">
        <v>0</v>
      </c>
      <c r="D16" s="565">
        <v>0</v>
      </c>
      <c r="E16" s="667"/>
      <c r="F16" s="706" t="s">
        <v>716</v>
      </c>
      <c r="G16" s="564">
        <v>0</v>
      </c>
      <c r="H16" s="823">
        <v>5</v>
      </c>
      <c r="I16" s="564">
        <v>5</v>
      </c>
      <c r="J16" s="745">
        <v>7.2613309438713641E-7</v>
      </c>
      <c r="K16" s="5"/>
      <c r="L16" s="5"/>
    </row>
    <row r="17" spans="1:27" ht="18.95" customHeight="1">
      <c r="A17" s="502" t="s">
        <v>319</v>
      </c>
      <c r="B17" s="563" t="s">
        <v>717</v>
      </c>
      <c r="C17" s="777">
        <v>0</v>
      </c>
      <c r="D17" s="565">
        <v>0</v>
      </c>
      <c r="E17" s="667"/>
      <c r="F17" s="706" t="s">
        <v>717</v>
      </c>
      <c r="G17" s="564">
        <v>0</v>
      </c>
      <c r="H17" s="564">
        <v>0</v>
      </c>
      <c r="I17" s="564">
        <v>0</v>
      </c>
      <c r="J17" s="745">
        <v>0</v>
      </c>
      <c r="K17" s="5"/>
      <c r="L17" s="5"/>
    </row>
    <row r="18" spans="1:27" ht="18.95" customHeight="1">
      <c r="A18" s="501" t="s">
        <v>718</v>
      </c>
      <c r="B18" s="563" t="s">
        <v>719</v>
      </c>
      <c r="C18" s="777">
        <v>0</v>
      </c>
      <c r="D18" s="565">
        <v>0</v>
      </c>
      <c r="E18" s="667"/>
      <c r="F18" s="706" t="s">
        <v>720</v>
      </c>
      <c r="G18" s="564">
        <v>0</v>
      </c>
      <c r="H18" s="823">
        <v>0</v>
      </c>
      <c r="I18" s="564">
        <v>0</v>
      </c>
      <c r="J18" s="745">
        <v>0</v>
      </c>
      <c r="K18" s="5"/>
      <c r="L18" s="5"/>
    </row>
    <row r="19" spans="1:27" ht="18.95" customHeight="1">
      <c r="A19" s="501" t="s">
        <v>321</v>
      </c>
      <c r="B19" s="742" t="s">
        <v>721</v>
      </c>
      <c r="C19" s="777">
        <v>0</v>
      </c>
      <c r="D19" s="565">
        <v>0</v>
      </c>
      <c r="E19" s="667"/>
      <c r="F19" s="668" t="s">
        <v>332</v>
      </c>
      <c r="G19" s="564">
        <v>0</v>
      </c>
      <c r="H19" s="823">
        <v>7184</v>
      </c>
      <c r="I19" s="564">
        <v>7184</v>
      </c>
      <c r="J19" s="745">
        <v>1.0433080300154376E-3</v>
      </c>
      <c r="K19" s="5"/>
      <c r="L19" s="5"/>
    </row>
    <row r="20" spans="1:27" ht="18.95" customHeight="1">
      <c r="A20" s="648" t="s">
        <v>722</v>
      </c>
      <c r="B20" s="563" t="s">
        <v>723</v>
      </c>
      <c r="C20" s="777">
        <v>0</v>
      </c>
      <c r="D20" s="565">
        <v>0</v>
      </c>
      <c r="E20" s="667"/>
      <c r="F20" s="706" t="s">
        <v>341</v>
      </c>
      <c r="G20" s="564">
        <v>0</v>
      </c>
      <c r="H20" s="564">
        <v>1</v>
      </c>
      <c r="I20" s="564">
        <v>1</v>
      </c>
      <c r="J20" s="745">
        <v>1.4522661887742729E-7</v>
      </c>
      <c r="K20" s="5"/>
      <c r="L20" s="5"/>
    </row>
    <row r="21" spans="1:27" ht="18.95" customHeight="1">
      <c r="A21" s="502" t="s">
        <v>724</v>
      </c>
      <c r="B21" s="563" t="s">
        <v>725</v>
      </c>
      <c r="C21" s="777">
        <v>0</v>
      </c>
      <c r="D21" s="565">
        <v>0</v>
      </c>
      <c r="E21" s="667"/>
      <c r="F21" s="706" t="s">
        <v>726</v>
      </c>
      <c r="G21" s="564">
        <v>0</v>
      </c>
      <c r="H21" s="823">
        <v>2036</v>
      </c>
      <c r="I21" s="564">
        <v>2036</v>
      </c>
      <c r="J21" s="745">
        <v>2.9568139603444195E-4</v>
      </c>
      <c r="K21" s="5"/>
      <c r="L21" s="5"/>
    </row>
    <row r="22" spans="1:27" ht="18.95" customHeight="1">
      <c r="A22" s="569" t="s">
        <v>325</v>
      </c>
      <c r="B22" s="569"/>
      <c r="C22" s="499">
        <v>2822047</v>
      </c>
      <c r="D22" s="500">
        <v>100.00000000000003</v>
      </c>
      <c r="F22" s="706" t="s">
        <v>719</v>
      </c>
      <c r="G22" s="564">
        <v>0</v>
      </c>
      <c r="H22" s="564">
        <v>0</v>
      </c>
      <c r="I22" s="564">
        <v>0</v>
      </c>
      <c r="J22" s="745">
        <v>0</v>
      </c>
      <c r="K22" s="5"/>
      <c r="L22" s="5"/>
      <c r="O22" s="644" t="s">
        <v>603</v>
      </c>
      <c r="AA22" s="780" t="s">
        <v>368</v>
      </c>
    </row>
    <row r="23" spans="1:27" ht="32.25" customHeight="1">
      <c r="A23" s="640" t="s">
        <v>278</v>
      </c>
      <c r="B23" s="641" t="s">
        <v>279</v>
      </c>
      <c r="C23" s="642">
        <v>216082</v>
      </c>
      <c r="D23" s="643">
        <v>7.6569242113969036</v>
      </c>
      <c r="F23" s="706" t="s">
        <v>721</v>
      </c>
      <c r="G23" s="564">
        <v>0</v>
      </c>
      <c r="H23" s="564"/>
      <c r="I23" s="564">
        <v>0</v>
      </c>
      <c r="J23" s="745">
        <v>0</v>
      </c>
      <c r="K23" s="5"/>
      <c r="L23" s="5"/>
    </row>
    <row r="24" spans="1:27" ht="30.75" customHeight="1">
      <c r="A24" s="640" t="s">
        <v>727</v>
      </c>
      <c r="B24" s="641" t="s">
        <v>279</v>
      </c>
      <c r="C24" s="642">
        <v>80680</v>
      </c>
      <c r="D24" s="643">
        <v>2.8589176579979001</v>
      </c>
      <c r="F24" s="668" t="s">
        <v>728</v>
      </c>
      <c r="G24" s="564">
        <v>0</v>
      </c>
      <c r="H24" s="564">
        <v>0</v>
      </c>
      <c r="I24" s="564">
        <v>0</v>
      </c>
      <c r="J24" s="745">
        <v>0</v>
      </c>
      <c r="K24" s="5"/>
      <c r="L24" s="5"/>
    </row>
    <row r="25" spans="1:27" ht="32.25" customHeight="1">
      <c r="A25" s="640" t="s">
        <v>305</v>
      </c>
      <c r="B25" s="641" t="s">
        <v>295</v>
      </c>
      <c r="C25" s="642">
        <v>390287</v>
      </c>
      <c r="D25" s="643">
        <v>13.829925582387537</v>
      </c>
      <c r="F25" s="563" t="s">
        <v>725</v>
      </c>
      <c r="G25" s="564">
        <v>0</v>
      </c>
      <c r="H25" s="823">
        <v>0</v>
      </c>
      <c r="I25" s="564">
        <v>0</v>
      </c>
      <c r="J25" s="745">
        <v>0</v>
      </c>
      <c r="K25" s="5"/>
      <c r="L25" s="5"/>
    </row>
    <row r="26" spans="1:27" ht="33" customHeight="1">
      <c r="A26" s="640" t="s">
        <v>289</v>
      </c>
      <c r="B26" s="641" t="s">
        <v>295</v>
      </c>
      <c r="C26" s="642">
        <v>2537</v>
      </c>
      <c r="D26" s="643">
        <v>8.9899282329458013E-2</v>
      </c>
      <c r="F26" s="668" t="s">
        <v>729</v>
      </c>
      <c r="G26" s="564">
        <v>0</v>
      </c>
      <c r="H26" s="823">
        <v>0</v>
      </c>
      <c r="I26" s="564">
        <v>0</v>
      </c>
      <c r="J26" s="745">
        <v>0</v>
      </c>
      <c r="K26" s="5"/>
      <c r="L26" s="5"/>
    </row>
    <row r="27" spans="1:27" ht="22.5" customHeight="1">
      <c r="A27" s="640"/>
      <c r="B27" s="563" t="s">
        <v>322</v>
      </c>
      <c r="C27" s="642"/>
      <c r="D27" s="643"/>
      <c r="F27" s="667" t="s">
        <v>730</v>
      </c>
      <c r="G27" s="499">
        <v>2822047</v>
      </c>
      <c r="H27" s="499">
        <v>4063743</v>
      </c>
      <c r="I27" s="499">
        <v>6885790</v>
      </c>
      <c r="J27" s="745">
        <v>1</v>
      </c>
    </row>
    <row r="28" spans="1:27" ht="22.5" customHeight="1">
      <c r="A28" s="640"/>
      <c r="B28" s="563" t="s">
        <v>731</v>
      </c>
      <c r="C28" s="642"/>
      <c r="D28" s="643"/>
      <c r="I28" s="10"/>
    </row>
    <row r="29" spans="1:27" ht="22.5" customHeight="1">
      <c r="F29" s="6"/>
      <c r="G29" s="5"/>
    </row>
    <row r="30" spans="1:27" ht="22.5" customHeight="1">
      <c r="A30" s="570" t="s">
        <v>291</v>
      </c>
      <c r="B30" s="570"/>
      <c r="C30" s="570"/>
      <c r="D30" s="570"/>
      <c r="E30" s="885"/>
      <c r="G30" s="5"/>
    </row>
    <row r="31" spans="1:27" ht="25.5" customHeight="1">
      <c r="A31" s="369" t="s">
        <v>270</v>
      </c>
      <c r="B31" s="370" t="s">
        <v>732</v>
      </c>
      <c r="C31" s="371" t="s">
        <v>273</v>
      </c>
      <c r="D31" s="370" t="s">
        <v>274</v>
      </c>
      <c r="E31" s="886"/>
    </row>
    <row r="32" spans="1:27" ht="22.5" customHeight="1">
      <c r="A32" s="501" t="s">
        <v>326</v>
      </c>
      <c r="B32" s="563" t="s">
        <v>276</v>
      </c>
      <c r="C32" s="824">
        <v>2621691</v>
      </c>
      <c r="D32" s="565">
        <v>64.514192949701794</v>
      </c>
      <c r="E32" s="887"/>
      <c r="G32" s="5"/>
    </row>
    <row r="33" spans="1:16" ht="35.25" customHeight="1">
      <c r="A33" s="501" t="s">
        <v>327</v>
      </c>
      <c r="B33" s="563" t="s">
        <v>279</v>
      </c>
      <c r="C33" s="824">
        <v>700364</v>
      </c>
      <c r="D33" s="565">
        <v>17.234456017518824</v>
      </c>
      <c r="E33" s="887"/>
    </row>
    <row r="34" spans="1:16" ht="36" customHeight="1">
      <c r="A34" s="501" t="s">
        <v>328</v>
      </c>
      <c r="B34" s="563" t="s">
        <v>282</v>
      </c>
      <c r="C34" s="824">
        <v>402017</v>
      </c>
      <c r="D34" s="565">
        <v>9.8927761918014987</v>
      </c>
      <c r="E34" s="887"/>
    </row>
    <row r="35" spans="1:16" ht="33" customHeight="1">
      <c r="A35" s="501" t="s">
        <v>329</v>
      </c>
      <c r="B35" s="563" t="s">
        <v>284</v>
      </c>
      <c r="C35" s="824">
        <v>130670</v>
      </c>
      <c r="D35" s="565">
        <v>3.2155084610419506</v>
      </c>
      <c r="E35" s="887"/>
      <c r="I35" s="10"/>
      <c r="J35" s="9"/>
    </row>
    <row r="36" spans="1:16" ht="18.95" customHeight="1">
      <c r="A36" s="501" t="s">
        <v>292</v>
      </c>
      <c r="B36" s="563" t="s">
        <v>293</v>
      </c>
      <c r="C36" s="824">
        <v>138355</v>
      </c>
      <c r="D36" s="565">
        <v>3.4046198295512289</v>
      </c>
      <c r="E36" s="887"/>
      <c r="K36" s="13"/>
    </row>
    <row r="37" spans="1:16" ht="18.95" customHeight="1">
      <c r="A37" s="501" t="s">
        <v>294</v>
      </c>
      <c r="B37" s="563" t="s">
        <v>295</v>
      </c>
      <c r="C37" s="824">
        <v>56476</v>
      </c>
      <c r="D37" s="565">
        <v>1.3897532398087182</v>
      </c>
      <c r="E37" s="887"/>
      <c r="K37" s="13"/>
    </row>
    <row r="38" spans="1:16" ht="18.95" customHeight="1">
      <c r="A38" s="501" t="s">
        <v>331</v>
      </c>
      <c r="B38" s="563" t="s">
        <v>332</v>
      </c>
      <c r="C38" s="824">
        <v>7184</v>
      </c>
      <c r="D38" s="565">
        <v>0.1767828329695062</v>
      </c>
      <c r="E38" s="887"/>
      <c r="K38" s="13"/>
      <c r="L38" s="12"/>
      <c r="M38" s="13"/>
    </row>
    <row r="39" spans="1:16" ht="18.95" customHeight="1">
      <c r="A39" s="501" t="s">
        <v>333</v>
      </c>
      <c r="B39" s="563" t="s">
        <v>287</v>
      </c>
      <c r="C39" s="824">
        <v>3984</v>
      </c>
      <c r="D39" s="565">
        <v>9.8037695789325266E-2</v>
      </c>
      <c r="E39" s="887"/>
      <c r="K39" s="13"/>
      <c r="L39" s="12"/>
      <c r="M39" s="13"/>
    </row>
    <row r="40" spans="1:16" ht="18.95" customHeight="1">
      <c r="A40" s="501" t="s">
        <v>335</v>
      </c>
      <c r="B40" s="563" t="s">
        <v>726</v>
      </c>
      <c r="C40" s="824">
        <v>2036</v>
      </c>
      <c r="D40" s="565">
        <v>5.0101593530890109E-2</v>
      </c>
      <c r="E40" s="887"/>
      <c r="J40" s="13"/>
      <c r="K40" s="13"/>
      <c r="L40" s="12"/>
      <c r="M40" s="13"/>
    </row>
    <row r="41" spans="1:16" ht="18.75" customHeight="1">
      <c r="A41" s="501" t="s">
        <v>298</v>
      </c>
      <c r="B41" s="563" t="s">
        <v>299</v>
      </c>
      <c r="C41" s="824">
        <v>824</v>
      </c>
      <c r="D41" s="565">
        <v>2.0276872823896591E-2</v>
      </c>
      <c r="E41" s="887"/>
      <c r="J41" s="13"/>
      <c r="K41" s="13"/>
      <c r="L41" s="12"/>
      <c r="M41" s="13"/>
    </row>
    <row r="42" spans="1:16" ht="18.95" customHeight="1">
      <c r="A42" s="501" t="s">
        <v>300</v>
      </c>
      <c r="B42" s="563" t="s">
        <v>301</v>
      </c>
      <c r="C42" s="824">
        <v>128</v>
      </c>
      <c r="D42" s="565">
        <v>3.1498054872072371E-3</v>
      </c>
      <c r="E42" s="887"/>
      <c r="F42" s="888"/>
      <c r="J42" s="13"/>
      <c r="K42" s="13"/>
      <c r="L42" s="12"/>
      <c r="M42" s="13"/>
    </row>
    <row r="43" spans="1:16" ht="18.95" customHeight="1">
      <c r="A43" s="501" t="s">
        <v>302</v>
      </c>
      <c r="B43" s="563" t="s">
        <v>303</v>
      </c>
      <c r="C43" s="824">
        <v>6</v>
      </c>
      <c r="D43" s="565">
        <v>1.4764713221283925E-4</v>
      </c>
      <c r="E43" s="887"/>
      <c r="J43" s="13"/>
      <c r="K43" s="13"/>
      <c r="L43" s="12"/>
      <c r="M43" s="13"/>
    </row>
    <row r="44" spans="1:16" ht="18.95" customHeight="1">
      <c r="A44" s="501" t="s">
        <v>337</v>
      </c>
      <c r="B44" s="563" t="s">
        <v>713</v>
      </c>
      <c r="C44" s="824">
        <v>2</v>
      </c>
      <c r="D44" s="565">
        <v>4.921571073761308E-5</v>
      </c>
      <c r="E44" s="887"/>
      <c r="J44" s="13"/>
      <c r="K44" s="13"/>
      <c r="L44" s="12"/>
      <c r="M44" s="13"/>
    </row>
    <row r="45" spans="1:16" ht="18.95" customHeight="1">
      <c r="A45" s="501" t="s">
        <v>733</v>
      </c>
      <c r="B45" s="563" t="s">
        <v>716</v>
      </c>
      <c r="C45" s="824">
        <v>5</v>
      </c>
      <c r="D45" s="565">
        <v>1.230392768440327E-4</v>
      </c>
      <c r="E45" s="887"/>
      <c r="J45" s="13"/>
      <c r="K45" s="13"/>
      <c r="L45" s="12"/>
      <c r="M45" s="13"/>
    </row>
    <row r="46" spans="1:16" ht="18.95" customHeight="1">
      <c r="A46" s="501" t="s">
        <v>340</v>
      </c>
      <c r="B46" s="563" t="s">
        <v>341</v>
      </c>
      <c r="C46" s="777">
        <v>1</v>
      </c>
      <c r="D46" s="565">
        <v>2.460785536880654E-5</v>
      </c>
      <c r="E46" s="887"/>
      <c r="J46" s="13"/>
      <c r="K46" s="13"/>
      <c r="L46" s="12"/>
      <c r="M46" s="13"/>
    </row>
    <row r="47" spans="1:16" ht="18.95" customHeight="1">
      <c r="A47" s="501" t="s">
        <v>734</v>
      </c>
      <c r="B47" s="563" t="s">
        <v>720</v>
      </c>
      <c r="C47" s="824">
        <v>0</v>
      </c>
      <c r="D47" s="565">
        <v>0</v>
      </c>
      <c r="E47" s="887"/>
      <c r="J47" s="13"/>
      <c r="K47" s="13"/>
      <c r="L47" s="12"/>
      <c r="N47" s="13"/>
      <c r="P47" s="9"/>
    </row>
    <row r="48" spans="1:16" ht="18.95" customHeight="1">
      <c r="A48" s="501" t="s">
        <v>735</v>
      </c>
      <c r="B48" s="563" t="s">
        <v>717</v>
      </c>
      <c r="C48" s="777">
        <v>0</v>
      </c>
      <c r="D48" s="565">
        <v>0</v>
      </c>
      <c r="E48" s="887"/>
      <c r="J48" s="13"/>
      <c r="K48" s="13"/>
      <c r="L48" s="12"/>
      <c r="N48" s="13"/>
      <c r="P48" s="9"/>
    </row>
    <row r="49" spans="1:16" ht="18.75" customHeight="1">
      <c r="A49" s="501" t="s">
        <v>338</v>
      </c>
      <c r="B49" s="563" t="s">
        <v>339</v>
      </c>
      <c r="C49" s="824"/>
      <c r="D49" s="565"/>
      <c r="E49" s="887"/>
      <c r="J49" s="13"/>
      <c r="K49" s="13"/>
      <c r="L49" s="12"/>
      <c r="M49" s="13"/>
    </row>
    <row r="50" spans="1:16" ht="18.75" customHeight="1">
      <c r="A50" s="719" t="s">
        <v>736</v>
      </c>
      <c r="B50" s="668" t="s">
        <v>728</v>
      </c>
      <c r="C50" s="778">
        <v>0</v>
      </c>
      <c r="D50" s="565">
        <v>0</v>
      </c>
      <c r="E50" s="887"/>
      <c r="J50" s="13"/>
      <c r="K50" s="5"/>
      <c r="L50" s="5"/>
      <c r="O50" s="760" t="s">
        <v>603</v>
      </c>
      <c r="P50" s="644"/>
    </row>
    <row r="51" spans="1:16" ht="18.95" customHeight="1">
      <c r="A51" s="719" t="s">
        <v>737</v>
      </c>
      <c r="B51" s="668" t="s">
        <v>729</v>
      </c>
      <c r="C51" s="825">
        <v>0</v>
      </c>
      <c r="D51" s="565">
        <v>0</v>
      </c>
      <c r="E51" s="887"/>
      <c r="J51" s="13"/>
      <c r="K51" s="5"/>
      <c r="L51" s="5"/>
      <c r="P51" s="644"/>
    </row>
    <row r="52" spans="1:16" ht="18.95" customHeight="1">
      <c r="A52" s="648" t="s">
        <v>738</v>
      </c>
      <c r="B52" s="668" t="s">
        <v>715</v>
      </c>
      <c r="C52" s="825">
        <v>0</v>
      </c>
      <c r="D52" s="565">
        <v>0</v>
      </c>
      <c r="E52" s="887"/>
      <c r="J52" s="13"/>
      <c r="K52" s="13"/>
      <c r="L52" s="12"/>
      <c r="N52" s="13"/>
      <c r="P52" s="9"/>
    </row>
    <row r="53" spans="1:16" ht="33" customHeight="1">
      <c r="D53" s="565"/>
      <c r="E53" s="887"/>
      <c r="I53" s="13"/>
      <c r="J53" s="13"/>
      <c r="K53" s="13"/>
      <c r="L53" s="12"/>
      <c r="M53" s="13"/>
    </row>
    <row r="54" spans="1:16" ht="15">
      <c r="A54" s="569" t="s">
        <v>344</v>
      </c>
      <c r="B54" s="569"/>
      <c r="C54" s="499">
        <v>4063743</v>
      </c>
      <c r="D54" s="500">
        <v>100</v>
      </c>
      <c r="E54" s="887"/>
      <c r="I54" s="13"/>
      <c r="J54" s="13"/>
    </row>
    <row r="55" spans="1:16" ht="18.95" customHeight="1">
      <c r="I55" s="13"/>
      <c r="J55" s="13"/>
      <c r="K55" s="13"/>
      <c r="L55" s="12"/>
      <c r="M55" s="13"/>
    </row>
    <row r="56" spans="1:16" ht="18.95" customHeight="1">
      <c r="A56" s="501" t="s">
        <v>327</v>
      </c>
      <c r="B56" s="563" t="s">
        <v>279</v>
      </c>
      <c r="C56" s="564">
        <v>687558</v>
      </c>
      <c r="D56" s="667"/>
      <c r="E56" s="5"/>
      <c r="J56" s="13"/>
      <c r="K56" s="13"/>
      <c r="L56" s="12"/>
      <c r="M56" s="13"/>
    </row>
    <row r="57" spans="1:16" ht="18.75" customHeight="1">
      <c r="A57" s="501" t="s">
        <v>296</v>
      </c>
      <c r="B57" s="563" t="s">
        <v>297</v>
      </c>
      <c r="C57" s="564">
        <v>12806</v>
      </c>
      <c r="D57" s="667"/>
      <c r="I57" s="13"/>
      <c r="J57" s="13"/>
      <c r="K57" s="13"/>
      <c r="L57" s="12"/>
      <c r="M57" s="13"/>
    </row>
    <row r="58" spans="1:16" ht="18.75" customHeight="1">
      <c r="A58" s="501" t="s">
        <v>330</v>
      </c>
      <c r="B58" s="563" t="s">
        <v>295</v>
      </c>
      <c r="C58" s="564">
        <v>7255</v>
      </c>
      <c r="D58" s="667"/>
      <c r="E58" s="5"/>
      <c r="F58" s="5"/>
      <c r="K58" s="13"/>
      <c r="L58" s="12"/>
      <c r="M58" s="13"/>
    </row>
    <row r="59" spans="1:16" ht="18.95" customHeight="1">
      <c r="A59" s="501" t="s">
        <v>294</v>
      </c>
      <c r="B59" s="563" t="s">
        <v>295</v>
      </c>
      <c r="C59" s="564">
        <v>49221</v>
      </c>
      <c r="D59" s="667"/>
      <c r="I59" s="13"/>
      <c r="J59" s="13"/>
      <c r="K59" s="13"/>
      <c r="L59" s="12"/>
      <c r="M59" s="13"/>
    </row>
    <row r="60" spans="1:16" ht="33" customHeight="1">
      <c r="A60" s="501" t="s">
        <v>733</v>
      </c>
      <c r="B60" s="563" t="s">
        <v>716</v>
      </c>
      <c r="C60" s="564">
        <v>4</v>
      </c>
      <c r="D60" s="667"/>
      <c r="I60" s="13"/>
      <c r="J60" s="13"/>
      <c r="K60" s="13"/>
      <c r="L60" s="12"/>
      <c r="M60" s="13"/>
    </row>
    <row r="61" spans="1:16" ht="18.95" customHeight="1">
      <c r="A61" s="501" t="s">
        <v>338</v>
      </c>
      <c r="B61" s="563" t="s">
        <v>339</v>
      </c>
      <c r="C61" s="564">
        <v>1</v>
      </c>
      <c r="D61" s="667"/>
      <c r="I61" s="13"/>
      <c r="J61" s="13"/>
      <c r="K61" s="13"/>
      <c r="L61" s="12"/>
      <c r="M61" s="13"/>
    </row>
    <row r="62" spans="1:16" ht="18.95" customHeight="1">
      <c r="A62" s="51"/>
      <c r="B62" s="53"/>
      <c r="C62" s="5"/>
      <c r="I62" s="13"/>
      <c r="J62" s="13"/>
      <c r="K62" s="13"/>
      <c r="L62" s="12"/>
      <c r="M62" s="13"/>
    </row>
    <row r="63" spans="1:16" ht="27" customHeight="1">
      <c r="A63" s="617" t="s">
        <v>739</v>
      </c>
      <c r="B63" s="53"/>
      <c r="I63" s="13"/>
      <c r="J63" s="13"/>
      <c r="K63" s="13"/>
      <c r="L63" s="12"/>
      <c r="M63" s="13"/>
      <c r="N63" s="515"/>
    </row>
    <row r="64" spans="1:16" ht="38.25" customHeight="1">
      <c r="A64" s="570" t="s">
        <v>740</v>
      </c>
      <c r="B64" s="570"/>
      <c r="C64" s="570"/>
      <c r="D64" s="570"/>
      <c r="I64" s="13"/>
      <c r="J64" s="13"/>
      <c r="K64" s="13"/>
      <c r="L64" s="12"/>
    </row>
    <row r="65" spans="1:19" ht="30" customHeight="1">
      <c r="A65" s="369" t="s">
        <v>270</v>
      </c>
      <c r="B65" s="370" t="s">
        <v>271</v>
      </c>
      <c r="C65" s="371" t="s">
        <v>273</v>
      </c>
      <c r="D65" s="370" t="s">
        <v>274</v>
      </c>
      <c r="I65" s="13"/>
      <c r="J65" s="13"/>
      <c r="K65" s="13"/>
      <c r="L65" s="12"/>
    </row>
    <row r="66" spans="1:19" ht="32.25" customHeight="1">
      <c r="A66" s="501" t="s">
        <v>741</v>
      </c>
      <c r="B66" s="370" t="s">
        <v>742</v>
      </c>
      <c r="C66" s="823">
        <v>93367</v>
      </c>
      <c r="D66" s="565">
        <v>46.330461880470814</v>
      </c>
    </row>
    <row r="67" spans="1:19" ht="30" customHeight="1">
      <c r="A67" s="501" t="s">
        <v>743</v>
      </c>
      <c r="B67" s="370" t="s">
        <v>744</v>
      </c>
      <c r="C67" s="872">
        <v>53695</v>
      </c>
      <c r="D67" s="565">
        <v>26.644469145114229</v>
      </c>
      <c r="K67" s="5"/>
    </row>
    <row r="68" spans="1:19" ht="33" customHeight="1">
      <c r="A68" s="501" t="s">
        <v>745</v>
      </c>
      <c r="B68" s="370" t="s">
        <v>746</v>
      </c>
      <c r="C68" s="872">
        <v>41822</v>
      </c>
      <c r="D68" s="565">
        <v>20.752863182548978</v>
      </c>
      <c r="O68" s="204"/>
    </row>
    <row r="69" spans="1:19" ht="34.5" customHeight="1">
      <c r="A69" s="501" t="s">
        <v>747</v>
      </c>
      <c r="B69" s="370" t="s">
        <v>748</v>
      </c>
      <c r="C69" s="823">
        <v>7671</v>
      </c>
      <c r="D69" s="565">
        <v>3.806494511819932</v>
      </c>
      <c r="R69" s="9"/>
    </row>
    <row r="70" spans="1:19" ht="18.95" customHeight="1">
      <c r="A70" s="501" t="s">
        <v>749</v>
      </c>
      <c r="B70" s="370" t="s">
        <v>750</v>
      </c>
      <c r="C70" s="823">
        <v>3307</v>
      </c>
      <c r="D70" s="565">
        <v>1.6409956134256962</v>
      </c>
      <c r="R70" s="9"/>
      <c r="S70" s="5"/>
    </row>
    <row r="71" spans="1:19" ht="18.95" customHeight="1">
      <c r="A71" s="501" t="s">
        <v>751</v>
      </c>
      <c r="B71" s="370" t="s">
        <v>752</v>
      </c>
      <c r="C71" s="823">
        <v>1650</v>
      </c>
      <c r="D71" s="565">
        <v>0.81876104086858137</v>
      </c>
      <c r="K71" s="13"/>
      <c r="L71" s="12"/>
      <c r="O71" s="760" t="s">
        <v>603</v>
      </c>
      <c r="R71" s="9"/>
    </row>
    <row r="72" spans="1:19" ht="18.95" customHeight="1">
      <c r="A72" s="501" t="s">
        <v>753</v>
      </c>
      <c r="B72" s="370" t="s">
        <v>754</v>
      </c>
      <c r="C72" s="823">
        <v>5</v>
      </c>
      <c r="D72" s="565">
        <v>2.4810940632381253E-3</v>
      </c>
      <c r="K72" s="13"/>
      <c r="L72" s="12"/>
      <c r="M72" s="13"/>
      <c r="R72" s="9"/>
    </row>
    <row r="73" spans="1:19" ht="18.95" customHeight="1">
      <c r="A73" s="501" t="s">
        <v>755</v>
      </c>
      <c r="B73" s="370" t="s">
        <v>756</v>
      </c>
      <c r="C73" s="823">
        <v>4</v>
      </c>
      <c r="D73" s="565">
        <v>1.9848752505905003E-3</v>
      </c>
      <c r="H73" s="5"/>
      <c r="K73" s="13"/>
      <c r="L73" s="12"/>
      <c r="M73" s="13"/>
      <c r="R73" s="9"/>
    </row>
    <row r="74" spans="1:19" ht="18.95" customHeight="1">
      <c r="A74" s="501" t="s">
        <v>757</v>
      </c>
      <c r="B74" s="370" t="s">
        <v>758</v>
      </c>
      <c r="C74" s="823">
        <v>3</v>
      </c>
      <c r="D74" s="565">
        <v>1.4886564379428754E-3</v>
      </c>
      <c r="E74" s="5"/>
      <c r="H74" s="5"/>
      <c r="K74" s="13"/>
      <c r="L74" s="12"/>
      <c r="M74" s="13"/>
      <c r="R74" s="9"/>
    </row>
    <row r="75" spans="1:19" ht="18.95" customHeight="1">
      <c r="A75" s="501" t="s">
        <v>759</v>
      </c>
      <c r="B75" s="370" t="s">
        <v>760</v>
      </c>
      <c r="C75" s="564"/>
      <c r="D75" s="565">
        <v>0</v>
      </c>
      <c r="E75" s="5"/>
      <c r="H75" s="5"/>
      <c r="J75" s="13"/>
      <c r="K75" s="13"/>
      <c r="L75" s="12"/>
      <c r="M75" s="13"/>
      <c r="R75" s="9"/>
    </row>
    <row r="76" spans="1:19" ht="53.25" customHeight="1">
      <c r="A76" s="569" t="s">
        <v>325</v>
      </c>
      <c r="B76" s="569" t="s">
        <v>705</v>
      </c>
      <c r="C76" s="499">
        <v>201524</v>
      </c>
      <c r="D76" s="500">
        <v>100</v>
      </c>
      <c r="E76" s="5"/>
      <c r="H76" s="5"/>
      <c r="J76" s="13"/>
      <c r="K76" s="13"/>
      <c r="L76" s="12"/>
      <c r="M76" s="13"/>
    </row>
    <row r="77" spans="1:19" ht="18.95" customHeight="1">
      <c r="A77" s="914"/>
      <c r="B77" s="915"/>
      <c r="H77" s="5"/>
      <c r="J77" s="13"/>
      <c r="K77" s="13"/>
      <c r="L77" s="12"/>
      <c r="M77" s="13"/>
    </row>
    <row r="78" spans="1:19" ht="18.95" customHeight="1">
      <c r="A78" s="51"/>
      <c r="B78" s="53"/>
      <c r="H78" s="5"/>
      <c r="J78" s="13"/>
      <c r="K78" s="13"/>
      <c r="L78" s="12"/>
      <c r="M78" s="13"/>
    </row>
    <row r="79" spans="1:19" ht="38.25">
      <c r="A79" s="210" t="s">
        <v>401</v>
      </c>
      <c r="B79" s="772" t="s">
        <v>761</v>
      </c>
      <c r="C79" s="779" t="s">
        <v>603</v>
      </c>
      <c r="D79" s="650"/>
      <c r="H79" s="5"/>
      <c r="J79" s="13"/>
      <c r="K79" s="13"/>
      <c r="L79" s="12"/>
      <c r="M79" s="13"/>
    </row>
    <row r="80" spans="1:19" ht="25.5" customHeight="1">
      <c r="A80" s="211"/>
      <c r="B80" s="649" t="s">
        <v>762</v>
      </c>
      <c r="C80" s="650"/>
      <c r="D80" s="650"/>
      <c r="H80" s="5"/>
      <c r="J80" s="13"/>
    </row>
    <row r="81" spans="1:10" ht="15">
      <c r="A81" s="210" t="s">
        <v>404</v>
      </c>
      <c r="B81" s="842" t="s">
        <v>405</v>
      </c>
      <c r="C81" s="651"/>
      <c r="D81" s="651"/>
      <c r="J81" s="13"/>
    </row>
    <row r="82" spans="1:10" ht="20.100000000000001" customHeight="1">
      <c r="A82" s="841" t="s">
        <v>406</v>
      </c>
      <c r="B82" s="842" t="s">
        <v>407</v>
      </c>
      <c r="C82" s="663"/>
      <c r="D82" s="663"/>
    </row>
    <row r="83" spans="1:10">
      <c r="A83" s="51"/>
      <c r="B83" s="53"/>
    </row>
    <row r="84" spans="1:10">
      <c r="A84" s="51"/>
      <c r="B84" s="53"/>
    </row>
    <row r="85" spans="1:10">
      <c r="A85" s="51"/>
      <c r="B85" s="53"/>
    </row>
    <row r="86" spans="1:10">
      <c r="A86" s="9"/>
      <c r="B86" s="5"/>
    </row>
    <row r="87" spans="1:10">
      <c r="A87" s="9"/>
      <c r="B87" s="5"/>
    </row>
    <row r="88" spans="1:10">
      <c r="A88" s="9"/>
      <c r="B88" s="5"/>
    </row>
    <row r="89" spans="1:10">
      <c r="A89" s="9"/>
      <c r="B89" s="5"/>
    </row>
    <row r="90" spans="1:10">
      <c r="A90" s="9"/>
      <c r="B90" s="5"/>
    </row>
    <row r="91" spans="1:10">
      <c r="A91" s="9"/>
      <c r="B91" s="5"/>
    </row>
    <row r="92" spans="1:10">
      <c r="A92" s="9"/>
      <c r="B92" s="5"/>
    </row>
    <row r="93" spans="1:10" ht="15">
      <c r="A93" s="101"/>
      <c r="B93" s="566"/>
    </row>
  </sheetData>
  <sheetProtection autoFilter="0"/>
  <mergeCells count="3">
    <mergeCell ref="A77:B77"/>
    <mergeCell ref="W1:Y1"/>
    <mergeCell ref="A1:D1"/>
  </mergeCells>
  <hyperlinks>
    <hyperlink ref="K1" location="INDICE!B2" display="Indice" xr:uid="{1C44874F-573A-4C09-8B61-F66999A413A1}"/>
  </hyperlink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4" max="16383" man="1"/>
    <brk id="79" max="16383" man="1"/>
  </rowBreaks>
  <colBreaks count="1" manualBreakCount="1">
    <brk id="8" max="1048575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6FF66"/>
  </sheetPr>
  <dimension ref="A1:BG110"/>
  <sheetViews>
    <sheetView zoomScale="80" zoomScaleNormal="80" workbookViewId="0">
      <selection activeCell="E55" sqref="E55"/>
    </sheetView>
  </sheetViews>
  <sheetFormatPr defaultColWidth="11.42578125" defaultRowHeight="12.75"/>
  <cols>
    <col min="1" max="1" width="11.42578125" customWidth="1"/>
    <col min="2" max="2" width="27.28515625" customWidth="1"/>
    <col min="3" max="6" width="11.42578125" customWidth="1"/>
    <col min="7" max="8" width="12" bestFit="1" customWidth="1"/>
    <col min="9" max="9" width="13.42578125" customWidth="1"/>
    <col min="10" max="10" width="12.140625" customWidth="1"/>
    <col min="11" max="11" width="13" customWidth="1"/>
    <col min="12" max="12" width="17" customWidth="1"/>
    <col min="13" max="13" width="15" customWidth="1"/>
  </cols>
  <sheetData>
    <row r="1" spans="1:59" ht="21" customHeight="1">
      <c r="A1" s="795" t="s">
        <v>763</v>
      </c>
      <c r="B1" s="796" t="s">
        <v>764</v>
      </c>
      <c r="C1" s="796">
        <v>2016</v>
      </c>
      <c r="D1" s="796">
        <v>2017</v>
      </c>
      <c r="E1" s="796">
        <v>2018</v>
      </c>
      <c r="F1" s="796">
        <v>2019</v>
      </c>
      <c r="G1" s="796">
        <v>2020</v>
      </c>
      <c r="H1" s="796">
        <v>2021</v>
      </c>
      <c r="I1" s="797">
        <v>2022</v>
      </c>
      <c r="J1" s="762">
        <v>2023</v>
      </c>
      <c r="K1" s="762">
        <v>2024</v>
      </c>
      <c r="L1" s="761" t="s">
        <v>368</v>
      </c>
    </row>
    <row r="2" spans="1:59" s="2" customFormat="1" ht="27.75" customHeight="1">
      <c r="A2" s="488" t="s">
        <v>304</v>
      </c>
      <c r="B2" s="489" t="s">
        <v>293</v>
      </c>
      <c r="C2" s="490">
        <v>1595688</v>
      </c>
      <c r="D2" s="490">
        <v>1621346</v>
      </c>
      <c r="E2" s="490">
        <v>1587741</v>
      </c>
      <c r="F2" s="491">
        <v>1540314</v>
      </c>
      <c r="G2" s="491">
        <v>1564553</v>
      </c>
      <c r="H2" s="491">
        <v>1516514</v>
      </c>
      <c r="I2" s="491">
        <v>1547442</v>
      </c>
      <c r="J2" s="493">
        <v>1532547</v>
      </c>
      <c r="K2" s="844">
        <v>1532557</v>
      </c>
      <c r="L2" s="871" t="s">
        <v>389</v>
      </c>
      <c r="M2" s="2" t="s">
        <v>610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</row>
    <row r="3" spans="1:59" ht="18.75" customHeight="1">
      <c r="A3" s="149" t="s">
        <v>305</v>
      </c>
      <c r="B3" s="492" t="s">
        <v>295</v>
      </c>
      <c r="C3" s="864">
        <v>327391</v>
      </c>
      <c r="D3" s="864">
        <v>330430</v>
      </c>
      <c r="E3" s="864">
        <v>330981</v>
      </c>
      <c r="F3" s="865">
        <v>350165</v>
      </c>
      <c r="G3" s="866">
        <v>365234</v>
      </c>
      <c r="H3" s="866">
        <v>369150</v>
      </c>
      <c r="I3" s="866">
        <v>387285</v>
      </c>
      <c r="J3" s="864">
        <v>388943</v>
      </c>
      <c r="K3" s="844">
        <v>392824</v>
      </c>
      <c r="L3" s="739"/>
      <c r="M3" s="2" t="s">
        <v>611</v>
      </c>
    </row>
    <row r="4" spans="1:59" ht="15">
      <c r="A4" s="149" t="s">
        <v>308</v>
      </c>
      <c r="B4" s="492" t="s">
        <v>309</v>
      </c>
      <c r="C4" s="493">
        <v>47641</v>
      </c>
      <c r="D4" s="493">
        <v>46284</v>
      </c>
      <c r="E4" s="493">
        <v>48093</v>
      </c>
      <c r="F4" s="494">
        <v>48099</v>
      </c>
      <c r="G4" s="491">
        <v>47422</v>
      </c>
      <c r="H4" s="491">
        <v>44622</v>
      </c>
      <c r="I4" s="491">
        <v>40418</v>
      </c>
      <c r="J4" s="493">
        <v>0</v>
      </c>
      <c r="K4" s="844">
        <v>0</v>
      </c>
      <c r="L4" s="739"/>
    </row>
    <row r="5" spans="1:59">
      <c r="A5" s="149" t="s">
        <v>306</v>
      </c>
      <c r="B5" s="492" t="s">
        <v>299</v>
      </c>
      <c r="C5" s="493">
        <v>41068</v>
      </c>
      <c r="D5" s="493">
        <v>42175</v>
      </c>
      <c r="E5" s="493">
        <v>42202</v>
      </c>
      <c r="F5" s="494">
        <v>42432</v>
      </c>
      <c r="G5" s="491">
        <v>42523</v>
      </c>
      <c r="H5" s="491">
        <v>43016</v>
      </c>
      <c r="I5" s="491">
        <v>38161</v>
      </c>
      <c r="J5" s="493">
        <v>38287</v>
      </c>
      <c r="K5" s="844">
        <v>37919</v>
      </c>
    </row>
    <row r="6" spans="1:59" ht="13.5" thickBot="1">
      <c r="A6" s="23" t="s">
        <v>278</v>
      </c>
      <c r="B6" s="1" t="s">
        <v>279</v>
      </c>
      <c r="C6" s="864">
        <v>25130</v>
      </c>
      <c r="D6" s="864">
        <v>29503</v>
      </c>
      <c r="E6" s="864">
        <v>30479</v>
      </c>
      <c r="F6" s="865">
        <v>82477</v>
      </c>
      <c r="G6" s="865">
        <v>141039</v>
      </c>
      <c r="H6" s="865">
        <v>162945</v>
      </c>
      <c r="I6" s="865">
        <v>260064</v>
      </c>
      <c r="J6" s="493">
        <v>275949</v>
      </c>
      <c r="K6" s="844">
        <v>296762</v>
      </c>
    </row>
    <row r="7" spans="1:59">
      <c r="A7" s="495" t="s">
        <v>275</v>
      </c>
      <c r="B7" s="496" t="s">
        <v>276</v>
      </c>
      <c r="C7" s="497">
        <v>35489</v>
      </c>
      <c r="D7" s="497">
        <v>61290</v>
      </c>
      <c r="E7" s="497">
        <v>76591</v>
      </c>
      <c r="F7" s="498">
        <v>102327</v>
      </c>
      <c r="G7" s="498">
        <v>143190</v>
      </c>
      <c r="H7" s="498">
        <v>215518</v>
      </c>
      <c r="I7" s="498">
        <v>355646</v>
      </c>
      <c r="J7" s="493">
        <v>386720</v>
      </c>
      <c r="K7" s="844">
        <v>411986</v>
      </c>
    </row>
    <row r="8" spans="1:59" ht="17.25" customHeight="1">
      <c r="A8" s="23" t="s">
        <v>765</v>
      </c>
      <c r="B8" s="1" t="s">
        <v>766</v>
      </c>
      <c r="C8" s="1"/>
      <c r="D8" s="493">
        <v>674</v>
      </c>
      <c r="E8" s="493">
        <v>69876</v>
      </c>
      <c r="F8" s="494">
        <v>55443</v>
      </c>
      <c r="G8" s="494">
        <v>3</v>
      </c>
      <c r="H8" s="494">
        <v>0</v>
      </c>
      <c r="I8" s="494">
        <v>0</v>
      </c>
      <c r="J8" s="493">
        <v>0</v>
      </c>
      <c r="K8" s="844">
        <v>0</v>
      </c>
    </row>
    <row r="9" spans="1:59" ht="17.25" customHeight="1">
      <c r="A9" s="23" t="s">
        <v>767</v>
      </c>
      <c r="B9" s="1" t="s">
        <v>768</v>
      </c>
      <c r="C9" s="493">
        <v>29335</v>
      </c>
      <c r="D9" s="493">
        <v>31712</v>
      </c>
      <c r="E9" s="493">
        <v>40402</v>
      </c>
      <c r="F9" s="494">
        <v>43133</v>
      </c>
      <c r="G9" s="494">
        <v>55088</v>
      </c>
      <c r="H9" s="494">
        <v>51683</v>
      </c>
      <c r="I9" s="494">
        <v>0</v>
      </c>
      <c r="J9" s="493">
        <v>0</v>
      </c>
      <c r="K9" s="844">
        <v>0</v>
      </c>
    </row>
    <row r="10" spans="1:59" ht="17.25" customHeight="1">
      <c r="A10" s="23" t="s">
        <v>281</v>
      </c>
      <c r="B10" s="1" t="s">
        <v>282</v>
      </c>
      <c r="C10" s="493">
        <v>13490</v>
      </c>
      <c r="D10" s="493">
        <v>21214</v>
      </c>
      <c r="E10" s="493">
        <v>21274</v>
      </c>
      <c r="F10" s="493">
        <v>23574</v>
      </c>
      <c r="G10" s="493">
        <v>50687</v>
      </c>
      <c r="H10" s="493">
        <v>37408</v>
      </c>
      <c r="I10" s="494">
        <v>112849</v>
      </c>
      <c r="J10" s="493">
        <v>116484</v>
      </c>
      <c r="K10" s="844">
        <v>124915</v>
      </c>
    </row>
    <row r="11" spans="1:59" ht="17.25" customHeight="1">
      <c r="A11" s="23" t="s">
        <v>283</v>
      </c>
      <c r="B11" s="1" t="s">
        <v>284</v>
      </c>
      <c r="C11" s="493">
        <v>561</v>
      </c>
      <c r="D11" s="493">
        <v>663</v>
      </c>
      <c r="E11" s="493">
        <v>888</v>
      </c>
      <c r="F11" s="493">
        <v>1590</v>
      </c>
      <c r="G11" s="493">
        <v>4769</v>
      </c>
      <c r="H11" s="493">
        <v>4361</v>
      </c>
      <c r="I11" s="494">
        <v>14625</v>
      </c>
      <c r="J11" s="493">
        <v>15226</v>
      </c>
      <c r="K11" s="844">
        <v>16749</v>
      </c>
    </row>
    <row r="12" spans="1:59" ht="17.25" customHeight="1">
      <c r="A12" s="23" t="s">
        <v>286</v>
      </c>
      <c r="B12" s="1" t="s">
        <v>287</v>
      </c>
      <c r="C12" s="493">
        <v>0</v>
      </c>
      <c r="D12" s="493">
        <v>0</v>
      </c>
      <c r="E12" s="493">
        <v>0</v>
      </c>
      <c r="F12" s="493">
        <v>279</v>
      </c>
      <c r="G12" s="493">
        <v>1648</v>
      </c>
      <c r="H12" s="493">
        <v>1331</v>
      </c>
      <c r="I12" s="494">
        <v>2571</v>
      </c>
      <c r="J12" s="493">
        <v>2708</v>
      </c>
      <c r="K12" s="844">
        <v>2683</v>
      </c>
    </row>
    <row r="13" spans="1:59" ht="17.25" customHeight="1">
      <c r="A13" s="23" t="s">
        <v>310</v>
      </c>
      <c r="B13" s="1" t="s">
        <v>303</v>
      </c>
      <c r="C13" s="493">
        <v>227</v>
      </c>
      <c r="D13" s="493">
        <v>17</v>
      </c>
      <c r="E13" s="493">
        <v>15</v>
      </c>
      <c r="F13" s="493">
        <v>15</v>
      </c>
      <c r="G13" s="493">
        <v>42</v>
      </c>
      <c r="H13" s="493">
        <v>28</v>
      </c>
      <c r="I13" s="494">
        <v>18</v>
      </c>
      <c r="J13" s="493">
        <v>3</v>
      </c>
      <c r="K13" s="844">
        <v>3</v>
      </c>
    </row>
    <row r="14" spans="1:59" ht="17.25" customHeight="1">
      <c r="A14" s="23" t="s">
        <v>317</v>
      </c>
      <c r="B14" s="1" t="s">
        <v>301</v>
      </c>
      <c r="C14" s="787" t="s">
        <v>769</v>
      </c>
      <c r="D14" s="787" t="s">
        <v>769</v>
      </c>
      <c r="E14" s="787" t="s">
        <v>769</v>
      </c>
      <c r="F14" s="787" t="s">
        <v>769</v>
      </c>
      <c r="G14" s="787" t="s">
        <v>769</v>
      </c>
      <c r="H14" s="787" t="s">
        <v>769</v>
      </c>
      <c r="I14" s="790" t="s">
        <v>769</v>
      </c>
      <c r="J14" s="493">
        <v>5664</v>
      </c>
      <c r="K14" s="844">
        <v>5645</v>
      </c>
    </row>
    <row r="15" spans="1:59" ht="17.25" customHeight="1">
      <c r="A15" s="23" t="s">
        <v>313</v>
      </c>
      <c r="B15" s="23" t="s">
        <v>716</v>
      </c>
      <c r="C15" s="1"/>
      <c r="D15" s="1"/>
      <c r="E15" s="1"/>
      <c r="F15" s="1"/>
      <c r="G15" s="1"/>
      <c r="H15" s="1"/>
      <c r="I15" s="830"/>
      <c r="J15" s="784"/>
      <c r="K15" s="844">
        <v>0</v>
      </c>
    </row>
    <row r="16" spans="1:59" ht="17.25" customHeight="1">
      <c r="A16" s="23" t="s">
        <v>315</v>
      </c>
      <c r="B16" s="23" t="s">
        <v>713</v>
      </c>
      <c r="C16" s="1"/>
      <c r="D16" s="1"/>
      <c r="E16" s="1"/>
      <c r="F16" s="1"/>
      <c r="G16" s="1"/>
      <c r="H16" s="1"/>
      <c r="I16" s="830"/>
      <c r="J16" s="493">
        <v>1</v>
      </c>
      <c r="K16" s="844">
        <v>4</v>
      </c>
    </row>
    <row r="17" spans="1:11" ht="17.25" customHeight="1">
      <c r="A17" s="23" t="s">
        <v>311</v>
      </c>
      <c r="B17" s="23" t="s">
        <v>715</v>
      </c>
      <c r="C17" s="1"/>
      <c r="D17" s="1"/>
      <c r="E17" s="1"/>
      <c r="F17" s="1"/>
      <c r="G17" s="1"/>
      <c r="H17" s="1"/>
      <c r="I17" s="830"/>
      <c r="J17" s="493">
        <v>1</v>
      </c>
      <c r="K17" s="844">
        <v>0</v>
      </c>
    </row>
    <row r="18" spans="1:11" ht="24" customHeight="1">
      <c r="A18" s="23" t="s">
        <v>319</v>
      </c>
      <c r="B18" s="23" t="s">
        <v>717</v>
      </c>
      <c r="C18" s="1"/>
      <c r="D18" s="1"/>
      <c r="E18" s="1"/>
      <c r="F18" s="1"/>
      <c r="G18" s="1"/>
      <c r="H18" s="1"/>
      <c r="I18" s="830"/>
      <c r="J18" s="784"/>
      <c r="K18" s="844">
        <v>0</v>
      </c>
    </row>
    <row r="19" spans="1:11" ht="17.25" customHeight="1">
      <c r="A19" s="23" t="s">
        <v>722</v>
      </c>
      <c r="B19" s="23" t="s">
        <v>723</v>
      </c>
      <c r="C19" s="1"/>
      <c r="D19" s="1"/>
      <c r="E19" s="1"/>
      <c r="F19" s="1"/>
      <c r="G19" s="1"/>
      <c r="H19" s="1"/>
      <c r="I19" s="830"/>
      <c r="J19" s="784"/>
      <c r="K19" s="844">
        <v>0</v>
      </c>
    </row>
    <row r="20" spans="1:11">
      <c r="A20" s="23" t="s">
        <v>724</v>
      </c>
      <c r="B20" s="23" t="s">
        <v>725</v>
      </c>
      <c r="C20" s="787"/>
      <c r="D20" s="787"/>
      <c r="E20" s="787"/>
      <c r="F20" s="787"/>
      <c r="G20" s="787"/>
      <c r="H20" s="787"/>
      <c r="I20" s="790"/>
      <c r="J20" s="863"/>
      <c r="K20" s="844">
        <v>0</v>
      </c>
    </row>
    <row r="21" spans="1:11" ht="13.5" thickBot="1">
      <c r="A21" s="23" t="s">
        <v>321</v>
      </c>
      <c r="B21" s="23" t="s">
        <v>721</v>
      </c>
      <c r="C21" s="798"/>
      <c r="D21" s="798"/>
      <c r="E21" s="798"/>
      <c r="F21" s="798"/>
      <c r="G21" s="798"/>
      <c r="H21" s="798"/>
      <c r="I21" s="831"/>
      <c r="J21" s="831"/>
      <c r="K21" s="847">
        <v>0</v>
      </c>
    </row>
    <row r="22" spans="1:11">
      <c r="C22" s="785"/>
      <c r="D22" s="785"/>
      <c r="E22" s="785"/>
      <c r="F22" s="785"/>
      <c r="G22" s="785"/>
      <c r="H22" s="785"/>
      <c r="I22" s="785"/>
      <c r="J22" s="786"/>
    </row>
    <row r="23" spans="1:11">
      <c r="K23" s="786">
        <v>2822047</v>
      </c>
    </row>
    <row r="28" spans="1:11" ht="13.5" thickBot="1"/>
    <row r="29" spans="1:11" ht="22.5" customHeight="1" thickBot="1">
      <c r="A29" s="792" t="s">
        <v>763</v>
      </c>
      <c r="B29" s="793" t="s">
        <v>770</v>
      </c>
      <c r="C29" s="793">
        <v>2016</v>
      </c>
      <c r="D29" s="793">
        <v>2017</v>
      </c>
      <c r="E29" s="793">
        <v>2018</v>
      </c>
      <c r="F29" s="793">
        <v>2019</v>
      </c>
      <c r="G29" s="793">
        <v>2020</v>
      </c>
      <c r="H29" s="793">
        <v>2021</v>
      </c>
      <c r="I29" s="793">
        <v>2022</v>
      </c>
      <c r="J29" s="794">
        <v>2023</v>
      </c>
      <c r="K29" s="782">
        <v>2024</v>
      </c>
    </row>
    <row r="30" spans="1:11" ht="13.5" thickBot="1">
      <c r="A30" s="495" t="s">
        <v>326</v>
      </c>
      <c r="B30" s="496" t="s">
        <v>276</v>
      </c>
      <c r="C30" s="497">
        <v>1538148</v>
      </c>
      <c r="D30" s="497">
        <v>1661527</v>
      </c>
      <c r="E30" s="497">
        <v>1859924</v>
      </c>
      <c r="F30" s="498">
        <v>2136885</v>
      </c>
      <c r="G30" s="498">
        <v>2344807</v>
      </c>
      <c r="H30" s="498">
        <v>2539089</v>
      </c>
      <c r="I30" s="497">
        <v>2621691</v>
      </c>
      <c r="J30" s="497">
        <v>2642844</v>
      </c>
      <c r="K30" s="783">
        <v>2621691</v>
      </c>
    </row>
    <row r="31" spans="1:11" ht="13.5" thickBot="1">
      <c r="A31" s="495" t="s">
        <v>327</v>
      </c>
      <c r="B31" s="496" t="s">
        <v>279</v>
      </c>
      <c r="C31" s="493">
        <v>440327</v>
      </c>
      <c r="D31" s="493">
        <v>484830</v>
      </c>
      <c r="E31" s="493">
        <v>522335</v>
      </c>
      <c r="F31" s="494">
        <v>602400</v>
      </c>
      <c r="G31" s="494">
        <v>705540</v>
      </c>
      <c r="H31" s="494">
        <v>727052</v>
      </c>
      <c r="I31" s="493">
        <v>687558</v>
      </c>
      <c r="J31" s="493">
        <v>704247</v>
      </c>
      <c r="K31" s="781">
        <v>700364</v>
      </c>
    </row>
    <row r="32" spans="1:11" ht="14.25" customHeight="1" thickBot="1">
      <c r="A32" s="495" t="s">
        <v>328</v>
      </c>
      <c r="B32" s="496" t="s">
        <v>282</v>
      </c>
      <c r="C32" s="493">
        <v>267472</v>
      </c>
      <c r="D32" s="493">
        <v>297318</v>
      </c>
      <c r="E32" s="493">
        <v>319907</v>
      </c>
      <c r="F32" s="494">
        <v>372480</v>
      </c>
      <c r="G32" s="494">
        <v>410217</v>
      </c>
      <c r="H32" s="494">
        <v>468987</v>
      </c>
      <c r="I32" s="493">
        <v>402017</v>
      </c>
      <c r="J32" s="493">
        <v>403622</v>
      </c>
      <c r="K32" s="781">
        <v>402017</v>
      </c>
    </row>
    <row r="33" spans="1:11" ht="13.5" thickBot="1">
      <c r="A33" s="495" t="s">
        <v>771</v>
      </c>
      <c r="B33" s="496" t="s">
        <v>768</v>
      </c>
      <c r="C33" s="493">
        <v>640265</v>
      </c>
      <c r="D33" s="493">
        <v>543593</v>
      </c>
      <c r="E33" s="493">
        <v>455322</v>
      </c>
      <c r="F33" s="494">
        <v>340808</v>
      </c>
      <c r="G33" s="494">
        <v>265369</v>
      </c>
      <c r="H33" s="494">
        <v>177598</v>
      </c>
      <c r="I33" s="493" t="s">
        <v>772</v>
      </c>
      <c r="J33" s="493"/>
      <c r="K33" s="781">
        <v>0</v>
      </c>
    </row>
    <row r="34" spans="1:11" ht="13.5" thickBot="1">
      <c r="A34" s="495" t="s">
        <v>773</v>
      </c>
      <c r="B34" s="496" t="s">
        <v>766</v>
      </c>
      <c r="C34" s="493">
        <v>0</v>
      </c>
      <c r="D34" s="493">
        <v>441945</v>
      </c>
      <c r="E34" s="493">
        <v>347290</v>
      </c>
      <c r="F34" s="494">
        <v>217766</v>
      </c>
      <c r="G34" s="494">
        <v>126</v>
      </c>
      <c r="H34" s="494">
        <v>0</v>
      </c>
      <c r="I34" s="493" t="s">
        <v>772</v>
      </c>
      <c r="J34" s="493"/>
      <c r="K34" s="781">
        <v>0</v>
      </c>
    </row>
    <row r="35" spans="1:11" ht="13.5" thickBot="1">
      <c r="A35" s="495" t="s">
        <v>329</v>
      </c>
      <c r="B35" s="496" t="s">
        <v>284</v>
      </c>
      <c r="C35" s="493">
        <v>70152</v>
      </c>
      <c r="D35" s="493">
        <v>76176</v>
      </c>
      <c r="E35" s="493">
        <v>83977</v>
      </c>
      <c r="F35" s="494">
        <v>105850</v>
      </c>
      <c r="G35" s="494">
        <v>119018</v>
      </c>
      <c r="H35" s="494">
        <v>131129</v>
      </c>
      <c r="I35" s="493">
        <v>130670</v>
      </c>
      <c r="J35" s="493">
        <v>132000</v>
      </c>
      <c r="K35" s="781">
        <v>130670</v>
      </c>
    </row>
    <row r="36" spans="1:11" ht="13.5" thickBot="1">
      <c r="A36" s="495" t="s">
        <v>331</v>
      </c>
      <c r="B36" s="496" t="s">
        <v>332</v>
      </c>
      <c r="C36" s="493">
        <v>10084</v>
      </c>
      <c r="D36" s="493">
        <v>9712</v>
      </c>
      <c r="E36" s="493">
        <v>9354</v>
      </c>
      <c r="F36" s="494">
        <v>9085</v>
      </c>
      <c r="G36" s="494">
        <v>8613</v>
      </c>
      <c r="H36" s="494">
        <v>8148</v>
      </c>
      <c r="I36" s="493">
        <v>7184</v>
      </c>
      <c r="J36" s="493">
        <v>7366</v>
      </c>
      <c r="K36" s="781">
        <v>7184</v>
      </c>
    </row>
    <row r="37" spans="1:11" ht="14.25" customHeight="1" thickBot="1">
      <c r="A37" s="495" t="s">
        <v>335</v>
      </c>
      <c r="B37" s="496" t="s">
        <v>726</v>
      </c>
      <c r="C37" s="493">
        <v>2873</v>
      </c>
      <c r="D37" s="493">
        <v>2773</v>
      </c>
      <c r="E37" s="493">
        <v>2653</v>
      </c>
      <c r="F37" s="494">
        <v>2904</v>
      </c>
      <c r="G37" s="494">
        <v>2487</v>
      </c>
      <c r="H37" s="494">
        <v>2307</v>
      </c>
      <c r="I37" s="493">
        <v>2036</v>
      </c>
      <c r="J37" s="493">
        <v>2084</v>
      </c>
      <c r="K37" s="781">
        <v>2036</v>
      </c>
    </row>
    <row r="38" spans="1:11" ht="15.75" customHeight="1" thickBot="1">
      <c r="A38" s="495" t="s">
        <v>302</v>
      </c>
      <c r="B38" s="496" t="s">
        <v>303</v>
      </c>
      <c r="C38" s="493">
        <v>11042</v>
      </c>
      <c r="D38" s="493">
        <v>1563</v>
      </c>
      <c r="E38" s="493">
        <v>561</v>
      </c>
      <c r="F38" s="494">
        <v>325</v>
      </c>
      <c r="G38" s="494">
        <v>253</v>
      </c>
      <c r="H38" s="494">
        <v>254</v>
      </c>
      <c r="I38" s="493">
        <v>6</v>
      </c>
      <c r="J38" s="493">
        <v>4</v>
      </c>
      <c r="K38" s="781">
        <v>6</v>
      </c>
    </row>
    <row r="39" spans="1:11" ht="15" customHeight="1" thickBot="1">
      <c r="A39" s="495" t="s">
        <v>292</v>
      </c>
      <c r="B39" s="496" t="s">
        <v>293</v>
      </c>
      <c r="C39" s="497">
        <v>69569</v>
      </c>
      <c r="D39" s="497">
        <v>94903</v>
      </c>
      <c r="E39" s="497">
        <v>110203</v>
      </c>
      <c r="F39" s="497">
        <v>125908</v>
      </c>
      <c r="G39" s="497">
        <v>116443</v>
      </c>
      <c r="H39" s="497">
        <v>128263</v>
      </c>
      <c r="I39" s="493">
        <v>138355</v>
      </c>
      <c r="J39" s="493">
        <v>138244</v>
      </c>
      <c r="K39" s="781">
        <v>138355</v>
      </c>
    </row>
    <row r="40" spans="1:11" ht="13.5" thickBot="1">
      <c r="A40" s="495" t="s">
        <v>294</v>
      </c>
      <c r="B40" s="496" t="s">
        <v>295</v>
      </c>
      <c r="C40" s="493">
        <v>8243</v>
      </c>
      <c r="D40" s="493">
        <v>12669</v>
      </c>
      <c r="E40" s="493">
        <v>16789</v>
      </c>
      <c r="F40" s="494">
        <v>21206</v>
      </c>
      <c r="G40" s="494">
        <v>53726</v>
      </c>
      <c r="H40" s="494">
        <v>48207</v>
      </c>
      <c r="I40" s="493">
        <v>49221</v>
      </c>
      <c r="J40" s="493">
        <v>56765</v>
      </c>
      <c r="K40" s="781">
        <v>56476</v>
      </c>
    </row>
    <row r="41" spans="1:11" ht="18.75" customHeight="1" thickBot="1">
      <c r="A41" s="495" t="s">
        <v>334</v>
      </c>
      <c r="B41" s="496" t="s">
        <v>309</v>
      </c>
      <c r="C41" s="493">
        <v>239</v>
      </c>
      <c r="D41" s="493">
        <v>702</v>
      </c>
      <c r="E41" s="493">
        <v>1104</v>
      </c>
      <c r="F41" s="494">
        <v>2212</v>
      </c>
      <c r="G41" s="494">
        <v>2776</v>
      </c>
      <c r="H41" s="494">
        <v>2969</v>
      </c>
      <c r="I41" s="493">
        <v>2776</v>
      </c>
      <c r="J41" s="493"/>
      <c r="K41" s="781">
        <v>0</v>
      </c>
    </row>
    <row r="42" spans="1:11" ht="22.5" customHeight="1" thickBot="1">
      <c r="A42" s="495" t="s">
        <v>298</v>
      </c>
      <c r="B42" s="496" t="s">
        <v>299</v>
      </c>
      <c r="C42" s="493">
        <v>57</v>
      </c>
      <c r="D42" s="493">
        <v>149</v>
      </c>
      <c r="E42" s="493">
        <v>218</v>
      </c>
      <c r="F42" s="494">
        <v>474</v>
      </c>
      <c r="G42" s="494">
        <v>724</v>
      </c>
      <c r="H42" s="494">
        <v>1002</v>
      </c>
      <c r="I42" s="493">
        <v>824</v>
      </c>
      <c r="J42" s="493">
        <v>941</v>
      </c>
      <c r="K42" s="781">
        <v>824</v>
      </c>
    </row>
    <row r="43" spans="1:11" ht="13.5" thickBot="1">
      <c r="A43" s="495" t="s">
        <v>296</v>
      </c>
      <c r="B43" s="496" t="s">
        <v>279</v>
      </c>
      <c r="C43" s="493">
        <v>0</v>
      </c>
      <c r="D43" s="493">
        <v>0</v>
      </c>
      <c r="E43" s="493">
        <v>0</v>
      </c>
      <c r="F43" s="494">
        <v>34</v>
      </c>
      <c r="G43" s="494">
        <v>436</v>
      </c>
      <c r="H43" s="494">
        <v>4909</v>
      </c>
      <c r="I43" s="493">
        <v>12806</v>
      </c>
      <c r="J43" s="493"/>
      <c r="K43" s="781"/>
    </row>
    <row r="44" spans="1:11" ht="13.5" thickBot="1">
      <c r="A44" s="495" t="s">
        <v>300</v>
      </c>
      <c r="B44" s="496" t="s">
        <v>301</v>
      </c>
      <c r="C44" s="788"/>
      <c r="D44" s="788"/>
      <c r="E44" s="788"/>
      <c r="F44" s="789"/>
      <c r="G44" s="789"/>
      <c r="H44" s="789"/>
      <c r="I44" s="788"/>
      <c r="J44" s="788">
        <v>191</v>
      </c>
      <c r="K44" s="781">
        <v>128</v>
      </c>
    </row>
    <row r="45" spans="1:11" ht="13.5" thickBot="1">
      <c r="A45" s="495" t="s">
        <v>333</v>
      </c>
      <c r="B45" s="496" t="s">
        <v>287</v>
      </c>
      <c r="C45" s="788">
        <v>0</v>
      </c>
      <c r="D45" s="788">
        <v>0</v>
      </c>
      <c r="E45" s="788">
        <v>0</v>
      </c>
      <c r="F45" s="789">
        <v>2280</v>
      </c>
      <c r="G45" s="789">
        <v>3469</v>
      </c>
      <c r="H45" s="789">
        <v>2835</v>
      </c>
      <c r="I45" s="788">
        <v>3984</v>
      </c>
      <c r="J45" s="788">
        <v>4322</v>
      </c>
      <c r="K45" s="791">
        <v>3984</v>
      </c>
    </row>
    <row r="46" spans="1:11" ht="13.5" thickBot="1">
      <c r="A46" s="495" t="s">
        <v>733</v>
      </c>
      <c r="B46" s="496" t="s">
        <v>716</v>
      </c>
      <c r="C46" s="493"/>
      <c r="D46" s="493"/>
      <c r="E46" s="493"/>
      <c r="F46" s="493"/>
      <c r="G46" s="493"/>
      <c r="H46" s="493"/>
      <c r="I46" s="493"/>
      <c r="J46" s="493">
        <v>7</v>
      </c>
      <c r="K46" s="791">
        <v>5</v>
      </c>
    </row>
    <row r="47" spans="1:11" ht="13.5" thickBot="1">
      <c r="A47" s="495" t="s">
        <v>337</v>
      </c>
      <c r="B47" s="496" t="s">
        <v>713</v>
      </c>
      <c r="C47" s="788"/>
      <c r="D47" s="788"/>
      <c r="E47" s="788"/>
      <c r="F47" s="788"/>
      <c r="G47" s="788"/>
      <c r="H47" s="788"/>
      <c r="I47" s="788"/>
      <c r="J47" s="788">
        <v>4</v>
      </c>
      <c r="K47" s="791">
        <v>2</v>
      </c>
    </row>
    <row r="48" spans="1:11" ht="13.5" thickBot="1">
      <c r="A48" s="495" t="s">
        <v>736</v>
      </c>
      <c r="B48" s="496" t="s">
        <v>728</v>
      </c>
      <c r="C48" s="788"/>
      <c r="D48" s="788"/>
      <c r="E48" s="788"/>
      <c r="F48" s="788"/>
      <c r="G48" s="788"/>
      <c r="H48" s="788"/>
      <c r="I48" s="788"/>
      <c r="J48" s="788"/>
      <c r="K48" s="791">
        <v>0</v>
      </c>
    </row>
    <row r="49" spans="1:11" ht="13.5" thickBot="1">
      <c r="A49" s="495" t="s">
        <v>340</v>
      </c>
      <c r="B49" s="496" t="s">
        <v>341</v>
      </c>
      <c r="C49" s="788"/>
      <c r="D49" s="788"/>
      <c r="E49" s="788"/>
      <c r="F49" s="788"/>
      <c r="G49" s="788"/>
      <c r="H49" s="788"/>
      <c r="I49" s="788"/>
      <c r="J49" s="788"/>
      <c r="K49" s="791">
        <v>1</v>
      </c>
    </row>
    <row r="50" spans="1:11" ht="13.5" thickBot="1">
      <c r="A50" s="495" t="s">
        <v>737</v>
      </c>
      <c r="B50" s="496" t="s">
        <v>729</v>
      </c>
      <c r="C50" s="763"/>
      <c r="D50" s="763"/>
      <c r="E50" s="763"/>
      <c r="F50" s="763"/>
      <c r="G50" s="763"/>
      <c r="H50" s="763"/>
      <c r="I50" s="763"/>
      <c r="J50" s="829"/>
      <c r="K50" s="844">
        <v>0</v>
      </c>
    </row>
    <row r="51" spans="1:11" ht="13.5" thickBot="1">
      <c r="A51" s="495" t="s">
        <v>738</v>
      </c>
      <c r="B51" s="496" t="s">
        <v>715</v>
      </c>
      <c r="C51" s="763"/>
      <c r="D51" s="763"/>
      <c r="E51" s="763"/>
      <c r="F51" s="763"/>
      <c r="G51" s="763"/>
      <c r="H51" s="763"/>
      <c r="I51" s="763"/>
      <c r="J51" s="829"/>
      <c r="K51" s="844">
        <v>0</v>
      </c>
    </row>
    <row r="52" spans="1:11" ht="13.5" thickBot="1">
      <c r="A52" s="495" t="s">
        <v>734</v>
      </c>
      <c r="B52" s="496" t="s">
        <v>720</v>
      </c>
      <c r="C52" s="845"/>
      <c r="D52" s="845"/>
      <c r="E52" s="845"/>
      <c r="F52" s="845"/>
      <c r="G52" s="845"/>
      <c r="H52" s="845"/>
      <c r="I52" s="845"/>
      <c r="J52" s="846"/>
      <c r="K52" s="847">
        <v>0</v>
      </c>
    </row>
    <row r="53" spans="1:11" ht="21.75" customHeight="1">
      <c r="D53" s="843" t="s">
        <v>368</v>
      </c>
      <c r="K53" s="786">
        <v>4063743</v>
      </c>
    </row>
    <row r="61" spans="1:11" ht="13.5" customHeight="1"/>
    <row r="62" spans="1:11" ht="11.25" hidden="1" customHeight="1"/>
    <row r="63" spans="1:11" ht="10.5" hidden="1" customHeight="1"/>
    <row r="64" spans="1:11" ht="13.5" hidden="1" customHeight="1"/>
    <row r="65" ht="7.5" hidden="1" customHeight="1"/>
    <row r="66" ht="7.5" hidden="1" customHeight="1"/>
    <row r="67" ht="7.5" hidden="1" customHeight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t="7.5" hidden="1" customHeight="1"/>
    <row r="110" ht="7.5" hidden="1" customHeight="1"/>
  </sheetData>
  <sheetProtection autoFilter="0"/>
  <sortState xmlns:xlrd2="http://schemas.microsoft.com/office/spreadsheetml/2017/richdata2" ref="A2:I7">
    <sortCondition descending="1" ref="I2:I7"/>
  </sortState>
  <hyperlinks>
    <hyperlink ref="L2" location="INDICE!B2" display="Indice" xr:uid="{1A13449A-3375-481E-A4F8-88F4ECB4073A}"/>
  </hyperlink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6FF66"/>
  </sheetPr>
  <dimension ref="A1:AE483"/>
  <sheetViews>
    <sheetView zoomScale="70" zoomScaleNormal="70" workbookViewId="0">
      <pane xSplit="3" ySplit="5" topLeftCell="D6" activePane="bottomRight" state="frozen"/>
      <selection pane="bottomRight" activeCell="D6" sqref="D6"/>
      <selection pane="bottomLeft" activeCell="A6" sqref="A6"/>
      <selection pane="topRight" activeCell="D1" sqref="D1"/>
    </sheetView>
  </sheetViews>
  <sheetFormatPr defaultColWidth="11.42578125" defaultRowHeight="15"/>
  <cols>
    <col min="1" max="1" width="30.140625" style="24" customWidth="1"/>
    <col min="2" max="2" width="25.7109375" style="24" customWidth="1"/>
    <col min="3" max="3" width="13.5703125" style="24" customWidth="1"/>
    <col min="4" max="4" width="12.7109375" style="24" customWidth="1"/>
    <col min="5" max="5" width="10.7109375" style="24" bestFit="1" customWidth="1"/>
    <col min="6" max="6" width="9.7109375" style="24" customWidth="1"/>
    <col min="7" max="7" width="11.140625" style="24" bestFit="1" customWidth="1"/>
    <col min="8" max="8" width="10.7109375" style="24" bestFit="1" customWidth="1"/>
    <col min="9" max="9" width="12" style="24" bestFit="1" customWidth="1"/>
    <col min="10" max="11" width="10.7109375" style="24" customWidth="1"/>
    <col min="12" max="12" width="11.42578125" style="24" customWidth="1"/>
    <col min="13" max="13" width="11.42578125" style="24"/>
    <col min="14" max="19" width="11.42578125" style="24" customWidth="1"/>
    <col min="20" max="20" width="8.28515625" style="24" customWidth="1"/>
    <col min="21" max="29" width="11.42578125" style="24" customWidth="1"/>
    <col min="30" max="30" width="13.5703125" style="24" customWidth="1"/>
    <col min="31" max="31" width="20.140625" style="24" customWidth="1"/>
    <col min="32" max="16384" width="11.42578125" style="24"/>
  </cols>
  <sheetData>
    <row r="1" spans="1:31" ht="34.5" customHeight="1" thickBot="1">
      <c r="A1" s="975" t="s">
        <v>774</v>
      </c>
      <c r="B1" s="976"/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  <c r="O1" s="976"/>
      <c r="P1" s="976"/>
      <c r="Q1" s="976"/>
      <c r="R1" s="976"/>
      <c r="S1" s="976"/>
      <c r="T1" s="976"/>
      <c r="U1" s="976"/>
      <c r="V1" s="976"/>
      <c r="W1" s="976"/>
      <c r="X1" s="976"/>
      <c r="Y1" s="976"/>
      <c r="Z1" s="976"/>
      <c r="AA1" s="976"/>
      <c r="AB1" s="976"/>
      <c r="AC1" s="976"/>
      <c r="AD1" s="977"/>
      <c r="AE1" s="799" t="s">
        <v>368</v>
      </c>
    </row>
    <row r="2" spans="1:31" ht="44.25" customHeight="1" thickBot="1">
      <c r="A2" s="985" t="s">
        <v>372</v>
      </c>
      <c r="B2" s="987" t="s">
        <v>775</v>
      </c>
      <c r="C2" s="989" t="s">
        <v>776</v>
      </c>
      <c r="D2" s="394" t="s">
        <v>293</v>
      </c>
      <c r="E2" s="685" t="s">
        <v>295</v>
      </c>
      <c r="F2" s="685" t="s">
        <v>777</v>
      </c>
      <c r="G2" s="980" t="s">
        <v>778</v>
      </c>
      <c r="H2" s="685" t="s">
        <v>779</v>
      </c>
      <c r="I2" s="685" t="s">
        <v>780</v>
      </c>
      <c r="J2" s="685" t="s">
        <v>781</v>
      </c>
      <c r="K2" s="980" t="s">
        <v>782</v>
      </c>
      <c r="L2" s="685" t="s">
        <v>783</v>
      </c>
      <c r="M2" s="685" t="s">
        <v>309</v>
      </c>
      <c r="N2" s="685" t="s">
        <v>307</v>
      </c>
      <c r="O2" s="685" t="s">
        <v>784</v>
      </c>
      <c r="P2" s="685" t="s">
        <v>785</v>
      </c>
      <c r="Q2" s="685" t="s">
        <v>786</v>
      </c>
      <c r="R2" s="685" t="s">
        <v>787</v>
      </c>
      <c r="S2" s="685" t="s">
        <v>314</v>
      </c>
      <c r="T2" s="685" t="s">
        <v>314</v>
      </c>
      <c r="U2" s="685" t="s">
        <v>715</v>
      </c>
      <c r="V2" s="685" t="s">
        <v>316</v>
      </c>
      <c r="W2" s="685" t="s">
        <v>711</v>
      </c>
      <c r="X2" s="685" t="s">
        <v>788</v>
      </c>
      <c r="Y2" s="685" t="s">
        <v>789</v>
      </c>
      <c r="Z2" s="685" t="s">
        <v>790</v>
      </c>
      <c r="AA2" s="653" t="s">
        <v>791</v>
      </c>
      <c r="AB2" s="653" t="s">
        <v>725</v>
      </c>
      <c r="AC2" s="653" t="s">
        <v>728</v>
      </c>
      <c r="AD2" s="395" t="s">
        <v>792</v>
      </c>
      <c r="AE2" s="871" t="s">
        <v>389</v>
      </c>
    </row>
    <row r="3" spans="1:31" ht="15.75" thickBot="1">
      <c r="A3" s="986"/>
      <c r="B3" s="988"/>
      <c r="C3" s="990"/>
      <c r="D3" s="396" t="s">
        <v>304</v>
      </c>
      <c r="E3" s="397" t="s">
        <v>305</v>
      </c>
      <c r="F3" s="398" t="s">
        <v>289</v>
      </c>
      <c r="G3" s="981"/>
      <c r="H3" s="397" t="s">
        <v>275</v>
      </c>
      <c r="I3" s="397" t="s">
        <v>278</v>
      </c>
      <c r="J3" s="397" t="s">
        <v>727</v>
      </c>
      <c r="K3" s="981"/>
      <c r="L3" s="397" t="s">
        <v>281</v>
      </c>
      <c r="M3" s="397" t="s">
        <v>308</v>
      </c>
      <c r="N3" s="397" t="s">
        <v>306</v>
      </c>
      <c r="O3" s="397" t="s">
        <v>283</v>
      </c>
      <c r="P3" s="323" t="s">
        <v>317</v>
      </c>
      <c r="Q3" s="397" t="s">
        <v>286</v>
      </c>
      <c r="R3" s="397" t="s">
        <v>310</v>
      </c>
      <c r="S3" s="397" t="s">
        <v>313</v>
      </c>
      <c r="T3" s="397" t="s">
        <v>793</v>
      </c>
      <c r="U3" s="397" t="s">
        <v>311</v>
      </c>
      <c r="V3" s="397" t="s">
        <v>315</v>
      </c>
      <c r="W3" s="397" t="s">
        <v>710</v>
      </c>
      <c r="X3" s="397" t="s">
        <v>794</v>
      </c>
      <c r="Y3" s="397" t="s">
        <v>323</v>
      </c>
      <c r="Z3" s="397" t="s">
        <v>321</v>
      </c>
      <c r="AA3" s="654" t="s">
        <v>319</v>
      </c>
      <c r="AB3" s="654" t="s">
        <v>724</v>
      </c>
      <c r="AC3" s="654" t="s">
        <v>722</v>
      </c>
      <c r="AD3" s="399"/>
      <c r="AE3" s="648"/>
    </row>
    <row r="4" spans="1:31" ht="30" customHeight="1" thickBot="1">
      <c r="A4" s="438" t="s">
        <v>795</v>
      </c>
      <c r="B4" s="409"/>
      <c r="C4" s="409"/>
      <c r="D4" s="419">
        <v>123</v>
      </c>
      <c r="E4" s="420">
        <v>50</v>
      </c>
      <c r="F4" s="420">
        <v>39</v>
      </c>
      <c r="G4" s="982"/>
      <c r="H4" s="420">
        <v>44</v>
      </c>
      <c r="I4" s="420">
        <v>125</v>
      </c>
      <c r="J4" s="420">
        <v>107</v>
      </c>
      <c r="K4" s="982"/>
      <c r="L4" s="420">
        <v>39</v>
      </c>
      <c r="M4" s="420">
        <v>0</v>
      </c>
      <c r="N4" s="420">
        <v>19</v>
      </c>
      <c r="O4" s="420">
        <v>5</v>
      </c>
      <c r="P4" s="420">
        <v>8</v>
      </c>
      <c r="Q4" s="420">
        <v>2</v>
      </c>
      <c r="R4" s="420">
        <v>1</v>
      </c>
      <c r="S4" s="420">
        <v>0</v>
      </c>
      <c r="T4" s="420">
        <v>0</v>
      </c>
      <c r="U4" s="420">
        <v>0</v>
      </c>
      <c r="V4" s="420">
        <v>3</v>
      </c>
      <c r="W4" s="420">
        <v>0</v>
      </c>
      <c r="X4" s="420">
        <v>0</v>
      </c>
      <c r="Y4" s="420">
        <v>0</v>
      </c>
      <c r="Z4" s="420">
        <v>0</v>
      </c>
      <c r="AA4" s="420">
        <v>0</v>
      </c>
      <c r="AB4" s="420">
        <v>0</v>
      </c>
      <c r="AC4" s="420">
        <v>0</v>
      </c>
      <c r="AD4" s="420"/>
    </row>
    <row r="5" spans="1:31" ht="20.100000000000001" customHeight="1" thickBot="1">
      <c r="A5" s="404" t="s">
        <v>796</v>
      </c>
      <c r="B5" s="405"/>
      <c r="C5" s="405"/>
      <c r="D5" s="400">
        <v>1532557</v>
      </c>
      <c r="E5" s="401">
        <v>390287</v>
      </c>
      <c r="F5" s="401">
        <v>2537</v>
      </c>
      <c r="G5" s="401">
        <v>392824</v>
      </c>
      <c r="H5" s="401">
        <v>411986</v>
      </c>
      <c r="I5" s="401">
        <v>216082</v>
      </c>
      <c r="J5" s="401">
        <v>80680</v>
      </c>
      <c r="K5" s="401">
        <v>296762</v>
      </c>
      <c r="L5" s="401">
        <v>124915</v>
      </c>
      <c r="M5" s="401">
        <v>0</v>
      </c>
      <c r="N5" s="401">
        <v>37919</v>
      </c>
      <c r="O5" s="401">
        <v>16749</v>
      </c>
      <c r="P5" s="401">
        <v>5645</v>
      </c>
      <c r="Q5" s="401">
        <v>2683</v>
      </c>
      <c r="R5" s="401">
        <v>3</v>
      </c>
      <c r="S5" s="401">
        <v>0</v>
      </c>
      <c r="T5" s="401">
        <v>0</v>
      </c>
      <c r="U5" s="401">
        <v>0</v>
      </c>
      <c r="V5" s="401">
        <v>4</v>
      </c>
      <c r="W5" s="401">
        <v>0</v>
      </c>
      <c r="X5" s="401">
        <v>0</v>
      </c>
      <c r="Y5" s="401">
        <v>0</v>
      </c>
      <c r="Z5" s="401">
        <v>0</v>
      </c>
      <c r="AA5" s="401">
        <v>0</v>
      </c>
      <c r="AB5" s="401">
        <v>0</v>
      </c>
      <c r="AC5" s="401">
        <v>0</v>
      </c>
      <c r="AD5" s="402">
        <v>2822047</v>
      </c>
    </row>
    <row r="6" spans="1:31" ht="16.5" thickBot="1">
      <c r="A6" s="439" t="s">
        <v>797</v>
      </c>
      <c r="B6" s="403"/>
      <c r="C6" s="403"/>
      <c r="D6" s="440">
        <v>45328</v>
      </c>
      <c r="E6" s="441">
        <v>2867</v>
      </c>
      <c r="F6" s="441">
        <v>10</v>
      </c>
      <c r="G6" s="441">
        <v>2877</v>
      </c>
      <c r="H6" s="441">
        <v>1190</v>
      </c>
      <c r="I6" s="441">
        <v>7987</v>
      </c>
      <c r="J6" s="441">
        <v>4070</v>
      </c>
      <c r="K6" s="441">
        <v>12057</v>
      </c>
      <c r="L6" s="441">
        <v>0</v>
      </c>
      <c r="M6" s="441">
        <v>0</v>
      </c>
      <c r="N6" s="441">
        <v>0</v>
      </c>
      <c r="O6" s="441">
        <v>0</v>
      </c>
      <c r="P6" s="441">
        <v>0</v>
      </c>
      <c r="Q6" s="441">
        <v>0</v>
      </c>
      <c r="R6" s="441">
        <v>0</v>
      </c>
      <c r="S6" s="441">
        <v>0</v>
      </c>
      <c r="T6" s="441">
        <v>0</v>
      </c>
      <c r="U6" s="441">
        <v>0</v>
      </c>
      <c r="V6" s="441">
        <v>0</v>
      </c>
      <c r="W6" s="441">
        <v>0</v>
      </c>
      <c r="X6" s="441">
        <v>0</v>
      </c>
      <c r="Y6" s="441">
        <v>0</v>
      </c>
      <c r="Z6" s="444">
        <v>0</v>
      </c>
      <c r="AA6" s="444">
        <v>0</v>
      </c>
      <c r="AB6" s="444">
        <v>0</v>
      </c>
      <c r="AC6" s="444">
        <v>0</v>
      </c>
      <c r="AD6" s="402">
        <v>61452</v>
      </c>
      <c r="AE6" s="902"/>
    </row>
    <row r="7" spans="1:31" ht="15.75" thickBot="1">
      <c r="A7" s="374" t="s">
        <v>443</v>
      </c>
      <c r="B7" s="903" t="s">
        <v>797</v>
      </c>
      <c r="C7" s="31">
        <v>142</v>
      </c>
      <c r="D7" s="434">
        <v>2806</v>
      </c>
      <c r="E7" s="435">
        <v>0</v>
      </c>
      <c r="F7" s="299">
        <v>0</v>
      </c>
      <c r="G7" s="299">
        <v>0</v>
      </c>
      <c r="H7" s="435">
        <v>0</v>
      </c>
      <c r="I7" s="435">
        <v>192</v>
      </c>
      <c r="J7" s="299">
        <v>0</v>
      </c>
      <c r="K7" s="299">
        <v>192</v>
      </c>
      <c r="L7" s="435">
        <v>0</v>
      </c>
      <c r="M7" s="435">
        <v>0</v>
      </c>
      <c r="N7" s="435">
        <v>0</v>
      </c>
      <c r="O7" s="435">
        <v>0</v>
      </c>
      <c r="P7" s="435">
        <v>0</v>
      </c>
      <c r="Q7" s="435">
        <v>0</v>
      </c>
      <c r="R7" s="435">
        <v>0</v>
      </c>
      <c r="S7" s="435">
        <v>0</v>
      </c>
      <c r="T7" s="299">
        <v>0</v>
      </c>
      <c r="U7" s="435">
        <v>0</v>
      </c>
      <c r="V7" s="435">
        <v>0</v>
      </c>
      <c r="W7" s="435">
        <v>0</v>
      </c>
      <c r="X7" s="435">
        <v>0</v>
      </c>
      <c r="Y7" s="435">
        <v>0</v>
      </c>
      <c r="Z7" s="435">
        <v>0</v>
      </c>
      <c r="AA7" s="435"/>
      <c r="AB7" s="435"/>
      <c r="AC7" s="435"/>
      <c r="AD7" s="402">
        <v>2998</v>
      </c>
    </row>
    <row r="8" spans="1:31" ht="15.75" thickBot="1">
      <c r="A8" s="374" t="s">
        <v>481</v>
      </c>
      <c r="B8" s="903" t="s">
        <v>797</v>
      </c>
      <c r="C8" s="31">
        <v>425</v>
      </c>
      <c r="D8" s="434">
        <v>5081</v>
      </c>
      <c r="E8" s="435">
        <v>1</v>
      </c>
      <c r="F8" s="299">
        <v>0</v>
      </c>
      <c r="G8" s="299">
        <v>1</v>
      </c>
      <c r="H8" s="435">
        <v>0</v>
      </c>
      <c r="I8" s="435">
        <v>772</v>
      </c>
      <c r="J8" s="299">
        <v>22</v>
      </c>
      <c r="K8" s="299">
        <v>794</v>
      </c>
      <c r="L8" s="435">
        <v>0</v>
      </c>
      <c r="M8" s="435">
        <v>0</v>
      </c>
      <c r="N8" s="435">
        <v>0</v>
      </c>
      <c r="O8" s="435">
        <v>0</v>
      </c>
      <c r="P8" s="435">
        <v>0</v>
      </c>
      <c r="Q8" s="435">
        <v>0</v>
      </c>
      <c r="R8" s="435">
        <v>0</v>
      </c>
      <c r="S8" s="435">
        <v>0</v>
      </c>
      <c r="T8" s="299">
        <v>0</v>
      </c>
      <c r="U8" s="435">
        <v>0</v>
      </c>
      <c r="V8" s="435">
        <v>0</v>
      </c>
      <c r="W8" s="435">
        <v>0</v>
      </c>
      <c r="X8" s="435">
        <v>0</v>
      </c>
      <c r="Y8" s="435">
        <v>0</v>
      </c>
      <c r="Z8" s="435">
        <v>0</v>
      </c>
      <c r="AA8" s="435"/>
      <c r="AB8" s="435"/>
      <c r="AC8" s="435"/>
      <c r="AD8" s="402">
        <v>5876</v>
      </c>
    </row>
    <row r="9" spans="1:31" ht="15.75" thickBot="1">
      <c r="A9" s="374" t="s">
        <v>493</v>
      </c>
      <c r="B9" s="903" t="s">
        <v>797</v>
      </c>
      <c r="C9" s="31">
        <v>579</v>
      </c>
      <c r="D9" s="434">
        <v>16141</v>
      </c>
      <c r="E9" s="435">
        <v>1921</v>
      </c>
      <c r="F9" s="299">
        <v>10</v>
      </c>
      <c r="G9" s="299">
        <v>1931</v>
      </c>
      <c r="H9" s="435">
        <v>0</v>
      </c>
      <c r="I9" s="435">
        <v>4130</v>
      </c>
      <c r="J9" s="299">
        <v>4006</v>
      </c>
      <c r="K9" s="299">
        <v>8136</v>
      </c>
      <c r="L9" s="435">
        <v>0</v>
      </c>
      <c r="M9" s="435">
        <v>0</v>
      </c>
      <c r="N9" s="435">
        <v>0</v>
      </c>
      <c r="O9" s="435">
        <v>0</v>
      </c>
      <c r="P9" s="435">
        <v>0</v>
      </c>
      <c r="Q9" s="435">
        <v>0</v>
      </c>
      <c r="R9" s="435">
        <v>0</v>
      </c>
      <c r="S9" s="435">
        <v>0</v>
      </c>
      <c r="T9" s="299">
        <v>0</v>
      </c>
      <c r="U9" s="435">
        <v>0</v>
      </c>
      <c r="V9" s="435">
        <v>0</v>
      </c>
      <c r="W9" s="435">
        <v>0</v>
      </c>
      <c r="X9" s="435">
        <v>0</v>
      </c>
      <c r="Y9" s="435">
        <v>0</v>
      </c>
      <c r="Z9" s="435">
        <v>0</v>
      </c>
      <c r="AA9" s="435"/>
      <c r="AB9" s="435"/>
      <c r="AC9" s="435"/>
      <c r="AD9" s="402">
        <v>26208</v>
      </c>
    </row>
    <row r="10" spans="1:31" ht="15.75" thickBot="1">
      <c r="A10" s="374" t="s">
        <v>494</v>
      </c>
      <c r="B10" s="903" t="s">
        <v>797</v>
      </c>
      <c r="C10" s="31">
        <v>585</v>
      </c>
      <c r="D10" s="434">
        <v>5110</v>
      </c>
      <c r="E10" s="435">
        <v>945</v>
      </c>
      <c r="F10" s="299">
        <v>0</v>
      </c>
      <c r="G10" s="299">
        <v>945</v>
      </c>
      <c r="H10" s="435">
        <v>0</v>
      </c>
      <c r="I10" s="435">
        <v>950</v>
      </c>
      <c r="J10" s="299">
        <v>19</v>
      </c>
      <c r="K10" s="299">
        <v>969</v>
      </c>
      <c r="L10" s="435">
        <v>0</v>
      </c>
      <c r="M10" s="435">
        <v>0</v>
      </c>
      <c r="N10" s="435">
        <v>0</v>
      </c>
      <c r="O10" s="435">
        <v>0</v>
      </c>
      <c r="P10" s="435">
        <v>0</v>
      </c>
      <c r="Q10" s="435">
        <v>0</v>
      </c>
      <c r="R10" s="435">
        <v>0</v>
      </c>
      <c r="S10" s="435">
        <v>0</v>
      </c>
      <c r="T10" s="299">
        <v>0</v>
      </c>
      <c r="U10" s="435">
        <v>0</v>
      </c>
      <c r="V10" s="435">
        <v>0</v>
      </c>
      <c r="W10" s="435">
        <v>0</v>
      </c>
      <c r="X10" s="435">
        <v>0</v>
      </c>
      <c r="Y10" s="435">
        <v>0</v>
      </c>
      <c r="Z10" s="435">
        <v>0</v>
      </c>
      <c r="AA10" s="435"/>
      <c r="AB10" s="435"/>
      <c r="AC10" s="435"/>
      <c r="AD10" s="402">
        <v>7024</v>
      </c>
    </row>
    <row r="11" spans="1:31" ht="15.75" thickBot="1">
      <c r="A11" s="374" t="s">
        <v>495</v>
      </c>
      <c r="B11" s="903" t="s">
        <v>797</v>
      </c>
      <c r="C11" s="31">
        <v>591</v>
      </c>
      <c r="D11" s="434">
        <v>7714</v>
      </c>
      <c r="E11" s="435">
        <v>0</v>
      </c>
      <c r="F11" s="299">
        <v>0</v>
      </c>
      <c r="G11" s="299">
        <v>0</v>
      </c>
      <c r="H11" s="435">
        <v>1190</v>
      </c>
      <c r="I11" s="435">
        <v>1380</v>
      </c>
      <c r="J11" s="299">
        <v>22</v>
      </c>
      <c r="K11" s="299">
        <v>1402</v>
      </c>
      <c r="L11" s="435">
        <v>0</v>
      </c>
      <c r="M11" s="435">
        <v>0</v>
      </c>
      <c r="N11" s="435">
        <v>0</v>
      </c>
      <c r="O11" s="435">
        <v>0</v>
      </c>
      <c r="P11" s="435">
        <v>0</v>
      </c>
      <c r="Q11" s="435">
        <v>0</v>
      </c>
      <c r="R11" s="435">
        <v>0</v>
      </c>
      <c r="S11" s="435">
        <v>0</v>
      </c>
      <c r="T11" s="299">
        <v>0</v>
      </c>
      <c r="U11" s="435">
        <v>0</v>
      </c>
      <c r="V11" s="435">
        <v>0</v>
      </c>
      <c r="W11" s="435">
        <v>0</v>
      </c>
      <c r="X11" s="435">
        <v>0</v>
      </c>
      <c r="Y11" s="435">
        <v>0</v>
      </c>
      <c r="Z11" s="435">
        <v>0</v>
      </c>
      <c r="AA11" s="435"/>
      <c r="AB11" s="435"/>
      <c r="AC11" s="435"/>
      <c r="AD11" s="402">
        <v>10306</v>
      </c>
    </row>
    <row r="12" spans="1:31" ht="15.75" thickBot="1">
      <c r="A12" s="374" t="s">
        <v>537</v>
      </c>
      <c r="B12" s="903" t="s">
        <v>797</v>
      </c>
      <c r="C12" s="31">
        <v>893</v>
      </c>
      <c r="D12" s="434">
        <v>8476</v>
      </c>
      <c r="E12" s="435">
        <v>0</v>
      </c>
      <c r="F12" s="299">
        <v>0</v>
      </c>
      <c r="G12" s="299">
        <v>0</v>
      </c>
      <c r="H12" s="435">
        <v>0</v>
      </c>
      <c r="I12" s="435">
        <v>563</v>
      </c>
      <c r="J12" s="299">
        <v>1</v>
      </c>
      <c r="K12" s="299">
        <v>564</v>
      </c>
      <c r="L12" s="435">
        <v>0</v>
      </c>
      <c r="M12" s="435">
        <v>0</v>
      </c>
      <c r="N12" s="435">
        <v>0</v>
      </c>
      <c r="O12" s="435">
        <v>0</v>
      </c>
      <c r="P12" s="435">
        <v>0</v>
      </c>
      <c r="Q12" s="435">
        <v>0</v>
      </c>
      <c r="R12" s="435">
        <v>0</v>
      </c>
      <c r="S12" s="435">
        <v>0</v>
      </c>
      <c r="T12" s="299">
        <v>0</v>
      </c>
      <c r="U12" s="435">
        <v>0</v>
      </c>
      <c r="V12" s="435">
        <v>0</v>
      </c>
      <c r="W12" s="435">
        <v>0</v>
      </c>
      <c r="X12" s="435">
        <v>0</v>
      </c>
      <c r="Y12" s="435">
        <v>0</v>
      </c>
      <c r="Z12" s="435">
        <v>0</v>
      </c>
      <c r="AA12" s="435"/>
      <c r="AB12" s="435"/>
      <c r="AC12" s="435"/>
      <c r="AD12" s="402">
        <v>9040</v>
      </c>
    </row>
    <row r="13" spans="1:31" ht="16.5" thickBot="1">
      <c r="A13" s="442" t="s">
        <v>798</v>
      </c>
      <c r="B13" s="107"/>
      <c r="C13" s="32"/>
      <c r="D13" s="443">
        <v>44504</v>
      </c>
      <c r="E13" s="444">
        <v>163188</v>
      </c>
      <c r="F13" s="444">
        <v>1120</v>
      </c>
      <c r="G13" s="444">
        <v>164308</v>
      </c>
      <c r="H13" s="444">
        <v>0</v>
      </c>
      <c r="I13" s="444">
        <v>8154</v>
      </c>
      <c r="J13" s="444">
        <v>220</v>
      </c>
      <c r="K13" s="444">
        <v>8374</v>
      </c>
      <c r="L13" s="444">
        <v>0</v>
      </c>
      <c r="M13" s="444">
        <v>0</v>
      </c>
      <c r="N13" s="444">
        <v>9410</v>
      </c>
      <c r="O13" s="444">
        <v>0</v>
      </c>
      <c r="P13" s="444">
        <v>13</v>
      </c>
      <c r="Q13" s="444">
        <v>0</v>
      </c>
      <c r="R13" s="444">
        <v>0</v>
      </c>
      <c r="S13" s="444">
        <v>0</v>
      </c>
      <c r="T13" s="444">
        <v>0</v>
      </c>
      <c r="U13" s="444">
        <v>0</v>
      </c>
      <c r="V13" s="444">
        <v>0</v>
      </c>
      <c r="W13" s="444">
        <v>0</v>
      </c>
      <c r="X13" s="444">
        <v>0</v>
      </c>
      <c r="Y13" s="444">
        <v>0</v>
      </c>
      <c r="Z13" s="444">
        <v>0</v>
      </c>
      <c r="AA13" s="444">
        <v>0</v>
      </c>
      <c r="AB13" s="444">
        <v>0</v>
      </c>
      <c r="AC13" s="444">
        <v>0</v>
      </c>
      <c r="AD13" s="402">
        <v>226609</v>
      </c>
    </row>
    <row r="14" spans="1:31" ht="15.75" thickBot="1">
      <c r="A14" s="374" t="s">
        <v>438</v>
      </c>
      <c r="B14" s="903" t="s">
        <v>799</v>
      </c>
      <c r="C14" s="31">
        <v>120</v>
      </c>
      <c r="D14" s="434">
        <v>788</v>
      </c>
      <c r="E14" s="435">
        <v>19120</v>
      </c>
      <c r="F14" s="299">
        <v>49</v>
      </c>
      <c r="G14" s="299">
        <v>19169</v>
      </c>
      <c r="H14" s="435">
        <v>0</v>
      </c>
      <c r="I14" s="435">
        <v>237</v>
      </c>
      <c r="J14" s="299">
        <v>19</v>
      </c>
      <c r="K14" s="299">
        <v>256</v>
      </c>
      <c r="L14" s="435">
        <v>0</v>
      </c>
      <c r="M14" s="435">
        <v>0</v>
      </c>
      <c r="N14" s="435">
        <v>2246</v>
      </c>
      <c r="O14" s="435">
        <v>0</v>
      </c>
      <c r="P14" s="435">
        <v>0</v>
      </c>
      <c r="Q14" s="435">
        <v>0</v>
      </c>
      <c r="R14" s="435">
        <v>0</v>
      </c>
      <c r="S14" s="435">
        <v>0</v>
      </c>
      <c r="T14" s="299">
        <v>0</v>
      </c>
      <c r="U14" s="435">
        <v>0</v>
      </c>
      <c r="V14" s="435">
        <v>0</v>
      </c>
      <c r="W14" s="435">
        <v>0</v>
      </c>
      <c r="X14" s="435">
        <v>0</v>
      </c>
      <c r="Y14" s="435">
        <v>0</v>
      </c>
      <c r="Z14" s="435">
        <v>0</v>
      </c>
      <c r="AA14" s="435"/>
      <c r="AB14" s="435"/>
      <c r="AC14" s="435"/>
      <c r="AD14" s="402">
        <v>22459</v>
      </c>
    </row>
    <row r="15" spans="1:31" ht="15.75" thickBot="1">
      <c r="A15" s="374" t="s">
        <v>448</v>
      </c>
      <c r="B15" s="903" t="s">
        <v>799</v>
      </c>
      <c r="C15" s="31">
        <v>154</v>
      </c>
      <c r="D15" s="434">
        <v>26400</v>
      </c>
      <c r="E15" s="435">
        <v>44494</v>
      </c>
      <c r="F15" s="299">
        <v>781</v>
      </c>
      <c r="G15" s="299">
        <v>45275</v>
      </c>
      <c r="H15" s="435">
        <v>0</v>
      </c>
      <c r="I15" s="435">
        <v>5187</v>
      </c>
      <c r="J15" s="299">
        <v>123</v>
      </c>
      <c r="K15" s="299">
        <v>5310</v>
      </c>
      <c r="L15" s="435">
        <v>0</v>
      </c>
      <c r="M15" s="435">
        <v>0</v>
      </c>
      <c r="N15" s="435">
        <v>2793</v>
      </c>
      <c r="O15" s="435">
        <v>0</v>
      </c>
      <c r="P15" s="435">
        <v>2</v>
      </c>
      <c r="Q15" s="435">
        <v>0</v>
      </c>
      <c r="R15" s="435">
        <v>0</v>
      </c>
      <c r="S15" s="435">
        <v>0</v>
      </c>
      <c r="T15" s="299">
        <v>0</v>
      </c>
      <c r="U15" s="435">
        <v>0</v>
      </c>
      <c r="V15" s="435">
        <v>0</v>
      </c>
      <c r="W15" s="435">
        <v>0</v>
      </c>
      <c r="X15" s="435">
        <v>0</v>
      </c>
      <c r="Y15" s="435">
        <v>0</v>
      </c>
      <c r="Z15" s="435">
        <v>0</v>
      </c>
      <c r="AA15" s="435"/>
      <c r="AB15" s="435"/>
      <c r="AC15" s="435"/>
      <c r="AD15" s="402">
        <v>79780</v>
      </c>
    </row>
    <row r="16" spans="1:31" ht="15.75" thickBot="1">
      <c r="A16" s="374" t="s">
        <v>458</v>
      </c>
      <c r="B16" s="903" t="s">
        <v>799</v>
      </c>
      <c r="C16" s="31">
        <v>250</v>
      </c>
      <c r="D16" s="434">
        <v>5078</v>
      </c>
      <c r="E16" s="435">
        <v>39523</v>
      </c>
      <c r="F16" s="299">
        <v>172</v>
      </c>
      <c r="G16" s="299">
        <v>39695</v>
      </c>
      <c r="H16" s="435">
        <v>0</v>
      </c>
      <c r="I16" s="435">
        <v>1663</v>
      </c>
      <c r="J16" s="299">
        <v>58</v>
      </c>
      <c r="K16" s="299">
        <v>1721</v>
      </c>
      <c r="L16" s="435">
        <v>0</v>
      </c>
      <c r="M16" s="435">
        <v>0</v>
      </c>
      <c r="N16" s="435">
        <v>1771</v>
      </c>
      <c r="O16" s="435">
        <v>0</v>
      </c>
      <c r="P16" s="435">
        <v>11</v>
      </c>
      <c r="Q16" s="435">
        <v>0</v>
      </c>
      <c r="R16" s="435">
        <v>0</v>
      </c>
      <c r="S16" s="435">
        <v>0</v>
      </c>
      <c r="T16" s="299">
        <v>0</v>
      </c>
      <c r="U16" s="435">
        <v>0</v>
      </c>
      <c r="V16" s="435">
        <v>0</v>
      </c>
      <c r="W16" s="435">
        <v>0</v>
      </c>
      <c r="X16" s="435">
        <v>0</v>
      </c>
      <c r="Y16" s="435">
        <v>0</v>
      </c>
      <c r="Z16" s="435">
        <v>0</v>
      </c>
      <c r="AA16" s="435"/>
      <c r="AB16" s="435"/>
      <c r="AC16" s="435"/>
      <c r="AD16" s="402">
        <v>48276</v>
      </c>
    </row>
    <row r="17" spans="1:30" ht="15.75" thickBot="1">
      <c r="A17" s="374" t="s">
        <v>488</v>
      </c>
      <c r="B17" s="903" t="s">
        <v>799</v>
      </c>
      <c r="C17" s="31">
        <v>495</v>
      </c>
      <c r="D17" s="434">
        <v>1029</v>
      </c>
      <c r="E17" s="435">
        <v>24862</v>
      </c>
      <c r="F17" s="299">
        <v>51</v>
      </c>
      <c r="G17" s="299">
        <v>24913</v>
      </c>
      <c r="H17" s="435">
        <v>0</v>
      </c>
      <c r="I17" s="435">
        <v>280</v>
      </c>
      <c r="J17" s="299">
        <v>17</v>
      </c>
      <c r="K17" s="299">
        <v>297</v>
      </c>
      <c r="L17" s="435">
        <v>0</v>
      </c>
      <c r="M17" s="435">
        <v>0</v>
      </c>
      <c r="N17" s="435">
        <v>0</v>
      </c>
      <c r="O17" s="435">
        <v>0</v>
      </c>
      <c r="P17" s="435">
        <v>0</v>
      </c>
      <c r="Q17" s="435">
        <v>0</v>
      </c>
      <c r="R17" s="435">
        <v>0</v>
      </c>
      <c r="S17" s="435">
        <v>0</v>
      </c>
      <c r="T17" s="299">
        <v>0</v>
      </c>
      <c r="U17" s="435">
        <v>0</v>
      </c>
      <c r="V17" s="435">
        <v>0</v>
      </c>
      <c r="W17" s="435">
        <v>0</v>
      </c>
      <c r="X17" s="435">
        <v>0</v>
      </c>
      <c r="Y17" s="435">
        <v>0</v>
      </c>
      <c r="Z17" s="435">
        <v>0</v>
      </c>
      <c r="AA17" s="435"/>
      <c r="AB17" s="435"/>
      <c r="AC17" s="435"/>
      <c r="AD17" s="402">
        <v>26239</v>
      </c>
    </row>
    <row r="18" spans="1:30" ht="15.75" thickBot="1">
      <c r="A18" s="374" t="s">
        <v>522</v>
      </c>
      <c r="B18" s="903" t="s">
        <v>799</v>
      </c>
      <c r="C18" s="31">
        <v>790</v>
      </c>
      <c r="D18" s="434">
        <v>6842</v>
      </c>
      <c r="E18" s="435">
        <v>18223</v>
      </c>
      <c r="F18" s="299">
        <v>63</v>
      </c>
      <c r="G18" s="299">
        <v>18286</v>
      </c>
      <c r="H18" s="435">
        <v>0</v>
      </c>
      <c r="I18" s="435">
        <v>316</v>
      </c>
      <c r="J18" s="299">
        <v>3</v>
      </c>
      <c r="K18" s="299">
        <v>319</v>
      </c>
      <c r="L18" s="435">
        <v>0</v>
      </c>
      <c r="M18" s="435">
        <v>0</v>
      </c>
      <c r="N18" s="435">
        <v>0</v>
      </c>
      <c r="O18" s="435">
        <v>0</v>
      </c>
      <c r="P18" s="435">
        <v>0</v>
      </c>
      <c r="Q18" s="435">
        <v>0</v>
      </c>
      <c r="R18" s="435">
        <v>0</v>
      </c>
      <c r="S18" s="435">
        <v>0</v>
      </c>
      <c r="T18" s="299">
        <v>0</v>
      </c>
      <c r="U18" s="435">
        <v>0</v>
      </c>
      <c r="V18" s="435">
        <v>0</v>
      </c>
      <c r="W18" s="435">
        <v>0</v>
      </c>
      <c r="X18" s="435">
        <v>0</v>
      </c>
      <c r="Y18" s="435">
        <v>0</v>
      </c>
      <c r="Z18" s="435">
        <v>0</v>
      </c>
      <c r="AA18" s="435"/>
      <c r="AB18" s="435"/>
      <c r="AC18" s="435"/>
      <c r="AD18" s="402">
        <v>25447</v>
      </c>
    </row>
    <row r="19" spans="1:30" ht="15.75" thickBot="1">
      <c r="A19" s="374" t="s">
        <v>538</v>
      </c>
      <c r="B19" s="903" t="s">
        <v>799</v>
      </c>
      <c r="C19" s="31">
        <v>895</v>
      </c>
      <c r="D19" s="434">
        <v>4367</v>
      </c>
      <c r="E19" s="435">
        <v>16966</v>
      </c>
      <c r="F19" s="299">
        <v>4</v>
      </c>
      <c r="G19" s="299">
        <v>16970</v>
      </c>
      <c r="H19" s="435">
        <v>0</v>
      </c>
      <c r="I19" s="435">
        <v>471</v>
      </c>
      <c r="J19" s="299">
        <v>0</v>
      </c>
      <c r="K19" s="299">
        <v>471</v>
      </c>
      <c r="L19" s="435">
        <v>0</v>
      </c>
      <c r="M19" s="435">
        <v>0</v>
      </c>
      <c r="N19" s="435">
        <v>2600</v>
      </c>
      <c r="O19" s="435">
        <v>0</v>
      </c>
      <c r="P19" s="435">
        <v>0</v>
      </c>
      <c r="Q19" s="435">
        <v>0</v>
      </c>
      <c r="R19" s="435">
        <v>0</v>
      </c>
      <c r="S19" s="435">
        <v>0</v>
      </c>
      <c r="T19" s="299">
        <v>0</v>
      </c>
      <c r="U19" s="435">
        <v>0</v>
      </c>
      <c r="V19" s="435">
        <v>0</v>
      </c>
      <c r="W19" s="435">
        <v>0</v>
      </c>
      <c r="X19" s="435">
        <v>0</v>
      </c>
      <c r="Y19" s="435">
        <v>0</v>
      </c>
      <c r="Z19" s="435">
        <v>0</v>
      </c>
      <c r="AA19" s="435"/>
      <c r="AB19" s="435"/>
      <c r="AC19" s="435"/>
      <c r="AD19" s="402">
        <v>24408</v>
      </c>
    </row>
    <row r="20" spans="1:30" ht="15.75" customHeight="1" thickBot="1">
      <c r="A20" s="442" t="s">
        <v>687</v>
      </c>
      <c r="B20" s="107"/>
      <c r="C20" s="32"/>
      <c r="D20" s="443">
        <v>204796</v>
      </c>
      <c r="E20" s="444">
        <v>22318</v>
      </c>
      <c r="F20" s="444">
        <v>39</v>
      </c>
      <c r="G20" s="444">
        <v>22357</v>
      </c>
      <c r="H20" s="444">
        <v>42414</v>
      </c>
      <c r="I20" s="444">
        <v>43632</v>
      </c>
      <c r="J20" s="444">
        <v>69486</v>
      </c>
      <c r="K20" s="444">
        <v>113118</v>
      </c>
      <c r="L20" s="444">
        <v>2207</v>
      </c>
      <c r="M20" s="444">
        <v>0</v>
      </c>
      <c r="N20" s="444">
        <v>15459</v>
      </c>
      <c r="O20" s="444">
        <v>0</v>
      </c>
      <c r="P20" s="444">
        <v>5632</v>
      </c>
      <c r="Q20" s="444">
        <v>0</v>
      </c>
      <c r="R20" s="444">
        <v>0</v>
      </c>
      <c r="S20" s="444">
        <v>0</v>
      </c>
      <c r="T20" s="444">
        <v>0</v>
      </c>
      <c r="U20" s="444">
        <v>0</v>
      </c>
      <c r="V20" s="444">
        <v>0</v>
      </c>
      <c r="W20" s="444">
        <v>0</v>
      </c>
      <c r="X20" s="444">
        <v>0</v>
      </c>
      <c r="Y20" s="444">
        <v>0</v>
      </c>
      <c r="Z20" s="444">
        <v>0</v>
      </c>
      <c r="AA20" s="444">
        <v>0</v>
      </c>
      <c r="AB20" s="444">
        <v>0</v>
      </c>
      <c r="AC20" s="444">
        <v>0</v>
      </c>
      <c r="AD20" s="402">
        <v>405983</v>
      </c>
    </row>
    <row r="21" spans="1:30" ht="15.75" thickBot="1">
      <c r="A21" s="374" t="s">
        <v>426</v>
      </c>
      <c r="B21" s="393" t="s">
        <v>800</v>
      </c>
      <c r="C21" s="31">
        <v>45</v>
      </c>
      <c r="D21" s="434">
        <v>35736</v>
      </c>
      <c r="E21" s="435">
        <v>2866</v>
      </c>
      <c r="F21" s="299">
        <v>6</v>
      </c>
      <c r="G21" s="299">
        <v>2872</v>
      </c>
      <c r="H21" s="435">
        <v>11700</v>
      </c>
      <c r="I21" s="435">
        <v>9998</v>
      </c>
      <c r="J21" s="299">
        <v>6571</v>
      </c>
      <c r="K21" s="299">
        <v>16569</v>
      </c>
      <c r="L21" s="435">
        <v>1355</v>
      </c>
      <c r="M21" s="435">
        <v>0</v>
      </c>
      <c r="N21" s="435">
        <v>1012</v>
      </c>
      <c r="O21" s="435">
        <v>0</v>
      </c>
      <c r="P21" s="435">
        <v>0</v>
      </c>
      <c r="Q21" s="435">
        <v>0</v>
      </c>
      <c r="R21" s="435">
        <v>0</v>
      </c>
      <c r="S21" s="435">
        <v>0</v>
      </c>
      <c r="T21" s="299">
        <v>0</v>
      </c>
      <c r="U21" s="435">
        <v>0</v>
      </c>
      <c r="V21" s="435">
        <v>0</v>
      </c>
      <c r="W21" s="435">
        <v>0</v>
      </c>
      <c r="X21" s="435">
        <v>0</v>
      </c>
      <c r="Y21" s="435">
        <v>0</v>
      </c>
      <c r="Z21" s="435">
        <v>0</v>
      </c>
      <c r="AA21" s="435"/>
      <c r="AB21" s="435"/>
      <c r="AC21" s="435"/>
      <c r="AD21" s="402">
        <v>69244</v>
      </c>
    </row>
    <row r="22" spans="1:30" ht="15.75" thickBot="1">
      <c r="A22" s="374" t="s">
        <v>427</v>
      </c>
      <c r="B22" s="393" t="s">
        <v>800</v>
      </c>
      <c r="C22" s="31">
        <v>51</v>
      </c>
      <c r="D22" s="434">
        <v>14770</v>
      </c>
      <c r="E22" s="435">
        <v>0</v>
      </c>
      <c r="F22" s="299">
        <v>0</v>
      </c>
      <c r="G22" s="299">
        <v>0</v>
      </c>
      <c r="H22" s="435">
        <v>947</v>
      </c>
      <c r="I22" s="435">
        <v>2031</v>
      </c>
      <c r="J22" s="299">
        <v>6199</v>
      </c>
      <c r="K22" s="299">
        <v>8230</v>
      </c>
      <c r="L22" s="435">
        <v>56</v>
      </c>
      <c r="M22" s="435">
        <v>0</v>
      </c>
      <c r="N22" s="435">
        <v>15</v>
      </c>
      <c r="O22" s="435">
        <v>0</v>
      </c>
      <c r="P22" s="435">
        <v>1529</v>
      </c>
      <c r="Q22" s="435">
        <v>0</v>
      </c>
      <c r="R22" s="435">
        <v>0</v>
      </c>
      <c r="S22" s="435">
        <v>0</v>
      </c>
      <c r="T22" s="299">
        <v>0</v>
      </c>
      <c r="U22" s="435">
        <v>0</v>
      </c>
      <c r="V22" s="435">
        <v>0</v>
      </c>
      <c r="W22" s="435">
        <v>0</v>
      </c>
      <c r="X22" s="435">
        <v>0</v>
      </c>
      <c r="Y22" s="435">
        <v>0</v>
      </c>
      <c r="Z22" s="435">
        <v>0</v>
      </c>
      <c r="AA22" s="435"/>
      <c r="AB22" s="435"/>
      <c r="AC22" s="435"/>
      <c r="AD22" s="402">
        <v>25547</v>
      </c>
    </row>
    <row r="23" spans="1:30" ht="15.75" thickBot="1">
      <c r="A23" s="374" t="s">
        <v>445</v>
      </c>
      <c r="B23" s="393" t="s">
        <v>800</v>
      </c>
      <c r="C23" s="31">
        <v>147</v>
      </c>
      <c r="D23" s="434">
        <v>19567</v>
      </c>
      <c r="E23" s="435">
        <v>1859</v>
      </c>
      <c r="F23" s="299">
        <v>4</v>
      </c>
      <c r="G23" s="299">
        <v>1863</v>
      </c>
      <c r="H23" s="435">
        <v>3955</v>
      </c>
      <c r="I23" s="435">
        <v>3613</v>
      </c>
      <c r="J23" s="299">
        <v>2629</v>
      </c>
      <c r="K23" s="299">
        <v>6242</v>
      </c>
      <c r="L23" s="435">
        <v>225</v>
      </c>
      <c r="M23" s="435">
        <v>0</v>
      </c>
      <c r="N23" s="435">
        <v>0</v>
      </c>
      <c r="O23" s="435">
        <v>0</v>
      </c>
      <c r="P23" s="435">
        <v>0</v>
      </c>
      <c r="Q23" s="435">
        <v>0</v>
      </c>
      <c r="R23" s="435">
        <v>0</v>
      </c>
      <c r="S23" s="435">
        <v>0</v>
      </c>
      <c r="T23" s="299">
        <v>0</v>
      </c>
      <c r="U23" s="435">
        <v>0</v>
      </c>
      <c r="V23" s="435">
        <v>0</v>
      </c>
      <c r="W23" s="435">
        <v>0</v>
      </c>
      <c r="X23" s="435">
        <v>0</v>
      </c>
      <c r="Y23" s="435">
        <v>0</v>
      </c>
      <c r="Z23" s="435">
        <v>0</v>
      </c>
      <c r="AA23" s="435"/>
      <c r="AB23" s="435"/>
      <c r="AC23" s="435"/>
      <c r="AD23" s="402">
        <v>31852</v>
      </c>
    </row>
    <row r="24" spans="1:30" ht="15.75" thickBot="1">
      <c r="A24" s="374" t="s">
        <v>449</v>
      </c>
      <c r="B24" s="393" t="s">
        <v>800</v>
      </c>
      <c r="C24" s="31">
        <v>172</v>
      </c>
      <c r="D24" s="434">
        <v>21272</v>
      </c>
      <c r="E24" s="435">
        <v>1573</v>
      </c>
      <c r="F24" s="299">
        <v>5</v>
      </c>
      <c r="G24" s="299">
        <v>1578</v>
      </c>
      <c r="H24" s="435">
        <v>6253</v>
      </c>
      <c r="I24" s="435">
        <v>5509</v>
      </c>
      <c r="J24" s="299">
        <v>4424</v>
      </c>
      <c r="K24" s="299">
        <v>9933</v>
      </c>
      <c r="L24" s="435">
        <v>115</v>
      </c>
      <c r="M24" s="435">
        <v>0</v>
      </c>
      <c r="N24" s="435">
        <v>3028</v>
      </c>
      <c r="O24" s="435">
        <v>0</v>
      </c>
      <c r="P24" s="435">
        <v>589</v>
      </c>
      <c r="Q24" s="435">
        <v>0</v>
      </c>
      <c r="R24" s="435">
        <v>0</v>
      </c>
      <c r="S24" s="435">
        <v>0</v>
      </c>
      <c r="T24" s="299">
        <v>0</v>
      </c>
      <c r="U24" s="435">
        <v>0</v>
      </c>
      <c r="V24" s="435">
        <v>0</v>
      </c>
      <c r="W24" s="435">
        <v>0</v>
      </c>
      <c r="X24" s="435">
        <v>0</v>
      </c>
      <c r="Y24" s="435">
        <v>0</v>
      </c>
      <c r="Z24" s="435">
        <v>0</v>
      </c>
      <c r="AA24" s="435"/>
      <c r="AB24" s="435"/>
      <c r="AC24" s="435"/>
      <c r="AD24" s="402">
        <v>42768</v>
      </c>
    </row>
    <row r="25" spans="1:30" ht="15.75" thickBot="1">
      <c r="A25" s="374" t="s">
        <v>484</v>
      </c>
      <c r="B25" s="393" t="s">
        <v>800</v>
      </c>
      <c r="C25" s="31">
        <v>475</v>
      </c>
      <c r="D25" s="434">
        <v>2152</v>
      </c>
      <c r="E25" s="435">
        <v>0</v>
      </c>
      <c r="F25" s="299">
        <v>0</v>
      </c>
      <c r="G25" s="299">
        <v>0</v>
      </c>
      <c r="H25" s="435">
        <v>0</v>
      </c>
      <c r="I25" s="435">
        <v>81</v>
      </c>
      <c r="J25" s="299">
        <v>5</v>
      </c>
      <c r="K25" s="299">
        <v>86</v>
      </c>
      <c r="L25" s="435">
        <v>0</v>
      </c>
      <c r="M25" s="435">
        <v>0</v>
      </c>
      <c r="N25" s="435">
        <v>2634</v>
      </c>
      <c r="O25" s="435">
        <v>0</v>
      </c>
      <c r="P25" s="435">
        <v>0</v>
      </c>
      <c r="Q25" s="435">
        <v>0</v>
      </c>
      <c r="R25" s="435">
        <v>0</v>
      </c>
      <c r="S25" s="435">
        <v>0</v>
      </c>
      <c r="T25" s="299">
        <v>0</v>
      </c>
      <c r="U25" s="435">
        <v>0</v>
      </c>
      <c r="V25" s="435">
        <v>0</v>
      </c>
      <c r="W25" s="435">
        <v>0</v>
      </c>
      <c r="X25" s="435">
        <v>0</v>
      </c>
      <c r="Y25" s="435">
        <v>0</v>
      </c>
      <c r="Z25" s="435">
        <v>0</v>
      </c>
      <c r="AA25" s="435"/>
      <c r="AB25" s="435"/>
      <c r="AC25" s="435"/>
      <c r="AD25" s="402">
        <v>4872</v>
      </c>
    </row>
    <row r="26" spans="1:30" ht="15.75" thickBot="1">
      <c r="A26" s="374" t="s">
        <v>485</v>
      </c>
      <c r="B26" s="393" t="s">
        <v>800</v>
      </c>
      <c r="C26" s="31">
        <v>480</v>
      </c>
      <c r="D26" s="434">
        <v>12800</v>
      </c>
      <c r="E26" s="435">
        <v>1192</v>
      </c>
      <c r="F26" s="299">
        <v>6</v>
      </c>
      <c r="G26" s="299">
        <v>1198</v>
      </c>
      <c r="H26" s="435">
        <v>0</v>
      </c>
      <c r="I26" s="435">
        <v>1238</v>
      </c>
      <c r="J26" s="299">
        <v>1516</v>
      </c>
      <c r="K26" s="299">
        <v>2754</v>
      </c>
      <c r="L26" s="435">
        <v>0</v>
      </c>
      <c r="M26" s="435">
        <v>0</v>
      </c>
      <c r="N26" s="435">
        <v>3100</v>
      </c>
      <c r="O26" s="435">
        <v>0</v>
      </c>
      <c r="P26" s="435">
        <v>101</v>
      </c>
      <c r="Q26" s="435">
        <v>0</v>
      </c>
      <c r="R26" s="435">
        <v>0</v>
      </c>
      <c r="S26" s="435">
        <v>0</v>
      </c>
      <c r="T26" s="299">
        <v>0</v>
      </c>
      <c r="U26" s="435">
        <v>0</v>
      </c>
      <c r="V26" s="435">
        <v>0</v>
      </c>
      <c r="W26" s="435">
        <v>0</v>
      </c>
      <c r="X26" s="435">
        <v>0</v>
      </c>
      <c r="Y26" s="435">
        <v>0</v>
      </c>
      <c r="Z26" s="435">
        <v>0</v>
      </c>
      <c r="AA26" s="435"/>
      <c r="AB26" s="435"/>
      <c r="AC26" s="435"/>
      <c r="AD26" s="402">
        <v>19953</v>
      </c>
    </row>
    <row r="27" spans="1:30" ht="15.75" thickBot="1">
      <c r="A27" s="374" t="s">
        <v>487</v>
      </c>
      <c r="B27" s="393" t="s">
        <v>800</v>
      </c>
      <c r="C27" s="31">
        <v>490</v>
      </c>
      <c r="D27" s="434">
        <v>18849</v>
      </c>
      <c r="E27" s="435">
        <v>6039</v>
      </c>
      <c r="F27" s="299">
        <v>5</v>
      </c>
      <c r="G27" s="299">
        <v>6044</v>
      </c>
      <c r="H27" s="435">
        <v>0</v>
      </c>
      <c r="I27" s="435">
        <v>6662</v>
      </c>
      <c r="J27" s="299">
        <v>15385</v>
      </c>
      <c r="K27" s="299">
        <v>22047</v>
      </c>
      <c r="L27" s="435">
        <v>0</v>
      </c>
      <c r="M27" s="435">
        <v>0</v>
      </c>
      <c r="N27" s="435">
        <v>2071</v>
      </c>
      <c r="O27" s="435">
        <v>0</v>
      </c>
      <c r="P27" s="435">
        <v>1229</v>
      </c>
      <c r="Q27" s="435">
        <v>0</v>
      </c>
      <c r="R27" s="435">
        <v>0</v>
      </c>
      <c r="S27" s="435">
        <v>0</v>
      </c>
      <c r="T27" s="299">
        <v>0</v>
      </c>
      <c r="U27" s="435">
        <v>0</v>
      </c>
      <c r="V27" s="435">
        <v>0</v>
      </c>
      <c r="W27" s="435">
        <v>0</v>
      </c>
      <c r="X27" s="435">
        <v>0</v>
      </c>
      <c r="Y27" s="435">
        <v>0</v>
      </c>
      <c r="Z27" s="435">
        <v>0</v>
      </c>
      <c r="AA27" s="435"/>
      <c r="AB27" s="435"/>
      <c r="AC27" s="435"/>
      <c r="AD27" s="402">
        <v>50240</v>
      </c>
    </row>
    <row r="28" spans="1:30" ht="15.75" thickBot="1">
      <c r="A28" s="374" t="s">
        <v>507</v>
      </c>
      <c r="B28" s="393" t="s">
        <v>800</v>
      </c>
      <c r="C28" s="31">
        <v>659</v>
      </c>
      <c r="D28" s="434">
        <v>13637</v>
      </c>
      <c r="E28" s="435">
        <v>0</v>
      </c>
      <c r="F28" s="299">
        <v>0</v>
      </c>
      <c r="G28" s="299">
        <v>0</v>
      </c>
      <c r="H28" s="435">
        <v>0</v>
      </c>
      <c r="I28" s="435">
        <v>1889</v>
      </c>
      <c r="J28" s="299">
        <v>4785</v>
      </c>
      <c r="K28" s="299">
        <v>6674</v>
      </c>
      <c r="L28" s="435">
        <v>0</v>
      </c>
      <c r="M28" s="435">
        <v>0</v>
      </c>
      <c r="N28" s="435">
        <v>2</v>
      </c>
      <c r="O28" s="435">
        <v>0</v>
      </c>
      <c r="P28" s="435">
        <v>1221</v>
      </c>
      <c r="Q28" s="435">
        <v>0</v>
      </c>
      <c r="R28" s="435">
        <v>0</v>
      </c>
      <c r="S28" s="435">
        <v>0</v>
      </c>
      <c r="T28" s="299">
        <v>0</v>
      </c>
      <c r="U28" s="435">
        <v>0</v>
      </c>
      <c r="V28" s="435">
        <v>0</v>
      </c>
      <c r="W28" s="435">
        <v>0</v>
      </c>
      <c r="X28" s="435">
        <v>0</v>
      </c>
      <c r="Y28" s="435">
        <v>0</v>
      </c>
      <c r="Z28" s="435">
        <v>0</v>
      </c>
      <c r="AA28" s="435"/>
      <c r="AB28" s="435"/>
      <c r="AC28" s="435"/>
      <c r="AD28" s="402">
        <v>21534</v>
      </c>
    </row>
    <row r="29" spans="1:30" ht="15.75" thickBot="1">
      <c r="A29" s="374" t="s">
        <v>510</v>
      </c>
      <c r="B29" s="393" t="s">
        <v>800</v>
      </c>
      <c r="C29" s="31">
        <v>665</v>
      </c>
      <c r="D29" s="434">
        <v>25170</v>
      </c>
      <c r="E29" s="435">
        <v>1520</v>
      </c>
      <c r="F29" s="299">
        <v>1</v>
      </c>
      <c r="G29" s="299">
        <v>1521</v>
      </c>
      <c r="H29" s="435">
        <v>0</v>
      </c>
      <c r="I29" s="435">
        <v>1400</v>
      </c>
      <c r="J29" s="299">
        <v>2713</v>
      </c>
      <c r="K29" s="299">
        <v>4113</v>
      </c>
      <c r="L29" s="435">
        <v>0</v>
      </c>
      <c r="M29" s="435">
        <v>0</v>
      </c>
      <c r="N29" s="435">
        <v>0</v>
      </c>
      <c r="O29" s="435">
        <v>0</v>
      </c>
      <c r="P29" s="435">
        <v>0</v>
      </c>
      <c r="Q29" s="435">
        <v>0</v>
      </c>
      <c r="R29" s="435">
        <v>0</v>
      </c>
      <c r="S29" s="435">
        <v>0</v>
      </c>
      <c r="T29" s="299">
        <v>0</v>
      </c>
      <c r="U29" s="435">
        <v>0</v>
      </c>
      <c r="V29" s="435">
        <v>0</v>
      </c>
      <c r="W29" s="435">
        <v>0</v>
      </c>
      <c r="X29" s="435">
        <v>0</v>
      </c>
      <c r="Y29" s="435">
        <v>0</v>
      </c>
      <c r="Z29" s="435">
        <v>0</v>
      </c>
      <c r="AA29" s="435"/>
      <c r="AB29" s="435"/>
      <c r="AC29" s="435"/>
      <c r="AD29" s="402">
        <v>30804</v>
      </c>
    </row>
    <row r="30" spans="1:30" ht="15.75" thickBot="1">
      <c r="A30" s="374" t="s">
        <v>526</v>
      </c>
      <c r="B30" s="393" t="s">
        <v>800</v>
      </c>
      <c r="C30" s="31">
        <v>837</v>
      </c>
      <c r="D30" s="434">
        <v>34807</v>
      </c>
      <c r="E30" s="435">
        <v>7269</v>
      </c>
      <c r="F30" s="299">
        <v>12</v>
      </c>
      <c r="G30" s="299">
        <v>7281</v>
      </c>
      <c r="H30" s="435">
        <v>19559</v>
      </c>
      <c r="I30" s="435">
        <v>11109</v>
      </c>
      <c r="J30" s="299">
        <v>25236</v>
      </c>
      <c r="K30" s="299">
        <v>36345</v>
      </c>
      <c r="L30" s="435">
        <v>456</v>
      </c>
      <c r="M30" s="435">
        <v>0</v>
      </c>
      <c r="N30" s="435">
        <v>2402</v>
      </c>
      <c r="O30" s="435">
        <v>0</v>
      </c>
      <c r="P30" s="435">
        <v>963</v>
      </c>
      <c r="Q30" s="435">
        <v>0</v>
      </c>
      <c r="R30" s="435">
        <v>0</v>
      </c>
      <c r="S30" s="435">
        <v>0</v>
      </c>
      <c r="T30" s="299">
        <v>0</v>
      </c>
      <c r="U30" s="435">
        <v>0</v>
      </c>
      <c r="V30" s="435">
        <v>0</v>
      </c>
      <c r="W30" s="435">
        <v>0</v>
      </c>
      <c r="X30" s="435">
        <v>0</v>
      </c>
      <c r="Y30" s="435">
        <v>0</v>
      </c>
      <c r="Z30" s="435">
        <v>0</v>
      </c>
      <c r="AA30" s="435"/>
      <c r="AB30" s="435"/>
      <c r="AC30" s="435"/>
      <c r="AD30" s="402">
        <v>101813</v>
      </c>
    </row>
    <row r="31" spans="1:30" ht="15.75" thickBot="1">
      <c r="A31" s="374" t="s">
        <v>533</v>
      </c>
      <c r="B31" s="393" t="s">
        <v>800</v>
      </c>
      <c r="C31" s="31">
        <v>873</v>
      </c>
      <c r="D31" s="434">
        <v>6036</v>
      </c>
      <c r="E31" s="435">
        <v>0</v>
      </c>
      <c r="F31" s="299">
        <v>0</v>
      </c>
      <c r="G31" s="299">
        <v>0</v>
      </c>
      <c r="H31" s="435">
        <v>0</v>
      </c>
      <c r="I31" s="435">
        <v>102</v>
      </c>
      <c r="J31" s="299">
        <v>23</v>
      </c>
      <c r="K31" s="299">
        <v>125</v>
      </c>
      <c r="L31" s="435">
        <v>0</v>
      </c>
      <c r="M31" s="435">
        <v>0</v>
      </c>
      <c r="N31" s="435">
        <v>1195</v>
      </c>
      <c r="O31" s="435">
        <v>0</v>
      </c>
      <c r="P31" s="435">
        <v>0</v>
      </c>
      <c r="Q31" s="435">
        <v>0</v>
      </c>
      <c r="R31" s="435">
        <v>0</v>
      </c>
      <c r="S31" s="435">
        <v>0</v>
      </c>
      <c r="T31" s="299">
        <v>0</v>
      </c>
      <c r="U31" s="435">
        <v>0</v>
      </c>
      <c r="V31" s="435">
        <v>0</v>
      </c>
      <c r="W31" s="435">
        <v>0</v>
      </c>
      <c r="X31" s="435">
        <v>0</v>
      </c>
      <c r="Y31" s="435">
        <v>0</v>
      </c>
      <c r="Z31" s="435">
        <v>0</v>
      </c>
      <c r="AA31" s="435"/>
      <c r="AB31" s="435"/>
      <c r="AC31" s="435"/>
      <c r="AD31" s="402">
        <v>7356</v>
      </c>
    </row>
    <row r="32" spans="1:30" ht="16.5" thickBot="1">
      <c r="A32" s="442" t="s">
        <v>801</v>
      </c>
      <c r="B32" s="107"/>
      <c r="C32" s="32"/>
      <c r="D32" s="443">
        <v>67509</v>
      </c>
      <c r="E32" s="444">
        <v>61765</v>
      </c>
      <c r="F32" s="444">
        <v>83</v>
      </c>
      <c r="G32" s="444">
        <v>61848</v>
      </c>
      <c r="H32" s="444">
        <v>0</v>
      </c>
      <c r="I32" s="444">
        <v>12231</v>
      </c>
      <c r="J32" s="444">
        <v>1167</v>
      </c>
      <c r="K32" s="444">
        <v>13398</v>
      </c>
      <c r="L32" s="444">
        <v>97</v>
      </c>
      <c r="M32" s="444">
        <v>0</v>
      </c>
      <c r="N32" s="444">
        <v>1487</v>
      </c>
      <c r="O32" s="444">
        <v>0</v>
      </c>
      <c r="P32" s="444">
        <v>0</v>
      </c>
      <c r="Q32" s="444">
        <v>0</v>
      </c>
      <c r="R32" s="444">
        <v>0</v>
      </c>
      <c r="S32" s="444">
        <v>0</v>
      </c>
      <c r="T32" s="444">
        <v>0</v>
      </c>
      <c r="U32" s="444">
        <v>0</v>
      </c>
      <c r="V32" s="444">
        <v>1</v>
      </c>
      <c r="W32" s="444">
        <v>0</v>
      </c>
      <c r="X32" s="444">
        <v>0</v>
      </c>
      <c r="Y32" s="444">
        <v>0</v>
      </c>
      <c r="Z32" s="444">
        <v>0</v>
      </c>
      <c r="AA32" s="444">
        <v>0</v>
      </c>
      <c r="AB32" s="444">
        <v>0</v>
      </c>
      <c r="AC32" s="444">
        <v>0</v>
      </c>
      <c r="AD32" s="402">
        <v>144340</v>
      </c>
    </row>
    <row r="33" spans="1:30" ht="15.75" thickBot="1">
      <c r="A33" s="374" t="s">
        <v>419</v>
      </c>
      <c r="B33" s="393" t="s">
        <v>801</v>
      </c>
      <c r="C33" s="31">
        <v>31</v>
      </c>
      <c r="D33" s="434">
        <v>4879</v>
      </c>
      <c r="E33" s="435">
        <v>12198</v>
      </c>
      <c r="F33" s="299">
        <v>19</v>
      </c>
      <c r="G33" s="299">
        <v>12217</v>
      </c>
      <c r="H33" s="435">
        <v>0</v>
      </c>
      <c r="I33" s="435">
        <v>1037</v>
      </c>
      <c r="J33" s="299">
        <v>25</v>
      </c>
      <c r="K33" s="299">
        <v>1062</v>
      </c>
      <c r="L33" s="435">
        <v>0</v>
      </c>
      <c r="M33" s="435">
        <v>0</v>
      </c>
      <c r="N33" s="435">
        <v>0</v>
      </c>
      <c r="O33" s="435">
        <v>0</v>
      </c>
      <c r="P33" s="435">
        <v>0</v>
      </c>
      <c r="Q33" s="435">
        <v>0</v>
      </c>
      <c r="R33" s="435">
        <v>0</v>
      </c>
      <c r="S33" s="435">
        <v>0</v>
      </c>
      <c r="T33" s="299">
        <v>0</v>
      </c>
      <c r="U33" s="435">
        <v>0</v>
      </c>
      <c r="V33" s="435">
        <v>0</v>
      </c>
      <c r="W33" s="435">
        <v>0</v>
      </c>
      <c r="X33" s="435">
        <v>0</v>
      </c>
      <c r="Y33" s="435">
        <v>0</v>
      </c>
      <c r="Z33" s="435">
        <v>0</v>
      </c>
      <c r="AA33" s="435"/>
      <c r="AB33" s="435"/>
      <c r="AC33" s="435"/>
      <c r="AD33" s="402">
        <v>18158</v>
      </c>
    </row>
    <row r="34" spans="1:30" ht="15.75" thickBot="1">
      <c r="A34" s="374" t="s">
        <v>423</v>
      </c>
      <c r="B34" s="393" t="s">
        <v>801</v>
      </c>
      <c r="C34" s="31">
        <v>40</v>
      </c>
      <c r="D34" s="434">
        <v>2727</v>
      </c>
      <c r="E34" s="435">
        <v>12114</v>
      </c>
      <c r="F34" s="299">
        <v>12</v>
      </c>
      <c r="G34" s="299">
        <v>12126</v>
      </c>
      <c r="H34" s="435">
        <v>0</v>
      </c>
      <c r="I34" s="435">
        <v>331</v>
      </c>
      <c r="J34" s="299">
        <v>15</v>
      </c>
      <c r="K34" s="299">
        <v>346</v>
      </c>
      <c r="L34" s="435">
        <v>0</v>
      </c>
      <c r="M34" s="435">
        <v>0</v>
      </c>
      <c r="N34" s="435">
        <v>0</v>
      </c>
      <c r="O34" s="435">
        <v>0</v>
      </c>
      <c r="P34" s="435">
        <v>0</v>
      </c>
      <c r="Q34" s="435">
        <v>0</v>
      </c>
      <c r="R34" s="435">
        <v>0</v>
      </c>
      <c r="S34" s="435">
        <v>0</v>
      </c>
      <c r="T34" s="299">
        <v>0</v>
      </c>
      <c r="U34" s="435">
        <v>0</v>
      </c>
      <c r="V34" s="435">
        <v>0</v>
      </c>
      <c r="W34" s="435">
        <v>0</v>
      </c>
      <c r="X34" s="435">
        <v>0</v>
      </c>
      <c r="Y34" s="435">
        <v>0</v>
      </c>
      <c r="Z34" s="435">
        <v>0</v>
      </c>
      <c r="AA34" s="435"/>
      <c r="AB34" s="435"/>
      <c r="AC34" s="435"/>
      <c r="AD34" s="402">
        <v>15199</v>
      </c>
    </row>
    <row r="35" spans="1:30" ht="15.75" thickBot="1">
      <c r="A35" s="374" t="s">
        <v>450</v>
      </c>
      <c r="B35" s="393" t="s">
        <v>801</v>
      </c>
      <c r="C35" s="31">
        <v>190</v>
      </c>
      <c r="D35" s="434">
        <v>5985</v>
      </c>
      <c r="E35" s="435">
        <v>0</v>
      </c>
      <c r="F35" s="299">
        <v>0</v>
      </c>
      <c r="G35" s="299">
        <v>0</v>
      </c>
      <c r="H35" s="435">
        <v>0</v>
      </c>
      <c r="I35" s="435">
        <v>716</v>
      </c>
      <c r="J35" s="299">
        <v>0</v>
      </c>
      <c r="K35" s="299">
        <v>716</v>
      </c>
      <c r="L35" s="435">
        <v>0</v>
      </c>
      <c r="M35" s="435">
        <v>0</v>
      </c>
      <c r="N35" s="435">
        <v>0</v>
      </c>
      <c r="O35" s="435">
        <v>0</v>
      </c>
      <c r="P35" s="435">
        <v>0</v>
      </c>
      <c r="Q35" s="435">
        <v>0</v>
      </c>
      <c r="R35" s="435">
        <v>0</v>
      </c>
      <c r="S35" s="435">
        <v>0</v>
      </c>
      <c r="T35" s="299">
        <v>0</v>
      </c>
      <c r="U35" s="435">
        <v>0</v>
      </c>
      <c r="V35" s="435">
        <v>0</v>
      </c>
      <c r="W35" s="435">
        <v>0</v>
      </c>
      <c r="X35" s="435">
        <v>0</v>
      </c>
      <c r="Y35" s="435">
        <v>0</v>
      </c>
      <c r="Z35" s="435">
        <v>0</v>
      </c>
      <c r="AA35" s="435"/>
      <c r="AB35" s="435"/>
      <c r="AC35" s="435"/>
      <c r="AD35" s="402">
        <v>6701</v>
      </c>
    </row>
    <row r="36" spans="1:30" ht="15.75" thickBot="1">
      <c r="A36" s="374" t="s">
        <v>496</v>
      </c>
      <c r="B36" s="393" t="s">
        <v>801</v>
      </c>
      <c r="C36" s="31">
        <v>604</v>
      </c>
      <c r="D36" s="434">
        <v>5864</v>
      </c>
      <c r="E36" s="435">
        <v>16358</v>
      </c>
      <c r="F36" s="299">
        <v>25</v>
      </c>
      <c r="G36" s="299">
        <v>16383</v>
      </c>
      <c r="H36" s="435">
        <v>0</v>
      </c>
      <c r="I36" s="435">
        <v>1506</v>
      </c>
      <c r="J36" s="299">
        <v>41</v>
      </c>
      <c r="K36" s="299">
        <v>1547</v>
      </c>
      <c r="L36" s="435">
        <v>0</v>
      </c>
      <c r="M36" s="435">
        <v>0</v>
      </c>
      <c r="N36" s="435">
        <v>0</v>
      </c>
      <c r="O36" s="435">
        <v>0</v>
      </c>
      <c r="P36" s="435">
        <v>0</v>
      </c>
      <c r="Q36" s="435">
        <v>0</v>
      </c>
      <c r="R36" s="435">
        <v>0</v>
      </c>
      <c r="S36" s="435">
        <v>0</v>
      </c>
      <c r="T36" s="299">
        <v>0</v>
      </c>
      <c r="U36" s="435">
        <v>0</v>
      </c>
      <c r="V36" s="435">
        <v>0</v>
      </c>
      <c r="W36" s="435">
        <v>0</v>
      </c>
      <c r="X36" s="435">
        <v>0</v>
      </c>
      <c r="Y36" s="435">
        <v>0</v>
      </c>
      <c r="Z36" s="435">
        <v>0</v>
      </c>
      <c r="AA36" s="435"/>
      <c r="AB36" s="435"/>
      <c r="AC36" s="435"/>
      <c r="AD36" s="402">
        <v>23794</v>
      </c>
    </row>
    <row r="37" spans="1:30" ht="15.75" thickBot="1">
      <c r="A37" s="374" t="s">
        <v>512</v>
      </c>
      <c r="B37" s="393" t="s">
        <v>801</v>
      </c>
      <c r="C37" s="31">
        <v>670</v>
      </c>
      <c r="D37" s="434">
        <v>12733</v>
      </c>
      <c r="E37" s="435">
        <v>0</v>
      </c>
      <c r="F37" s="299">
        <v>0</v>
      </c>
      <c r="G37" s="299">
        <v>0</v>
      </c>
      <c r="H37" s="435">
        <v>0</v>
      </c>
      <c r="I37" s="435">
        <v>1191</v>
      </c>
      <c r="J37" s="299">
        <v>1</v>
      </c>
      <c r="K37" s="299">
        <v>1192</v>
      </c>
      <c r="L37" s="435">
        <v>0</v>
      </c>
      <c r="M37" s="435">
        <v>0</v>
      </c>
      <c r="N37" s="435">
        <v>0</v>
      </c>
      <c r="O37" s="435">
        <v>0</v>
      </c>
      <c r="P37" s="435">
        <v>0</v>
      </c>
      <c r="Q37" s="435">
        <v>0</v>
      </c>
      <c r="R37" s="435">
        <v>0</v>
      </c>
      <c r="S37" s="435">
        <v>0</v>
      </c>
      <c r="T37" s="299">
        <v>0</v>
      </c>
      <c r="U37" s="435">
        <v>0</v>
      </c>
      <c r="V37" s="435">
        <v>1</v>
      </c>
      <c r="W37" s="435">
        <v>0</v>
      </c>
      <c r="X37" s="435">
        <v>0</v>
      </c>
      <c r="Y37" s="435">
        <v>0</v>
      </c>
      <c r="Z37" s="435">
        <v>0</v>
      </c>
      <c r="AA37" s="435"/>
      <c r="AB37" s="435"/>
      <c r="AC37" s="435"/>
      <c r="AD37" s="402">
        <v>13926</v>
      </c>
    </row>
    <row r="38" spans="1:30" ht="15.75" thickBot="1">
      <c r="A38" s="374" t="s">
        <v>516</v>
      </c>
      <c r="B38" s="393" t="s">
        <v>801</v>
      </c>
      <c r="C38" s="31">
        <v>690</v>
      </c>
      <c r="D38" s="434">
        <v>5625</v>
      </c>
      <c r="E38" s="435">
        <v>0</v>
      </c>
      <c r="F38" s="299">
        <v>0</v>
      </c>
      <c r="G38" s="299">
        <v>0</v>
      </c>
      <c r="H38" s="435">
        <v>0</v>
      </c>
      <c r="I38" s="435">
        <v>444</v>
      </c>
      <c r="J38" s="299">
        <v>0</v>
      </c>
      <c r="K38" s="299">
        <v>444</v>
      </c>
      <c r="L38" s="435">
        <v>0</v>
      </c>
      <c r="M38" s="435">
        <v>0</v>
      </c>
      <c r="N38" s="435">
        <v>0</v>
      </c>
      <c r="O38" s="435">
        <v>0</v>
      </c>
      <c r="P38" s="435">
        <v>0</v>
      </c>
      <c r="Q38" s="435">
        <v>0</v>
      </c>
      <c r="R38" s="435">
        <v>0</v>
      </c>
      <c r="S38" s="435">
        <v>0</v>
      </c>
      <c r="T38" s="299">
        <v>0</v>
      </c>
      <c r="U38" s="435">
        <v>0</v>
      </c>
      <c r="V38" s="435">
        <v>0</v>
      </c>
      <c r="W38" s="435">
        <v>0</v>
      </c>
      <c r="X38" s="435">
        <v>0</v>
      </c>
      <c r="Y38" s="435">
        <v>0</v>
      </c>
      <c r="Z38" s="435">
        <v>0</v>
      </c>
      <c r="AA38" s="435"/>
      <c r="AB38" s="435"/>
      <c r="AC38" s="435"/>
      <c r="AD38" s="402">
        <v>6069</v>
      </c>
    </row>
    <row r="39" spans="1:30" ht="15.75" thickBot="1">
      <c r="A39" s="374" t="s">
        <v>518</v>
      </c>
      <c r="B39" s="393" t="s">
        <v>801</v>
      </c>
      <c r="C39" s="31">
        <v>736</v>
      </c>
      <c r="D39" s="434">
        <v>7834</v>
      </c>
      <c r="E39" s="435">
        <v>14308</v>
      </c>
      <c r="F39" s="299">
        <v>20</v>
      </c>
      <c r="G39" s="299">
        <v>14328</v>
      </c>
      <c r="H39" s="435">
        <v>0</v>
      </c>
      <c r="I39" s="435">
        <v>4548</v>
      </c>
      <c r="J39" s="299">
        <v>51</v>
      </c>
      <c r="K39" s="299">
        <v>4599</v>
      </c>
      <c r="L39" s="435">
        <v>0</v>
      </c>
      <c r="M39" s="435">
        <v>0</v>
      </c>
      <c r="N39" s="435">
        <v>1487</v>
      </c>
      <c r="O39" s="435">
        <v>0</v>
      </c>
      <c r="P39" s="435">
        <v>0</v>
      </c>
      <c r="Q39" s="435">
        <v>0</v>
      </c>
      <c r="R39" s="435">
        <v>0</v>
      </c>
      <c r="S39" s="435">
        <v>0</v>
      </c>
      <c r="T39" s="299">
        <v>0</v>
      </c>
      <c r="U39" s="435">
        <v>0</v>
      </c>
      <c r="V39" s="435">
        <v>0</v>
      </c>
      <c r="W39" s="435">
        <v>0</v>
      </c>
      <c r="X39" s="435">
        <v>0</v>
      </c>
      <c r="Y39" s="435">
        <v>0</v>
      </c>
      <c r="Z39" s="435">
        <v>0</v>
      </c>
      <c r="AA39" s="435"/>
      <c r="AB39" s="435"/>
      <c r="AC39" s="435"/>
      <c r="AD39" s="402">
        <v>28248</v>
      </c>
    </row>
    <row r="40" spans="1:30" ht="15.75" thickBot="1">
      <c r="A40" s="374" t="s">
        <v>531</v>
      </c>
      <c r="B40" s="393" t="s">
        <v>801</v>
      </c>
      <c r="C40" s="31">
        <v>858</v>
      </c>
      <c r="D40" s="434">
        <v>10431</v>
      </c>
      <c r="E40" s="435">
        <v>0</v>
      </c>
      <c r="F40" s="299">
        <v>0</v>
      </c>
      <c r="G40" s="299">
        <v>0</v>
      </c>
      <c r="H40" s="435">
        <v>0</v>
      </c>
      <c r="I40" s="435">
        <v>905</v>
      </c>
      <c r="J40" s="299">
        <v>17</v>
      </c>
      <c r="K40" s="299">
        <v>922</v>
      </c>
      <c r="L40" s="435">
        <v>0</v>
      </c>
      <c r="M40" s="435">
        <v>0</v>
      </c>
      <c r="N40" s="435">
        <v>0</v>
      </c>
      <c r="O40" s="435">
        <v>0</v>
      </c>
      <c r="P40" s="435">
        <v>0</v>
      </c>
      <c r="Q40" s="435">
        <v>0</v>
      </c>
      <c r="R40" s="435">
        <v>0</v>
      </c>
      <c r="S40" s="435">
        <v>0</v>
      </c>
      <c r="T40" s="299">
        <v>0</v>
      </c>
      <c r="U40" s="435">
        <v>0</v>
      </c>
      <c r="V40" s="435">
        <v>0</v>
      </c>
      <c r="W40" s="435">
        <v>0</v>
      </c>
      <c r="X40" s="435">
        <v>0</v>
      </c>
      <c r="Y40" s="435">
        <v>0</v>
      </c>
      <c r="Z40" s="435">
        <v>0</v>
      </c>
      <c r="AA40" s="435"/>
      <c r="AB40" s="435"/>
      <c r="AC40" s="435"/>
      <c r="AD40" s="402">
        <v>11353</v>
      </c>
    </row>
    <row r="41" spans="1:30" ht="15.75" thickBot="1">
      <c r="A41" s="374" t="s">
        <v>534</v>
      </c>
      <c r="B41" s="393" t="s">
        <v>801</v>
      </c>
      <c r="C41" s="31">
        <v>885</v>
      </c>
      <c r="D41" s="434">
        <v>3535</v>
      </c>
      <c r="E41" s="435">
        <v>503</v>
      </c>
      <c r="F41" s="299">
        <v>0</v>
      </c>
      <c r="G41" s="299">
        <v>503</v>
      </c>
      <c r="H41" s="435">
        <v>0</v>
      </c>
      <c r="I41" s="435">
        <v>581</v>
      </c>
      <c r="J41" s="299">
        <v>1002</v>
      </c>
      <c r="K41" s="299">
        <v>1583</v>
      </c>
      <c r="L41" s="435">
        <v>0</v>
      </c>
      <c r="M41" s="435">
        <v>0</v>
      </c>
      <c r="N41" s="435">
        <v>0</v>
      </c>
      <c r="O41" s="435">
        <v>0</v>
      </c>
      <c r="P41" s="435">
        <v>0</v>
      </c>
      <c r="Q41" s="435">
        <v>0</v>
      </c>
      <c r="R41" s="435">
        <v>0</v>
      </c>
      <c r="S41" s="435">
        <v>0</v>
      </c>
      <c r="T41" s="299">
        <v>0</v>
      </c>
      <c r="U41" s="435">
        <v>0</v>
      </c>
      <c r="V41" s="435">
        <v>0</v>
      </c>
      <c r="W41" s="435">
        <v>0</v>
      </c>
      <c r="X41" s="435">
        <v>0</v>
      </c>
      <c r="Y41" s="435">
        <v>0</v>
      </c>
      <c r="Z41" s="435">
        <v>0</v>
      </c>
      <c r="AA41" s="435"/>
      <c r="AB41" s="435"/>
      <c r="AC41" s="435"/>
      <c r="AD41" s="402">
        <v>5621</v>
      </c>
    </row>
    <row r="42" spans="1:30" ht="15.75" thickBot="1">
      <c r="A42" s="374" t="s">
        <v>536</v>
      </c>
      <c r="B42" s="393" t="s">
        <v>801</v>
      </c>
      <c r="C42" s="31">
        <v>890</v>
      </c>
      <c r="D42" s="434">
        <v>7896</v>
      </c>
      <c r="E42" s="435">
        <v>6284</v>
      </c>
      <c r="F42" s="299">
        <v>7</v>
      </c>
      <c r="G42" s="299">
        <v>6291</v>
      </c>
      <c r="H42" s="435">
        <v>0</v>
      </c>
      <c r="I42" s="435">
        <v>972</v>
      </c>
      <c r="J42" s="299">
        <v>15</v>
      </c>
      <c r="K42" s="299">
        <v>987</v>
      </c>
      <c r="L42" s="435">
        <v>97</v>
      </c>
      <c r="M42" s="435">
        <v>0</v>
      </c>
      <c r="N42" s="435">
        <v>0</v>
      </c>
      <c r="O42" s="435">
        <v>0</v>
      </c>
      <c r="P42" s="435">
        <v>0</v>
      </c>
      <c r="Q42" s="435">
        <v>0</v>
      </c>
      <c r="R42" s="435">
        <v>0</v>
      </c>
      <c r="S42" s="435">
        <v>0</v>
      </c>
      <c r="T42" s="299">
        <v>0</v>
      </c>
      <c r="U42" s="435">
        <v>0</v>
      </c>
      <c r="V42" s="435">
        <v>0</v>
      </c>
      <c r="W42" s="435">
        <v>0</v>
      </c>
      <c r="X42" s="435">
        <v>0</v>
      </c>
      <c r="Y42" s="435">
        <v>0</v>
      </c>
      <c r="Z42" s="435">
        <v>0</v>
      </c>
      <c r="AA42" s="435"/>
      <c r="AB42" s="435"/>
      <c r="AC42" s="435"/>
      <c r="AD42" s="402">
        <v>15271</v>
      </c>
    </row>
    <row r="43" spans="1:30" ht="16.5" thickBot="1">
      <c r="A43" s="442" t="s">
        <v>689</v>
      </c>
      <c r="B43" s="107"/>
      <c r="C43" s="32"/>
      <c r="D43" s="443">
        <v>79313</v>
      </c>
      <c r="E43" s="444">
        <v>50084</v>
      </c>
      <c r="F43" s="444">
        <v>133</v>
      </c>
      <c r="G43" s="444">
        <v>50217</v>
      </c>
      <c r="H43" s="444">
        <v>1304</v>
      </c>
      <c r="I43" s="444">
        <v>10362</v>
      </c>
      <c r="J43" s="444">
        <v>214</v>
      </c>
      <c r="K43" s="444">
        <v>10576</v>
      </c>
      <c r="L43" s="444">
        <v>38</v>
      </c>
      <c r="M43" s="444">
        <v>0</v>
      </c>
      <c r="N43" s="444">
        <v>9978</v>
      </c>
      <c r="O43" s="444">
        <v>0</v>
      </c>
      <c r="P43" s="444">
        <v>0</v>
      </c>
      <c r="Q43" s="444">
        <v>0</v>
      </c>
      <c r="R43" s="444">
        <v>0</v>
      </c>
      <c r="S43" s="444">
        <v>0</v>
      </c>
      <c r="T43" s="444">
        <v>0</v>
      </c>
      <c r="U43" s="444">
        <v>0</v>
      </c>
      <c r="V43" s="444">
        <v>0</v>
      </c>
      <c r="W43" s="444">
        <v>0</v>
      </c>
      <c r="X43" s="444">
        <v>0</v>
      </c>
      <c r="Y43" s="444">
        <v>0</v>
      </c>
      <c r="Z43" s="444">
        <v>0</v>
      </c>
      <c r="AA43" s="444">
        <v>0</v>
      </c>
      <c r="AB43" s="444">
        <v>0</v>
      </c>
      <c r="AC43" s="444">
        <v>0</v>
      </c>
      <c r="AD43" s="402">
        <v>151426</v>
      </c>
    </row>
    <row r="44" spans="1:30" ht="15.75" thickBot="1">
      <c r="A44" s="374" t="s">
        <v>416</v>
      </c>
      <c r="B44" s="393" t="s">
        <v>689</v>
      </c>
      <c r="C44" s="31">
        <v>4</v>
      </c>
      <c r="D44" s="434">
        <v>1294</v>
      </c>
      <c r="E44" s="435">
        <v>0</v>
      </c>
      <c r="F44" s="299">
        <v>0</v>
      </c>
      <c r="G44" s="299">
        <v>0</v>
      </c>
      <c r="H44" s="435">
        <v>0</v>
      </c>
      <c r="I44" s="435">
        <v>114</v>
      </c>
      <c r="J44" s="299">
        <v>2</v>
      </c>
      <c r="K44" s="299">
        <v>116</v>
      </c>
      <c r="L44" s="435">
        <v>0</v>
      </c>
      <c r="M44" s="435">
        <v>0</v>
      </c>
      <c r="N44" s="435">
        <v>0</v>
      </c>
      <c r="O44" s="435">
        <v>0</v>
      </c>
      <c r="P44" s="435">
        <v>0</v>
      </c>
      <c r="Q44" s="435">
        <v>0</v>
      </c>
      <c r="R44" s="435">
        <v>0</v>
      </c>
      <c r="S44" s="435">
        <v>0</v>
      </c>
      <c r="T44" s="299">
        <v>0</v>
      </c>
      <c r="U44" s="435">
        <v>0</v>
      </c>
      <c r="V44" s="435">
        <v>0</v>
      </c>
      <c r="W44" s="435">
        <v>0</v>
      </c>
      <c r="X44" s="435">
        <v>0</v>
      </c>
      <c r="Y44" s="435">
        <v>0</v>
      </c>
      <c r="Z44" s="435">
        <v>0</v>
      </c>
      <c r="AA44" s="435"/>
      <c r="AB44" s="435"/>
      <c r="AC44" s="435"/>
      <c r="AD44" s="402">
        <v>1410</v>
      </c>
    </row>
    <row r="45" spans="1:30" ht="15.75" thickBot="1">
      <c r="A45" s="374" t="s">
        <v>424</v>
      </c>
      <c r="B45" s="393" t="s">
        <v>689</v>
      </c>
      <c r="C45" s="31">
        <v>42</v>
      </c>
      <c r="D45" s="434">
        <v>6804</v>
      </c>
      <c r="E45" s="435">
        <v>9835</v>
      </c>
      <c r="F45" s="299">
        <v>46</v>
      </c>
      <c r="G45" s="299">
        <v>9881</v>
      </c>
      <c r="H45" s="435">
        <v>0</v>
      </c>
      <c r="I45" s="435">
        <v>2270</v>
      </c>
      <c r="J45" s="299">
        <v>114</v>
      </c>
      <c r="K45" s="299">
        <v>2384</v>
      </c>
      <c r="L45" s="435">
        <v>0</v>
      </c>
      <c r="M45" s="435">
        <v>0</v>
      </c>
      <c r="N45" s="435">
        <v>0</v>
      </c>
      <c r="O45" s="435">
        <v>0</v>
      </c>
      <c r="P45" s="435">
        <v>0</v>
      </c>
      <c r="Q45" s="435">
        <v>0</v>
      </c>
      <c r="R45" s="435">
        <v>0</v>
      </c>
      <c r="S45" s="435">
        <v>0</v>
      </c>
      <c r="T45" s="299">
        <v>0</v>
      </c>
      <c r="U45" s="435">
        <v>0</v>
      </c>
      <c r="V45" s="435">
        <v>0</v>
      </c>
      <c r="W45" s="435">
        <v>0</v>
      </c>
      <c r="X45" s="435">
        <v>0</v>
      </c>
      <c r="Y45" s="435">
        <v>0</v>
      </c>
      <c r="Z45" s="435">
        <v>0</v>
      </c>
      <c r="AA45" s="435"/>
      <c r="AB45" s="435"/>
      <c r="AC45" s="435"/>
      <c r="AD45" s="402">
        <v>19069</v>
      </c>
    </row>
    <row r="46" spans="1:30" ht="15.75" thickBot="1">
      <c r="A46" s="374" t="s">
        <v>425</v>
      </c>
      <c r="B46" s="393" t="s">
        <v>689</v>
      </c>
      <c r="C46" s="31">
        <v>44</v>
      </c>
      <c r="D46" s="434">
        <v>5135</v>
      </c>
      <c r="E46" s="435">
        <v>0</v>
      </c>
      <c r="F46" s="299">
        <v>0</v>
      </c>
      <c r="G46" s="299">
        <v>0</v>
      </c>
      <c r="H46" s="435">
        <v>0</v>
      </c>
      <c r="I46" s="435">
        <v>481</v>
      </c>
      <c r="J46" s="299">
        <v>7</v>
      </c>
      <c r="K46" s="299">
        <v>488</v>
      </c>
      <c r="L46" s="435">
        <v>0</v>
      </c>
      <c r="M46" s="435">
        <v>0</v>
      </c>
      <c r="N46" s="435">
        <v>0</v>
      </c>
      <c r="O46" s="435">
        <v>0</v>
      </c>
      <c r="P46" s="435">
        <v>0</v>
      </c>
      <c r="Q46" s="435">
        <v>0</v>
      </c>
      <c r="R46" s="435">
        <v>0</v>
      </c>
      <c r="S46" s="435">
        <v>0</v>
      </c>
      <c r="T46" s="299">
        <v>0</v>
      </c>
      <c r="U46" s="435">
        <v>0</v>
      </c>
      <c r="V46" s="435">
        <v>0</v>
      </c>
      <c r="W46" s="435">
        <v>0</v>
      </c>
      <c r="X46" s="435">
        <v>0</v>
      </c>
      <c r="Y46" s="435">
        <v>0</v>
      </c>
      <c r="Z46" s="435">
        <v>0</v>
      </c>
      <c r="AA46" s="435"/>
      <c r="AB46" s="435"/>
      <c r="AC46" s="435"/>
      <c r="AD46" s="402">
        <v>5623</v>
      </c>
    </row>
    <row r="47" spans="1:30" ht="15.75" thickBot="1">
      <c r="A47" s="374" t="s">
        <v>429</v>
      </c>
      <c r="B47" s="393" t="s">
        <v>689</v>
      </c>
      <c r="C47" s="31">
        <v>59</v>
      </c>
      <c r="D47" s="434">
        <v>663</v>
      </c>
      <c r="E47" s="435">
        <v>1687</v>
      </c>
      <c r="F47" s="299">
        <v>0</v>
      </c>
      <c r="G47" s="299">
        <v>1687</v>
      </c>
      <c r="H47" s="435">
        <v>0</v>
      </c>
      <c r="I47" s="435">
        <v>156</v>
      </c>
      <c r="J47" s="299">
        <v>13</v>
      </c>
      <c r="K47" s="299">
        <v>169</v>
      </c>
      <c r="L47" s="435">
        <v>27</v>
      </c>
      <c r="M47" s="435">
        <v>0</v>
      </c>
      <c r="N47" s="435">
        <v>0</v>
      </c>
      <c r="O47" s="435">
        <v>0</v>
      </c>
      <c r="P47" s="435">
        <v>0</v>
      </c>
      <c r="Q47" s="435">
        <v>0</v>
      </c>
      <c r="R47" s="435">
        <v>0</v>
      </c>
      <c r="S47" s="435">
        <v>0</v>
      </c>
      <c r="T47" s="299">
        <v>0</v>
      </c>
      <c r="U47" s="435">
        <v>0</v>
      </c>
      <c r="V47" s="435">
        <v>0</v>
      </c>
      <c r="W47" s="435">
        <v>0</v>
      </c>
      <c r="X47" s="435">
        <v>0</v>
      </c>
      <c r="Y47" s="435">
        <v>0</v>
      </c>
      <c r="Z47" s="435">
        <v>0</v>
      </c>
      <c r="AA47" s="435"/>
      <c r="AB47" s="435"/>
      <c r="AC47" s="435"/>
      <c r="AD47" s="402">
        <v>2546</v>
      </c>
    </row>
    <row r="48" spans="1:30" ht="15.75" thickBot="1">
      <c r="A48" s="374" t="s">
        <v>437</v>
      </c>
      <c r="B48" s="393" t="s">
        <v>689</v>
      </c>
      <c r="C48" s="31">
        <v>113</v>
      </c>
      <c r="D48" s="434">
        <v>4832</v>
      </c>
      <c r="E48" s="435">
        <v>526</v>
      </c>
      <c r="F48" s="299">
        <v>0</v>
      </c>
      <c r="G48" s="299">
        <v>526</v>
      </c>
      <c r="H48" s="435">
        <v>0</v>
      </c>
      <c r="I48" s="435">
        <v>918</v>
      </c>
      <c r="J48" s="299">
        <v>5</v>
      </c>
      <c r="K48" s="299">
        <v>923</v>
      </c>
      <c r="L48" s="435">
        <v>0</v>
      </c>
      <c r="M48" s="435">
        <v>0</v>
      </c>
      <c r="N48" s="435">
        <v>0</v>
      </c>
      <c r="O48" s="435">
        <v>0</v>
      </c>
      <c r="P48" s="435">
        <v>0</v>
      </c>
      <c r="Q48" s="435">
        <v>0</v>
      </c>
      <c r="R48" s="435">
        <v>0</v>
      </c>
      <c r="S48" s="435">
        <v>0</v>
      </c>
      <c r="T48" s="299">
        <v>0</v>
      </c>
      <c r="U48" s="435">
        <v>0</v>
      </c>
      <c r="V48" s="435">
        <v>0</v>
      </c>
      <c r="W48" s="435">
        <v>0</v>
      </c>
      <c r="X48" s="435">
        <v>0</v>
      </c>
      <c r="Y48" s="435">
        <v>0</v>
      </c>
      <c r="Z48" s="435">
        <v>0</v>
      </c>
      <c r="AA48" s="435"/>
      <c r="AB48" s="435"/>
      <c r="AC48" s="435"/>
      <c r="AD48" s="402">
        <v>6281</v>
      </c>
    </row>
    <row r="49" spans="1:30" ht="15.75" thickBot="1">
      <c r="A49" s="374" t="s">
        <v>439</v>
      </c>
      <c r="B49" s="393" t="s">
        <v>689</v>
      </c>
      <c r="C49" s="31">
        <v>125</v>
      </c>
      <c r="D49" s="434">
        <v>6750</v>
      </c>
      <c r="E49" s="435">
        <v>0</v>
      </c>
      <c r="F49" s="299">
        <v>0</v>
      </c>
      <c r="G49" s="299">
        <v>0</v>
      </c>
      <c r="H49" s="435">
        <v>0</v>
      </c>
      <c r="I49" s="435">
        <v>170</v>
      </c>
      <c r="J49" s="299">
        <v>5</v>
      </c>
      <c r="K49" s="299">
        <v>175</v>
      </c>
      <c r="L49" s="435">
        <v>0</v>
      </c>
      <c r="M49" s="435">
        <v>0</v>
      </c>
      <c r="N49" s="435">
        <v>0</v>
      </c>
      <c r="O49" s="435">
        <v>0</v>
      </c>
      <c r="P49" s="435">
        <v>0</v>
      </c>
      <c r="Q49" s="435">
        <v>0</v>
      </c>
      <c r="R49" s="435">
        <v>0</v>
      </c>
      <c r="S49" s="435">
        <v>0</v>
      </c>
      <c r="T49" s="299">
        <v>0</v>
      </c>
      <c r="U49" s="435">
        <v>0</v>
      </c>
      <c r="V49" s="435">
        <v>0</v>
      </c>
      <c r="W49" s="435">
        <v>0</v>
      </c>
      <c r="X49" s="435">
        <v>0</v>
      </c>
      <c r="Y49" s="435">
        <v>0</v>
      </c>
      <c r="Z49" s="435">
        <v>0</v>
      </c>
      <c r="AA49" s="435"/>
      <c r="AB49" s="435"/>
      <c r="AC49" s="435"/>
      <c r="AD49" s="402">
        <v>6925</v>
      </c>
    </row>
    <row r="50" spans="1:30" ht="15.75" thickBot="1">
      <c r="A50" s="374" t="s">
        <v>442</v>
      </c>
      <c r="B50" s="393" t="s">
        <v>689</v>
      </c>
      <c r="C50" s="31">
        <v>138</v>
      </c>
      <c r="D50" s="434">
        <v>10388</v>
      </c>
      <c r="E50" s="435">
        <v>0</v>
      </c>
      <c r="F50" s="299">
        <v>0</v>
      </c>
      <c r="G50" s="299">
        <v>0</v>
      </c>
      <c r="H50" s="435">
        <v>0</v>
      </c>
      <c r="I50" s="435">
        <v>734</v>
      </c>
      <c r="J50" s="299">
        <v>7</v>
      </c>
      <c r="K50" s="299">
        <v>741</v>
      </c>
      <c r="L50" s="435">
        <v>0</v>
      </c>
      <c r="M50" s="435">
        <v>0</v>
      </c>
      <c r="N50" s="435">
        <v>0</v>
      </c>
      <c r="O50" s="435">
        <v>0</v>
      </c>
      <c r="P50" s="435">
        <v>0</v>
      </c>
      <c r="Q50" s="435">
        <v>0</v>
      </c>
      <c r="R50" s="435">
        <v>0</v>
      </c>
      <c r="S50" s="435">
        <v>0</v>
      </c>
      <c r="T50" s="299">
        <v>0</v>
      </c>
      <c r="U50" s="435">
        <v>0</v>
      </c>
      <c r="V50" s="435">
        <v>0</v>
      </c>
      <c r="W50" s="435">
        <v>0</v>
      </c>
      <c r="X50" s="435">
        <v>0</v>
      </c>
      <c r="Y50" s="435">
        <v>0</v>
      </c>
      <c r="Z50" s="435">
        <v>0</v>
      </c>
      <c r="AA50" s="435"/>
      <c r="AB50" s="435"/>
      <c r="AC50" s="435"/>
      <c r="AD50" s="402">
        <v>11129</v>
      </c>
    </row>
    <row r="51" spans="1:30" ht="15.75" thickBot="1">
      <c r="A51" s="374" t="s">
        <v>455</v>
      </c>
      <c r="B51" s="393" t="s">
        <v>689</v>
      </c>
      <c r="C51" s="31">
        <v>234</v>
      </c>
      <c r="D51" s="434">
        <v>1078</v>
      </c>
      <c r="E51" s="435">
        <v>14706</v>
      </c>
      <c r="F51" s="299">
        <v>21</v>
      </c>
      <c r="G51" s="299">
        <v>14727</v>
      </c>
      <c r="H51" s="435">
        <v>1</v>
      </c>
      <c r="I51" s="435">
        <v>477</v>
      </c>
      <c r="J51" s="299">
        <v>19</v>
      </c>
      <c r="K51" s="299">
        <v>496</v>
      </c>
      <c r="L51" s="435">
        <v>0</v>
      </c>
      <c r="M51" s="435">
        <v>0</v>
      </c>
      <c r="N51" s="435">
        <v>5413</v>
      </c>
      <c r="O51" s="435">
        <v>0</v>
      </c>
      <c r="P51" s="435">
        <v>0</v>
      </c>
      <c r="Q51" s="435">
        <v>0</v>
      </c>
      <c r="R51" s="435">
        <v>0</v>
      </c>
      <c r="S51" s="435">
        <v>0</v>
      </c>
      <c r="T51" s="299">
        <v>0</v>
      </c>
      <c r="U51" s="435">
        <v>0</v>
      </c>
      <c r="V51" s="435">
        <v>0</v>
      </c>
      <c r="W51" s="435">
        <v>0</v>
      </c>
      <c r="X51" s="435">
        <v>0</v>
      </c>
      <c r="Y51" s="435">
        <v>0</v>
      </c>
      <c r="Z51" s="435">
        <v>0</v>
      </c>
      <c r="AA51" s="435"/>
      <c r="AB51" s="435"/>
      <c r="AC51" s="435"/>
      <c r="AD51" s="402">
        <v>21715</v>
      </c>
    </row>
    <row r="52" spans="1:30" ht="15.75" thickBot="1">
      <c r="A52" s="374" t="s">
        <v>457</v>
      </c>
      <c r="B52" s="393" t="s">
        <v>689</v>
      </c>
      <c r="C52" s="31">
        <v>240</v>
      </c>
      <c r="D52" s="434">
        <v>6082</v>
      </c>
      <c r="E52" s="435">
        <v>0</v>
      </c>
      <c r="F52" s="299">
        <v>0</v>
      </c>
      <c r="G52" s="299">
        <v>0</v>
      </c>
      <c r="H52" s="435">
        <v>0</v>
      </c>
      <c r="I52" s="435">
        <v>347</v>
      </c>
      <c r="J52" s="299">
        <v>4</v>
      </c>
      <c r="K52" s="299">
        <v>351</v>
      </c>
      <c r="L52" s="435">
        <v>0</v>
      </c>
      <c r="M52" s="435">
        <v>0</v>
      </c>
      <c r="N52" s="435">
        <v>0</v>
      </c>
      <c r="O52" s="435">
        <v>0</v>
      </c>
      <c r="P52" s="435">
        <v>0</v>
      </c>
      <c r="Q52" s="435">
        <v>0</v>
      </c>
      <c r="R52" s="435">
        <v>0</v>
      </c>
      <c r="S52" s="435">
        <v>0</v>
      </c>
      <c r="T52" s="299">
        <v>0</v>
      </c>
      <c r="U52" s="435">
        <v>0</v>
      </c>
      <c r="V52" s="435">
        <v>0</v>
      </c>
      <c r="W52" s="435">
        <v>0</v>
      </c>
      <c r="X52" s="435">
        <v>0</v>
      </c>
      <c r="Y52" s="435">
        <v>0</v>
      </c>
      <c r="Z52" s="435">
        <v>0</v>
      </c>
      <c r="AA52" s="435"/>
      <c r="AB52" s="435"/>
      <c r="AC52" s="435"/>
      <c r="AD52" s="402">
        <v>6433</v>
      </c>
    </row>
    <row r="53" spans="1:30" ht="15.75" thickBot="1">
      <c r="A53" s="374" t="s">
        <v>462</v>
      </c>
      <c r="B53" s="393" t="s">
        <v>689</v>
      </c>
      <c r="C53" s="31">
        <v>284</v>
      </c>
      <c r="D53" s="434">
        <v>2208</v>
      </c>
      <c r="E53" s="435">
        <v>11244</v>
      </c>
      <c r="F53" s="299">
        <v>29</v>
      </c>
      <c r="G53" s="299">
        <v>11273</v>
      </c>
      <c r="H53" s="435">
        <v>1</v>
      </c>
      <c r="I53" s="435">
        <v>484</v>
      </c>
      <c r="J53" s="299">
        <v>11</v>
      </c>
      <c r="K53" s="299">
        <v>495</v>
      </c>
      <c r="L53" s="435">
        <v>0</v>
      </c>
      <c r="M53" s="435">
        <v>0</v>
      </c>
      <c r="N53" s="435">
        <v>4368</v>
      </c>
      <c r="O53" s="435">
        <v>0</v>
      </c>
      <c r="P53" s="435">
        <v>0</v>
      </c>
      <c r="Q53" s="435">
        <v>0</v>
      </c>
      <c r="R53" s="435">
        <v>0</v>
      </c>
      <c r="S53" s="435">
        <v>0</v>
      </c>
      <c r="T53" s="299">
        <v>0</v>
      </c>
      <c r="U53" s="435">
        <v>0</v>
      </c>
      <c r="V53" s="435">
        <v>0</v>
      </c>
      <c r="W53" s="435">
        <v>0</v>
      </c>
      <c r="X53" s="435">
        <v>0</v>
      </c>
      <c r="Y53" s="435">
        <v>0</v>
      </c>
      <c r="Z53" s="435">
        <v>0</v>
      </c>
      <c r="AA53" s="435"/>
      <c r="AB53" s="435"/>
      <c r="AC53" s="435"/>
      <c r="AD53" s="402">
        <v>18345</v>
      </c>
    </row>
    <row r="54" spans="1:30" ht="15.75" thickBot="1">
      <c r="A54" s="374" t="s">
        <v>463</v>
      </c>
      <c r="B54" s="393" t="s">
        <v>689</v>
      </c>
      <c r="C54" s="31">
        <v>306</v>
      </c>
      <c r="D54" s="434">
        <v>946</v>
      </c>
      <c r="E54" s="435">
        <v>2643</v>
      </c>
      <c r="F54" s="299">
        <v>1</v>
      </c>
      <c r="G54" s="299">
        <v>2644</v>
      </c>
      <c r="H54" s="435">
        <v>0</v>
      </c>
      <c r="I54" s="435">
        <v>407</v>
      </c>
      <c r="J54" s="299">
        <v>6</v>
      </c>
      <c r="K54" s="299">
        <v>413</v>
      </c>
      <c r="L54" s="435">
        <v>11</v>
      </c>
      <c r="M54" s="435">
        <v>0</v>
      </c>
      <c r="N54" s="435">
        <v>0</v>
      </c>
      <c r="O54" s="435">
        <v>0</v>
      </c>
      <c r="P54" s="435">
        <v>0</v>
      </c>
      <c r="Q54" s="435">
        <v>0</v>
      </c>
      <c r="R54" s="435">
        <v>0</v>
      </c>
      <c r="S54" s="435">
        <v>0</v>
      </c>
      <c r="T54" s="299">
        <v>0</v>
      </c>
      <c r="U54" s="435">
        <v>0</v>
      </c>
      <c r="V54" s="435">
        <v>0</v>
      </c>
      <c r="W54" s="435">
        <v>0</v>
      </c>
      <c r="X54" s="435">
        <v>0</v>
      </c>
      <c r="Y54" s="435">
        <v>0</v>
      </c>
      <c r="Z54" s="435">
        <v>0</v>
      </c>
      <c r="AA54" s="435"/>
      <c r="AB54" s="435"/>
      <c r="AC54" s="435"/>
      <c r="AD54" s="402">
        <v>4014</v>
      </c>
    </row>
    <row r="55" spans="1:30" ht="15.75" thickBot="1">
      <c r="A55" s="374" t="s">
        <v>470</v>
      </c>
      <c r="B55" s="393" t="s">
        <v>689</v>
      </c>
      <c r="C55" s="31">
        <v>347</v>
      </c>
      <c r="D55" s="434">
        <v>2862</v>
      </c>
      <c r="E55" s="435">
        <v>0</v>
      </c>
      <c r="F55" s="299">
        <v>0</v>
      </c>
      <c r="G55" s="299">
        <v>0</v>
      </c>
      <c r="H55" s="435">
        <v>0</v>
      </c>
      <c r="I55" s="435">
        <v>219</v>
      </c>
      <c r="J55" s="299">
        <v>2</v>
      </c>
      <c r="K55" s="299">
        <v>221</v>
      </c>
      <c r="L55" s="435">
        <v>0</v>
      </c>
      <c r="M55" s="435">
        <v>0</v>
      </c>
      <c r="N55" s="435">
        <v>0</v>
      </c>
      <c r="O55" s="435">
        <v>0</v>
      </c>
      <c r="P55" s="435">
        <v>0</v>
      </c>
      <c r="Q55" s="435">
        <v>0</v>
      </c>
      <c r="R55" s="435">
        <v>0</v>
      </c>
      <c r="S55" s="435">
        <v>0</v>
      </c>
      <c r="T55" s="299">
        <v>0</v>
      </c>
      <c r="U55" s="435">
        <v>0</v>
      </c>
      <c r="V55" s="435">
        <v>0</v>
      </c>
      <c r="W55" s="435">
        <v>0</v>
      </c>
      <c r="X55" s="435">
        <v>0</v>
      </c>
      <c r="Y55" s="435">
        <v>0</v>
      </c>
      <c r="Z55" s="435">
        <v>0</v>
      </c>
      <c r="AA55" s="435"/>
      <c r="AB55" s="435"/>
      <c r="AC55" s="435"/>
      <c r="AD55" s="402">
        <v>3083</v>
      </c>
    </row>
    <row r="56" spans="1:30" ht="15.75" thickBot="1">
      <c r="A56" s="374" t="s">
        <v>480</v>
      </c>
      <c r="B56" s="393" t="s">
        <v>689</v>
      </c>
      <c r="C56" s="31">
        <v>411</v>
      </c>
      <c r="D56" s="434">
        <v>6907</v>
      </c>
      <c r="E56" s="435">
        <v>0</v>
      </c>
      <c r="F56" s="299">
        <v>0</v>
      </c>
      <c r="G56" s="299">
        <v>0</v>
      </c>
      <c r="H56" s="435">
        <v>0</v>
      </c>
      <c r="I56" s="435">
        <v>390</v>
      </c>
      <c r="J56" s="299">
        <v>1</v>
      </c>
      <c r="K56" s="299">
        <v>391</v>
      </c>
      <c r="L56" s="435">
        <v>0</v>
      </c>
      <c r="M56" s="435">
        <v>0</v>
      </c>
      <c r="N56" s="435">
        <v>0</v>
      </c>
      <c r="O56" s="435">
        <v>0</v>
      </c>
      <c r="P56" s="435">
        <v>0</v>
      </c>
      <c r="Q56" s="435">
        <v>0</v>
      </c>
      <c r="R56" s="435">
        <v>0</v>
      </c>
      <c r="S56" s="435">
        <v>0</v>
      </c>
      <c r="T56" s="299">
        <v>0</v>
      </c>
      <c r="U56" s="435">
        <v>0</v>
      </c>
      <c r="V56" s="435">
        <v>0</v>
      </c>
      <c r="W56" s="435">
        <v>0</v>
      </c>
      <c r="X56" s="435">
        <v>0</v>
      </c>
      <c r="Y56" s="435">
        <v>0</v>
      </c>
      <c r="Z56" s="435">
        <v>0</v>
      </c>
      <c r="AA56" s="435"/>
      <c r="AB56" s="435"/>
      <c r="AC56" s="435"/>
      <c r="AD56" s="402">
        <v>7298</v>
      </c>
    </row>
    <row r="57" spans="1:30" ht="15.75" thickBot="1">
      <c r="A57" s="374" t="s">
        <v>489</v>
      </c>
      <c r="B57" s="393" t="s">
        <v>689</v>
      </c>
      <c r="C57" s="31">
        <v>501</v>
      </c>
      <c r="D57" s="434">
        <v>1700</v>
      </c>
      <c r="E57" s="435">
        <v>0</v>
      </c>
      <c r="F57" s="299">
        <v>0</v>
      </c>
      <c r="G57" s="299">
        <v>0</v>
      </c>
      <c r="H57" s="435">
        <v>0</v>
      </c>
      <c r="I57" s="435">
        <v>99</v>
      </c>
      <c r="J57" s="299">
        <v>1</v>
      </c>
      <c r="K57" s="299">
        <v>100</v>
      </c>
      <c r="L57" s="435">
        <v>0</v>
      </c>
      <c r="M57" s="435">
        <v>0</v>
      </c>
      <c r="N57" s="435">
        <v>0</v>
      </c>
      <c r="O57" s="435">
        <v>0</v>
      </c>
      <c r="P57" s="435">
        <v>0</v>
      </c>
      <c r="Q57" s="435">
        <v>0</v>
      </c>
      <c r="R57" s="435">
        <v>0</v>
      </c>
      <c r="S57" s="435">
        <v>0</v>
      </c>
      <c r="T57" s="299">
        <v>0</v>
      </c>
      <c r="U57" s="435">
        <v>0</v>
      </c>
      <c r="V57" s="435">
        <v>0</v>
      </c>
      <c r="W57" s="435">
        <v>0</v>
      </c>
      <c r="X57" s="435">
        <v>0</v>
      </c>
      <c r="Y57" s="435">
        <v>0</v>
      </c>
      <c r="Z57" s="435">
        <v>0</v>
      </c>
      <c r="AA57" s="435"/>
      <c r="AB57" s="435"/>
      <c r="AC57" s="435"/>
      <c r="AD57" s="402">
        <v>1800</v>
      </c>
    </row>
    <row r="58" spans="1:30" ht="15.75" thickBot="1">
      <c r="A58" s="374" t="s">
        <v>491</v>
      </c>
      <c r="B58" s="393" t="s">
        <v>689</v>
      </c>
      <c r="C58" s="31">
        <v>543</v>
      </c>
      <c r="D58" s="434">
        <v>2425</v>
      </c>
      <c r="E58" s="435">
        <v>4045</v>
      </c>
      <c r="F58" s="299">
        <v>8</v>
      </c>
      <c r="G58" s="299">
        <v>4053</v>
      </c>
      <c r="H58" s="435">
        <v>0</v>
      </c>
      <c r="I58" s="435">
        <v>62</v>
      </c>
      <c r="J58" s="299">
        <v>2</v>
      </c>
      <c r="K58" s="299">
        <v>64</v>
      </c>
      <c r="L58" s="435">
        <v>0</v>
      </c>
      <c r="M58" s="435">
        <v>0</v>
      </c>
      <c r="N58" s="435">
        <v>0</v>
      </c>
      <c r="O58" s="435">
        <v>0</v>
      </c>
      <c r="P58" s="435">
        <v>0</v>
      </c>
      <c r="Q58" s="435">
        <v>0</v>
      </c>
      <c r="R58" s="435">
        <v>0</v>
      </c>
      <c r="S58" s="435">
        <v>0</v>
      </c>
      <c r="T58" s="299">
        <v>0</v>
      </c>
      <c r="U58" s="435">
        <v>0</v>
      </c>
      <c r="V58" s="435">
        <v>0</v>
      </c>
      <c r="W58" s="435">
        <v>0</v>
      </c>
      <c r="X58" s="435">
        <v>0</v>
      </c>
      <c r="Y58" s="435">
        <v>0</v>
      </c>
      <c r="Z58" s="435">
        <v>0</v>
      </c>
      <c r="AA58" s="435"/>
      <c r="AB58" s="435"/>
      <c r="AC58" s="435"/>
      <c r="AD58" s="402">
        <v>6542</v>
      </c>
    </row>
    <row r="59" spans="1:30" ht="15.75" thickBot="1">
      <c r="A59" s="374" t="s">
        <v>499</v>
      </c>
      <c r="B59" s="393" t="s">
        <v>689</v>
      </c>
      <c r="C59" s="31">
        <v>628</v>
      </c>
      <c r="D59" s="434">
        <v>6275</v>
      </c>
      <c r="E59" s="435">
        <v>414</v>
      </c>
      <c r="F59" s="299">
        <v>0</v>
      </c>
      <c r="G59" s="299">
        <v>414</v>
      </c>
      <c r="H59" s="435">
        <v>0</v>
      </c>
      <c r="I59" s="435">
        <v>358</v>
      </c>
      <c r="J59" s="299">
        <v>3</v>
      </c>
      <c r="K59" s="299">
        <v>361</v>
      </c>
      <c r="L59" s="435">
        <v>0</v>
      </c>
      <c r="M59" s="435">
        <v>0</v>
      </c>
      <c r="N59" s="435">
        <v>0</v>
      </c>
      <c r="O59" s="435">
        <v>0</v>
      </c>
      <c r="P59" s="435">
        <v>0</v>
      </c>
      <c r="Q59" s="435">
        <v>0</v>
      </c>
      <c r="R59" s="435">
        <v>0</v>
      </c>
      <c r="S59" s="435">
        <v>0</v>
      </c>
      <c r="T59" s="299">
        <v>0</v>
      </c>
      <c r="U59" s="435">
        <v>0</v>
      </c>
      <c r="V59" s="435">
        <v>0</v>
      </c>
      <c r="W59" s="435">
        <v>0</v>
      </c>
      <c r="X59" s="435">
        <v>0</v>
      </c>
      <c r="Y59" s="435">
        <v>0</v>
      </c>
      <c r="Z59" s="435">
        <v>0</v>
      </c>
      <c r="AA59" s="435"/>
      <c r="AB59" s="435"/>
      <c r="AC59" s="435"/>
      <c r="AD59" s="402">
        <v>7050</v>
      </c>
    </row>
    <row r="60" spans="1:30" ht="15.75" thickBot="1">
      <c r="A60" s="374" t="s">
        <v>505</v>
      </c>
      <c r="B60" s="393" t="s">
        <v>689</v>
      </c>
      <c r="C60" s="31">
        <v>656</v>
      </c>
      <c r="D60" s="434">
        <v>5126</v>
      </c>
      <c r="E60" s="435">
        <v>0</v>
      </c>
      <c r="F60" s="299">
        <v>0</v>
      </c>
      <c r="G60" s="299">
        <v>0</v>
      </c>
      <c r="H60" s="435">
        <v>1302</v>
      </c>
      <c r="I60" s="435">
        <v>1523</v>
      </c>
      <c r="J60" s="299">
        <v>8</v>
      </c>
      <c r="K60" s="299">
        <v>1531</v>
      </c>
      <c r="L60" s="435">
        <v>0</v>
      </c>
      <c r="M60" s="435">
        <v>0</v>
      </c>
      <c r="N60" s="435">
        <v>0</v>
      </c>
      <c r="O60" s="435">
        <v>0</v>
      </c>
      <c r="P60" s="435">
        <v>0</v>
      </c>
      <c r="Q60" s="435">
        <v>0</v>
      </c>
      <c r="R60" s="435">
        <v>0</v>
      </c>
      <c r="S60" s="435">
        <v>0</v>
      </c>
      <c r="T60" s="299">
        <v>0</v>
      </c>
      <c r="U60" s="435">
        <v>0</v>
      </c>
      <c r="V60" s="435">
        <v>0</v>
      </c>
      <c r="W60" s="435">
        <v>0</v>
      </c>
      <c r="X60" s="435">
        <v>0</v>
      </c>
      <c r="Y60" s="435">
        <v>0</v>
      </c>
      <c r="Z60" s="435">
        <v>0</v>
      </c>
      <c r="AA60" s="435"/>
      <c r="AB60" s="435"/>
      <c r="AC60" s="435"/>
      <c r="AD60" s="402">
        <v>7959</v>
      </c>
    </row>
    <row r="61" spans="1:30" ht="15.75" thickBot="1">
      <c r="A61" s="374" t="s">
        <v>520</v>
      </c>
      <c r="B61" s="393" t="s">
        <v>689</v>
      </c>
      <c r="C61" s="31">
        <v>761</v>
      </c>
      <c r="D61" s="434">
        <v>7838</v>
      </c>
      <c r="E61" s="435">
        <v>0</v>
      </c>
      <c r="F61" s="299">
        <v>0</v>
      </c>
      <c r="G61" s="299">
        <v>0</v>
      </c>
      <c r="H61" s="435">
        <v>0</v>
      </c>
      <c r="I61" s="435">
        <v>1070</v>
      </c>
      <c r="J61" s="299">
        <v>4</v>
      </c>
      <c r="K61" s="299">
        <v>1074</v>
      </c>
      <c r="L61" s="435">
        <v>0</v>
      </c>
      <c r="M61" s="435">
        <v>0</v>
      </c>
      <c r="N61" s="435">
        <v>0</v>
      </c>
      <c r="O61" s="435">
        <v>0</v>
      </c>
      <c r="P61" s="435">
        <v>0</v>
      </c>
      <c r="Q61" s="435">
        <v>0</v>
      </c>
      <c r="R61" s="435">
        <v>0</v>
      </c>
      <c r="S61" s="435">
        <v>0</v>
      </c>
      <c r="T61" s="299">
        <v>0</v>
      </c>
      <c r="U61" s="435">
        <v>0</v>
      </c>
      <c r="V61" s="435">
        <v>0</v>
      </c>
      <c r="W61" s="435">
        <v>0</v>
      </c>
      <c r="X61" s="435">
        <v>0</v>
      </c>
      <c r="Y61" s="435">
        <v>0</v>
      </c>
      <c r="Z61" s="435">
        <v>0</v>
      </c>
      <c r="AA61" s="435"/>
      <c r="AB61" s="435"/>
      <c r="AC61" s="435"/>
      <c r="AD61" s="402">
        <v>8912</v>
      </c>
    </row>
    <row r="62" spans="1:30" ht="15.75" thickBot="1">
      <c r="A62" s="374" t="s">
        <v>527</v>
      </c>
      <c r="B62" s="393" t="s">
        <v>689</v>
      </c>
      <c r="C62" s="31">
        <v>842</v>
      </c>
      <c r="D62" s="434">
        <v>0</v>
      </c>
      <c r="E62" s="435">
        <v>4984</v>
      </c>
      <c r="F62" s="299">
        <v>28</v>
      </c>
      <c r="G62" s="299">
        <v>5012</v>
      </c>
      <c r="H62" s="435">
        <v>0</v>
      </c>
      <c r="I62" s="435">
        <v>83</v>
      </c>
      <c r="J62" s="299">
        <v>0</v>
      </c>
      <c r="K62" s="299">
        <v>83</v>
      </c>
      <c r="L62" s="435">
        <v>0</v>
      </c>
      <c r="M62" s="435">
        <v>0</v>
      </c>
      <c r="N62" s="435">
        <v>197</v>
      </c>
      <c r="O62" s="435">
        <v>0</v>
      </c>
      <c r="P62" s="435">
        <v>0</v>
      </c>
      <c r="Q62" s="435">
        <v>0</v>
      </c>
      <c r="R62" s="435">
        <v>0</v>
      </c>
      <c r="S62" s="435">
        <v>0</v>
      </c>
      <c r="T62" s="299">
        <v>0</v>
      </c>
      <c r="U62" s="435">
        <v>0</v>
      </c>
      <c r="V62" s="435">
        <v>0</v>
      </c>
      <c r="W62" s="435">
        <v>0</v>
      </c>
      <c r="X62" s="435">
        <v>0</v>
      </c>
      <c r="Y62" s="435">
        <v>0</v>
      </c>
      <c r="Z62" s="435">
        <v>0</v>
      </c>
      <c r="AA62" s="435"/>
      <c r="AB62" s="435"/>
      <c r="AC62" s="435"/>
      <c r="AD62" s="402">
        <v>5292</v>
      </c>
    </row>
    <row r="63" spans="1:30" ht="16.5" thickBot="1">
      <c r="A63" s="442" t="s">
        <v>690</v>
      </c>
      <c r="B63" s="107"/>
      <c r="C63" s="32"/>
      <c r="D63" s="443">
        <v>87529</v>
      </c>
      <c r="E63" s="444">
        <v>31183</v>
      </c>
      <c r="F63" s="444">
        <v>43</v>
      </c>
      <c r="G63" s="444">
        <v>31226</v>
      </c>
      <c r="H63" s="444">
        <v>8071</v>
      </c>
      <c r="I63" s="444">
        <v>9100</v>
      </c>
      <c r="J63" s="444">
        <v>115</v>
      </c>
      <c r="K63" s="444">
        <v>9215</v>
      </c>
      <c r="L63" s="444">
        <v>3973</v>
      </c>
      <c r="M63" s="444">
        <v>0</v>
      </c>
      <c r="N63" s="444">
        <v>0</v>
      </c>
      <c r="O63" s="444">
        <v>0</v>
      </c>
      <c r="P63" s="444">
        <v>0</v>
      </c>
      <c r="Q63" s="444">
        <v>0</v>
      </c>
      <c r="R63" s="444">
        <v>0</v>
      </c>
      <c r="S63" s="444">
        <v>0</v>
      </c>
      <c r="T63" s="444">
        <v>0</v>
      </c>
      <c r="U63" s="444">
        <v>0</v>
      </c>
      <c r="V63" s="444">
        <v>0</v>
      </c>
      <c r="W63" s="444">
        <v>0</v>
      </c>
      <c r="X63" s="444">
        <v>0</v>
      </c>
      <c r="Y63" s="444">
        <v>0</v>
      </c>
      <c r="Z63" s="444">
        <v>0</v>
      </c>
      <c r="AA63" s="444">
        <v>0</v>
      </c>
      <c r="AB63" s="444">
        <v>0</v>
      </c>
      <c r="AC63" s="444">
        <v>0</v>
      </c>
      <c r="AD63" s="402">
        <v>140014</v>
      </c>
    </row>
    <row r="64" spans="1:30" ht="15.75" thickBot="1">
      <c r="A64" s="374" t="s">
        <v>422</v>
      </c>
      <c r="B64" s="393" t="s">
        <v>690</v>
      </c>
      <c r="C64" s="31">
        <v>38</v>
      </c>
      <c r="D64" s="434">
        <v>264</v>
      </c>
      <c r="E64" s="435">
        <v>7999</v>
      </c>
      <c r="F64" s="299">
        <v>8</v>
      </c>
      <c r="G64" s="299">
        <v>8007</v>
      </c>
      <c r="H64" s="435">
        <v>0</v>
      </c>
      <c r="I64" s="435">
        <v>240</v>
      </c>
      <c r="J64" s="299">
        <v>0</v>
      </c>
      <c r="K64" s="299">
        <v>240</v>
      </c>
      <c r="L64" s="435">
        <v>0</v>
      </c>
      <c r="M64" s="435">
        <v>0</v>
      </c>
      <c r="N64" s="435">
        <v>0</v>
      </c>
      <c r="O64" s="435">
        <v>0</v>
      </c>
      <c r="P64" s="435">
        <v>0</v>
      </c>
      <c r="Q64" s="435">
        <v>0</v>
      </c>
      <c r="R64" s="435">
        <v>0</v>
      </c>
      <c r="S64" s="435">
        <v>0</v>
      </c>
      <c r="T64" s="299">
        <v>0</v>
      </c>
      <c r="U64" s="435">
        <v>0</v>
      </c>
      <c r="V64" s="435">
        <v>0</v>
      </c>
      <c r="W64" s="435">
        <v>0</v>
      </c>
      <c r="X64" s="435">
        <v>0</v>
      </c>
      <c r="Y64" s="435">
        <v>0</v>
      </c>
      <c r="Z64" s="435">
        <v>0</v>
      </c>
      <c r="AA64" s="435"/>
      <c r="AB64" s="435"/>
      <c r="AC64" s="435"/>
      <c r="AD64" s="402">
        <v>8511</v>
      </c>
    </row>
    <row r="65" spans="1:30" ht="15.75" thickBot="1">
      <c r="A65" s="374" t="s">
        <v>431</v>
      </c>
      <c r="B65" s="393" t="s">
        <v>690</v>
      </c>
      <c r="C65" s="31">
        <v>86</v>
      </c>
      <c r="D65" s="434">
        <v>2479</v>
      </c>
      <c r="E65" s="435">
        <v>0</v>
      </c>
      <c r="F65" s="299">
        <v>0</v>
      </c>
      <c r="G65" s="299">
        <v>0</v>
      </c>
      <c r="H65" s="435">
        <v>32</v>
      </c>
      <c r="I65" s="435">
        <v>180</v>
      </c>
      <c r="J65" s="299">
        <v>0</v>
      </c>
      <c r="K65" s="299">
        <v>180</v>
      </c>
      <c r="L65" s="435">
        <v>2</v>
      </c>
      <c r="M65" s="435">
        <v>0</v>
      </c>
      <c r="N65" s="435">
        <v>0</v>
      </c>
      <c r="O65" s="435">
        <v>0</v>
      </c>
      <c r="P65" s="435">
        <v>0</v>
      </c>
      <c r="Q65" s="435">
        <v>0</v>
      </c>
      <c r="R65" s="435">
        <v>0</v>
      </c>
      <c r="S65" s="435">
        <v>0</v>
      </c>
      <c r="T65" s="299">
        <v>0</v>
      </c>
      <c r="U65" s="435">
        <v>0</v>
      </c>
      <c r="V65" s="435">
        <v>0</v>
      </c>
      <c r="W65" s="435">
        <v>0</v>
      </c>
      <c r="X65" s="435">
        <v>0</v>
      </c>
      <c r="Y65" s="435">
        <v>0</v>
      </c>
      <c r="Z65" s="435">
        <v>0</v>
      </c>
      <c r="AA65" s="435"/>
      <c r="AB65" s="435"/>
      <c r="AC65" s="435"/>
      <c r="AD65" s="402">
        <v>2693</v>
      </c>
    </row>
    <row r="66" spans="1:30" ht="15.75" thickBot="1">
      <c r="A66" s="374" t="s">
        <v>436</v>
      </c>
      <c r="B66" s="393" t="s">
        <v>690</v>
      </c>
      <c r="C66" s="31">
        <v>107</v>
      </c>
      <c r="D66" s="434">
        <v>1417</v>
      </c>
      <c r="E66" s="435">
        <v>3911</v>
      </c>
      <c r="F66" s="299">
        <v>6</v>
      </c>
      <c r="G66" s="299">
        <v>3917</v>
      </c>
      <c r="H66" s="435">
        <v>0</v>
      </c>
      <c r="I66" s="435">
        <v>202</v>
      </c>
      <c r="J66" s="299">
        <v>0</v>
      </c>
      <c r="K66" s="299">
        <v>202</v>
      </c>
      <c r="L66" s="435">
        <v>0</v>
      </c>
      <c r="M66" s="435">
        <v>0</v>
      </c>
      <c r="N66" s="435">
        <v>0</v>
      </c>
      <c r="O66" s="435">
        <v>0</v>
      </c>
      <c r="P66" s="435">
        <v>0</v>
      </c>
      <c r="Q66" s="435">
        <v>0</v>
      </c>
      <c r="R66" s="435">
        <v>0</v>
      </c>
      <c r="S66" s="435">
        <v>0</v>
      </c>
      <c r="T66" s="299">
        <v>0</v>
      </c>
      <c r="U66" s="435">
        <v>0</v>
      </c>
      <c r="V66" s="435">
        <v>0</v>
      </c>
      <c r="W66" s="435">
        <v>0</v>
      </c>
      <c r="X66" s="435">
        <v>0</v>
      </c>
      <c r="Y66" s="435">
        <v>0</v>
      </c>
      <c r="Z66" s="435">
        <v>0</v>
      </c>
      <c r="AA66" s="435"/>
      <c r="AB66" s="435"/>
      <c r="AC66" s="435"/>
      <c r="AD66" s="402">
        <v>5536</v>
      </c>
    </row>
    <row r="67" spans="1:30" ht="15.75" thickBot="1">
      <c r="A67" s="374" t="s">
        <v>441</v>
      </c>
      <c r="B67" s="393" t="s">
        <v>690</v>
      </c>
      <c r="C67" s="31">
        <v>134</v>
      </c>
      <c r="D67" s="434">
        <v>6073</v>
      </c>
      <c r="E67" s="435">
        <v>0</v>
      </c>
      <c r="F67" s="299">
        <v>0</v>
      </c>
      <c r="G67" s="299">
        <v>0</v>
      </c>
      <c r="H67" s="435">
        <v>0</v>
      </c>
      <c r="I67" s="435">
        <v>164</v>
      </c>
      <c r="J67" s="299">
        <v>3</v>
      </c>
      <c r="K67" s="299">
        <v>167</v>
      </c>
      <c r="L67" s="435">
        <v>0</v>
      </c>
      <c r="M67" s="435">
        <v>0</v>
      </c>
      <c r="N67" s="435">
        <v>0</v>
      </c>
      <c r="O67" s="435">
        <v>0</v>
      </c>
      <c r="P67" s="435">
        <v>0</v>
      </c>
      <c r="Q67" s="435">
        <v>0</v>
      </c>
      <c r="R67" s="435">
        <v>0</v>
      </c>
      <c r="S67" s="435">
        <v>0</v>
      </c>
      <c r="T67" s="299">
        <v>0</v>
      </c>
      <c r="U67" s="435">
        <v>0</v>
      </c>
      <c r="V67" s="435">
        <v>0</v>
      </c>
      <c r="W67" s="435">
        <v>0</v>
      </c>
      <c r="X67" s="435">
        <v>0</v>
      </c>
      <c r="Y67" s="435">
        <v>0</v>
      </c>
      <c r="Z67" s="435">
        <v>0</v>
      </c>
      <c r="AA67" s="435"/>
      <c r="AB67" s="435"/>
      <c r="AC67" s="435"/>
      <c r="AD67" s="402">
        <v>6240</v>
      </c>
    </row>
    <row r="68" spans="1:30" ht="15.75" thickBot="1">
      <c r="A68" s="374" t="s">
        <v>447</v>
      </c>
      <c r="B68" s="393" t="s">
        <v>690</v>
      </c>
      <c r="C68" s="31">
        <v>150</v>
      </c>
      <c r="D68" s="434">
        <v>1304</v>
      </c>
      <c r="E68" s="435">
        <v>0</v>
      </c>
      <c r="F68" s="299">
        <v>0</v>
      </c>
      <c r="G68" s="299">
        <v>0</v>
      </c>
      <c r="H68" s="435">
        <v>0</v>
      </c>
      <c r="I68" s="435">
        <v>284</v>
      </c>
      <c r="J68" s="299">
        <v>2</v>
      </c>
      <c r="K68" s="299">
        <v>286</v>
      </c>
      <c r="L68" s="435">
        <v>0</v>
      </c>
      <c r="M68" s="435">
        <v>0</v>
      </c>
      <c r="N68" s="435">
        <v>0</v>
      </c>
      <c r="O68" s="435">
        <v>0</v>
      </c>
      <c r="P68" s="435">
        <v>0</v>
      </c>
      <c r="Q68" s="435">
        <v>0</v>
      </c>
      <c r="R68" s="435">
        <v>0</v>
      </c>
      <c r="S68" s="435">
        <v>0</v>
      </c>
      <c r="T68" s="299">
        <v>0</v>
      </c>
      <c r="U68" s="435">
        <v>0</v>
      </c>
      <c r="V68" s="435">
        <v>0</v>
      </c>
      <c r="W68" s="435">
        <v>0</v>
      </c>
      <c r="X68" s="435">
        <v>0</v>
      </c>
      <c r="Y68" s="435">
        <v>0</v>
      </c>
      <c r="Z68" s="435">
        <v>0</v>
      </c>
      <c r="AA68" s="435"/>
      <c r="AB68" s="435"/>
      <c r="AC68" s="435"/>
      <c r="AD68" s="402">
        <v>1590</v>
      </c>
    </row>
    <row r="69" spans="1:30" ht="15.75" thickBot="1">
      <c r="A69" s="374" t="s">
        <v>456</v>
      </c>
      <c r="B69" s="393" t="s">
        <v>690</v>
      </c>
      <c r="C69" s="31">
        <v>237</v>
      </c>
      <c r="D69" s="434">
        <v>5635</v>
      </c>
      <c r="E69" s="435">
        <v>0</v>
      </c>
      <c r="F69" s="299">
        <v>0</v>
      </c>
      <c r="G69" s="299">
        <v>0</v>
      </c>
      <c r="H69" s="435">
        <v>2600</v>
      </c>
      <c r="I69" s="435">
        <v>289</v>
      </c>
      <c r="J69" s="299">
        <v>0</v>
      </c>
      <c r="K69" s="299">
        <v>289</v>
      </c>
      <c r="L69" s="435">
        <v>742</v>
      </c>
      <c r="M69" s="435">
        <v>0</v>
      </c>
      <c r="N69" s="435">
        <v>0</v>
      </c>
      <c r="O69" s="435">
        <v>0</v>
      </c>
      <c r="P69" s="435">
        <v>0</v>
      </c>
      <c r="Q69" s="435">
        <v>0</v>
      </c>
      <c r="R69" s="435">
        <v>0</v>
      </c>
      <c r="S69" s="435">
        <v>0</v>
      </c>
      <c r="T69" s="299">
        <v>0</v>
      </c>
      <c r="U69" s="435">
        <v>0</v>
      </c>
      <c r="V69" s="435">
        <v>0</v>
      </c>
      <c r="W69" s="435">
        <v>0</v>
      </c>
      <c r="X69" s="435">
        <v>0</v>
      </c>
      <c r="Y69" s="435">
        <v>0</v>
      </c>
      <c r="Z69" s="435">
        <v>0</v>
      </c>
      <c r="AA69" s="435"/>
      <c r="AB69" s="435"/>
      <c r="AC69" s="435"/>
      <c r="AD69" s="402">
        <v>9266</v>
      </c>
    </row>
    <row r="70" spans="1:30" ht="15.75" thickBot="1">
      <c r="A70" s="374" t="s">
        <v>459</v>
      </c>
      <c r="B70" s="393" t="s">
        <v>690</v>
      </c>
      <c r="C70" s="31">
        <v>264</v>
      </c>
      <c r="D70" s="434">
        <v>2111</v>
      </c>
      <c r="E70" s="435">
        <v>2</v>
      </c>
      <c r="F70" s="299">
        <v>0</v>
      </c>
      <c r="G70" s="299">
        <v>2</v>
      </c>
      <c r="H70" s="435">
        <v>0</v>
      </c>
      <c r="I70" s="435">
        <v>585</v>
      </c>
      <c r="J70" s="299">
        <v>9</v>
      </c>
      <c r="K70" s="299">
        <v>594</v>
      </c>
      <c r="L70" s="435">
        <v>329</v>
      </c>
      <c r="M70" s="435">
        <v>0</v>
      </c>
      <c r="N70" s="435">
        <v>0</v>
      </c>
      <c r="O70" s="435">
        <v>0</v>
      </c>
      <c r="P70" s="435">
        <v>0</v>
      </c>
      <c r="Q70" s="435">
        <v>0</v>
      </c>
      <c r="R70" s="435">
        <v>0</v>
      </c>
      <c r="S70" s="435">
        <v>0</v>
      </c>
      <c r="T70" s="299">
        <v>0</v>
      </c>
      <c r="U70" s="435">
        <v>0</v>
      </c>
      <c r="V70" s="435">
        <v>0</v>
      </c>
      <c r="W70" s="435">
        <v>0</v>
      </c>
      <c r="X70" s="435">
        <v>0</v>
      </c>
      <c r="Y70" s="435">
        <v>0</v>
      </c>
      <c r="Z70" s="435">
        <v>0</v>
      </c>
      <c r="AA70" s="435"/>
      <c r="AB70" s="435"/>
      <c r="AC70" s="435"/>
      <c r="AD70" s="402">
        <v>3036</v>
      </c>
    </row>
    <row r="71" spans="1:30" ht="15.75" thickBot="1">
      <c r="A71" s="374" t="s">
        <v>465</v>
      </c>
      <c r="B71" s="393" t="s">
        <v>690</v>
      </c>
      <c r="C71" s="31">
        <v>310</v>
      </c>
      <c r="D71" s="434">
        <v>4064</v>
      </c>
      <c r="E71" s="435">
        <v>0</v>
      </c>
      <c r="F71" s="299">
        <v>0</v>
      </c>
      <c r="G71" s="299">
        <v>0</v>
      </c>
      <c r="H71" s="435">
        <v>0</v>
      </c>
      <c r="I71" s="435">
        <v>671</v>
      </c>
      <c r="J71" s="299">
        <v>0</v>
      </c>
      <c r="K71" s="299">
        <v>671</v>
      </c>
      <c r="L71" s="435">
        <v>0</v>
      </c>
      <c r="M71" s="435">
        <v>0</v>
      </c>
      <c r="N71" s="435">
        <v>0</v>
      </c>
      <c r="O71" s="435">
        <v>0</v>
      </c>
      <c r="P71" s="435">
        <v>0</v>
      </c>
      <c r="Q71" s="435">
        <v>0</v>
      </c>
      <c r="R71" s="435">
        <v>0</v>
      </c>
      <c r="S71" s="435">
        <v>0</v>
      </c>
      <c r="T71" s="299">
        <v>0</v>
      </c>
      <c r="U71" s="435">
        <v>0</v>
      </c>
      <c r="V71" s="435">
        <v>0</v>
      </c>
      <c r="W71" s="435">
        <v>0</v>
      </c>
      <c r="X71" s="435">
        <v>0</v>
      </c>
      <c r="Y71" s="435">
        <v>0</v>
      </c>
      <c r="Z71" s="435">
        <v>0</v>
      </c>
      <c r="AA71" s="435"/>
      <c r="AB71" s="435"/>
      <c r="AC71" s="435"/>
      <c r="AD71" s="402">
        <v>4735</v>
      </c>
    </row>
    <row r="72" spans="1:30" ht="15.75" thickBot="1">
      <c r="A72" s="374" t="s">
        <v>467</v>
      </c>
      <c r="B72" s="393" t="s">
        <v>690</v>
      </c>
      <c r="C72" s="31">
        <v>315</v>
      </c>
      <c r="D72" s="434">
        <v>3463</v>
      </c>
      <c r="E72" s="435">
        <v>0</v>
      </c>
      <c r="F72" s="299">
        <v>0</v>
      </c>
      <c r="G72" s="299">
        <v>0</v>
      </c>
      <c r="H72" s="435">
        <v>0</v>
      </c>
      <c r="I72" s="435">
        <v>481</v>
      </c>
      <c r="J72" s="299">
        <v>0</v>
      </c>
      <c r="K72" s="299">
        <v>481</v>
      </c>
      <c r="L72" s="435">
        <v>0</v>
      </c>
      <c r="M72" s="435">
        <v>0</v>
      </c>
      <c r="N72" s="435">
        <v>0</v>
      </c>
      <c r="O72" s="435">
        <v>0</v>
      </c>
      <c r="P72" s="435">
        <v>0</v>
      </c>
      <c r="Q72" s="435">
        <v>0</v>
      </c>
      <c r="R72" s="435">
        <v>0</v>
      </c>
      <c r="S72" s="435">
        <v>0</v>
      </c>
      <c r="T72" s="299">
        <v>0</v>
      </c>
      <c r="U72" s="435">
        <v>0</v>
      </c>
      <c r="V72" s="435">
        <v>0</v>
      </c>
      <c r="W72" s="435">
        <v>0</v>
      </c>
      <c r="X72" s="435">
        <v>0</v>
      </c>
      <c r="Y72" s="435">
        <v>0</v>
      </c>
      <c r="Z72" s="435">
        <v>0</v>
      </c>
      <c r="AA72" s="435"/>
      <c r="AB72" s="435"/>
      <c r="AC72" s="435"/>
      <c r="AD72" s="402">
        <v>3944</v>
      </c>
    </row>
    <row r="73" spans="1:30" ht="15.75" thickBot="1">
      <c r="A73" s="374" t="s">
        <v>473</v>
      </c>
      <c r="B73" s="393" t="s">
        <v>690</v>
      </c>
      <c r="C73" s="31">
        <v>361</v>
      </c>
      <c r="D73" s="434">
        <v>15381</v>
      </c>
      <c r="E73" s="435">
        <v>0</v>
      </c>
      <c r="F73" s="299">
        <v>0</v>
      </c>
      <c r="G73" s="299">
        <v>0</v>
      </c>
      <c r="H73" s="435">
        <v>0</v>
      </c>
      <c r="I73" s="435">
        <v>873</v>
      </c>
      <c r="J73" s="299">
        <v>16</v>
      </c>
      <c r="K73" s="299">
        <v>889</v>
      </c>
      <c r="L73" s="435">
        <v>0</v>
      </c>
      <c r="M73" s="435">
        <v>0</v>
      </c>
      <c r="N73" s="435">
        <v>0</v>
      </c>
      <c r="O73" s="435">
        <v>0</v>
      </c>
      <c r="P73" s="435">
        <v>0</v>
      </c>
      <c r="Q73" s="435">
        <v>0</v>
      </c>
      <c r="R73" s="435">
        <v>0</v>
      </c>
      <c r="S73" s="435">
        <v>0</v>
      </c>
      <c r="T73" s="299">
        <v>0</v>
      </c>
      <c r="U73" s="435">
        <v>0</v>
      </c>
      <c r="V73" s="435">
        <v>0</v>
      </c>
      <c r="W73" s="435">
        <v>0</v>
      </c>
      <c r="X73" s="435">
        <v>0</v>
      </c>
      <c r="Y73" s="435">
        <v>0</v>
      </c>
      <c r="Z73" s="435">
        <v>0</v>
      </c>
      <c r="AA73" s="435"/>
      <c r="AB73" s="435"/>
      <c r="AC73" s="435"/>
      <c r="AD73" s="402">
        <v>16270</v>
      </c>
    </row>
    <row r="74" spans="1:30" ht="15.75" thickBot="1">
      <c r="A74" s="374" t="s">
        <v>502</v>
      </c>
      <c r="B74" s="393" t="s">
        <v>690</v>
      </c>
      <c r="C74" s="31">
        <v>647</v>
      </c>
      <c r="D74" s="434">
        <v>3808</v>
      </c>
      <c r="E74" s="435">
        <v>0</v>
      </c>
      <c r="F74" s="299">
        <v>0</v>
      </c>
      <c r="G74" s="299">
        <v>0</v>
      </c>
      <c r="H74" s="435">
        <v>0</v>
      </c>
      <c r="I74" s="435">
        <v>530</v>
      </c>
      <c r="J74" s="299">
        <v>2</v>
      </c>
      <c r="K74" s="299">
        <v>532</v>
      </c>
      <c r="L74" s="435">
        <v>0</v>
      </c>
      <c r="M74" s="435">
        <v>0</v>
      </c>
      <c r="N74" s="435">
        <v>0</v>
      </c>
      <c r="O74" s="435">
        <v>0</v>
      </c>
      <c r="P74" s="435">
        <v>0</v>
      </c>
      <c r="Q74" s="435">
        <v>0</v>
      </c>
      <c r="R74" s="435">
        <v>0</v>
      </c>
      <c r="S74" s="435">
        <v>0</v>
      </c>
      <c r="T74" s="299">
        <v>0</v>
      </c>
      <c r="U74" s="435">
        <v>0</v>
      </c>
      <c r="V74" s="435">
        <v>0</v>
      </c>
      <c r="W74" s="435">
        <v>0</v>
      </c>
      <c r="X74" s="435">
        <v>0</v>
      </c>
      <c r="Y74" s="435">
        <v>0</v>
      </c>
      <c r="Z74" s="435">
        <v>0</v>
      </c>
      <c r="AA74" s="435"/>
      <c r="AB74" s="435"/>
      <c r="AC74" s="435"/>
      <c r="AD74" s="402">
        <v>4340</v>
      </c>
    </row>
    <row r="75" spans="1:30" ht="15.75" thickBot="1">
      <c r="A75" s="374" t="s">
        <v>506</v>
      </c>
      <c r="B75" s="393" t="s">
        <v>690</v>
      </c>
      <c r="C75" s="31">
        <v>658</v>
      </c>
      <c r="D75" s="434">
        <v>1585</v>
      </c>
      <c r="E75" s="435">
        <v>0</v>
      </c>
      <c r="F75" s="299">
        <v>0</v>
      </c>
      <c r="G75" s="299">
        <v>0</v>
      </c>
      <c r="H75" s="435">
        <v>0</v>
      </c>
      <c r="I75" s="435">
        <v>263</v>
      </c>
      <c r="J75" s="299">
        <v>0</v>
      </c>
      <c r="K75" s="299">
        <v>263</v>
      </c>
      <c r="L75" s="435">
        <v>3</v>
      </c>
      <c r="M75" s="435">
        <v>0</v>
      </c>
      <c r="N75" s="435">
        <v>0</v>
      </c>
      <c r="O75" s="435">
        <v>0</v>
      </c>
      <c r="P75" s="435">
        <v>0</v>
      </c>
      <c r="Q75" s="435">
        <v>0</v>
      </c>
      <c r="R75" s="435">
        <v>0</v>
      </c>
      <c r="S75" s="435">
        <v>0</v>
      </c>
      <c r="T75" s="299">
        <v>0</v>
      </c>
      <c r="U75" s="435">
        <v>0</v>
      </c>
      <c r="V75" s="435">
        <v>0</v>
      </c>
      <c r="W75" s="435">
        <v>0</v>
      </c>
      <c r="X75" s="435">
        <v>0</v>
      </c>
      <c r="Y75" s="435">
        <v>0</v>
      </c>
      <c r="Z75" s="435">
        <v>0</v>
      </c>
      <c r="AA75" s="435"/>
      <c r="AB75" s="435"/>
      <c r="AC75" s="435"/>
      <c r="AD75" s="402">
        <v>1851</v>
      </c>
    </row>
    <row r="76" spans="1:30" ht="15.75" thickBot="1">
      <c r="A76" s="374" t="s">
        <v>509</v>
      </c>
      <c r="B76" s="393" t="s">
        <v>690</v>
      </c>
      <c r="C76" s="31">
        <v>664</v>
      </c>
      <c r="D76" s="434">
        <v>8096</v>
      </c>
      <c r="E76" s="435">
        <v>0</v>
      </c>
      <c r="F76" s="299">
        <v>0</v>
      </c>
      <c r="G76" s="299">
        <v>0</v>
      </c>
      <c r="H76" s="435">
        <v>0</v>
      </c>
      <c r="I76" s="435">
        <v>1575</v>
      </c>
      <c r="J76" s="299">
        <v>26</v>
      </c>
      <c r="K76" s="299">
        <v>1601</v>
      </c>
      <c r="L76" s="435">
        <v>1204</v>
      </c>
      <c r="M76" s="435">
        <v>0</v>
      </c>
      <c r="N76" s="435">
        <v>0</v>
      </c>
      <c r="O76" s="435">
        <v>0</v>
      </c>
      <c r="P76" s="435">
        <v>0</v>
      </c>
      <c r="Q76" s="435">
        <v>0</v>
      </c>
      <c r="R76" s="435">
        <v>0</v>
      </c>
      <c r="S76" s="435">
        <v>0</v>
      </c>
      <c r="T76" s="299">
        <v>0</v>
      </c>
      <c r="U76" s="435">
        <v>0</v>
      </c>
      <c r="V76" s="435">
        <v>0</v>
      </c>
      <c r="W76" s="435">
        <v>0</v>
      </c>
      <c r="X76" s="435">
        <v>0</v>
      </c>
      <c r="Y76" s="435">
        <v>0</v>
      </c>
      <c r="Z76" s="435">
        <v>0</v>
      </c>
      <c r="AA76" s="435"/>
      <c r="AB76" s="435"/>
      <c r="AC76" s="435"/>
      <c r="AD76" s="402">
        <v>10901</v>
      </c>
    </row>
    <row r="77" spans="1:30" ht="15.75" thickBot="1">
      <c r="A77" s="374" t="s">
        <v>515</v>
      </c>
      <c r="B77" s="393" t="s">
        <v>690</v>
      </c>
      <c r="C77" s="31">
        <v>686</v>
      </c>
      <c r="D77" s="434">
        <v>12710</v>
      </c>
      <c r="E77" s="435">
        <v>5</v>
      </c>
      <c r="F77" s="299">
        <v>0</v>
      </c>
      <c r="G77" s="299">
        <v>5</v>
      </c>
      <c r="H77" s="435">
        <v>3205</v>
      </c>
      <c r="I77" s="435">
        <v>694</v>
      </c>
      <c r="J77" s="299">
        <v>19</v>
      </c>
      <c r="K77" s="299">
        <v>713</v>
      </c>
      <c r="L77" s="435">
        <v>992</v>
      </c>
      <c r="M77" s="435">
        <v>0</v>
      </c>
      <c r="N77" s="435">
        <v>0</v>
      </c>
      <c r="O77" s="435">
        <v>0</v>
      </c>
      <c r="P77" s="435">
        <v>0</v>
      </c>
      <c r="Q77" s="435">
        <v>0</v>
      </c>
      <c r="R77" s="435">
        <v>0</v>
      </c>
      <c r="S77" s="435">
        <v>0</v>
      </c>
      <c r="T77" s="299">
        <v>0</v>
      </c>
      <c r="U77" s="435">
        <v>0</v>
      </c>
      <c r="V77" s="435">
        <v>0</v>
      </c>
      <c r="W77" s="435">
        <v>0</v>
      </c>
      <c r="X77" s="435">
        <v>0</v>
      </c>
      <c r="Y77" s="435">
        <v>0</v>
      </c>
      <c r="Z77" s="435">
        <v>0</v>
      </c>
      <c r="AA77" s="435"/>
      <c r="AB77" s="435"/>
      <c r="AC77" s="435"/>
      <c r="AD77" s="402">
        <v>17625</v>
      </c>
    </row>
    <row r="78" spans="1:30" ht="15.75" thickBot="1">
      <c r="A78" s="374" t="s">
        <v>525</v>
      </c>
      <c r="B78" s="393" t="s">
        <v>690</v>
      </c>
      <c r="C78" s="31">
        <v>819</v>
      </c>
      <c r="D78" s="434">
        <v>3456</v>
      </c>
      <c r="E78" s="435">
        <v>0</v>
      </c>
      <c r="F78" s="299">
        <v>0</v>
      </c>
      <c r="G78" s="299">
        <v>0</v>
      </c>
      <c r="H78" s="435">
        <v>0</v>
      </c>
      <c r="I78" s="435">
        <v>391</v>
      </c>
      <c r="J78" s="299">
        <v>4</v>
      </c>
      <c r="K78" s="299">
        <v>395</v>
      </c>
      <c r="L78" s="435">
        <v>0</v>
      </c>
      <c r="M78" s="435">
        <v>0</v>
      </c>
      <c r="N78" s="435">
        <v>0</v>
      </c>
      <c r="O78" s="435">
        <v>0</v>
      </c>
      <c r="P78" s="435">
        <v>0</v>
      </c>
      <c r="Q78" s="435">
        <v>0</v>
      </c>
      <c r="R78" s="435">
        <v>0</v>
      </c>
      <c r="S78" s="435">
        <v>0</v>
      </c>
      <c r="T78" s="299">
        <v>0</v>
      </c>
      <c r="U78" s="435">
        <v>0</v>
      </c>
      <c r="V78" s="435">
        <v>0</v>
      </c>
      <c r="W78" s="435">
        <v>0</v>
      </c>
      <c r="X78" s="435">
        <v>0</v>
      </c>
      <c r="Y78" s="435">
        <v>0</v>
      </c>
      <c r="Z78" s="435">
        <v>0</v>
      </c>
      <c r="AA78" s="435"/>
      <c r="AB78" s="435"/>
      <c r="AC78" s="435"/>
      <c r="AD78" s="402">
        <v>3851</v>
      </c>
    </row>
    <row r="79" spans="1:30" ht="15.75" thickBot="1">
      <c r="A79" s="374" t="s">
        <v>529</v>
      </c>
      <c r="B79" s="393" t="s">
        <v>690</v>
      </c>
      <c r="C79" s="31">
        <v>854</v>
      </c>
      <c r="D79" s="434">
        <v>791</v>
      </c>
      <c r="E79" s="435">
        <v>11826</v>
      </c>
      <c r="F79" s="299">
        <v>20</v>
      </c>
      <c r="G79" s="299">
        <v>11846</v>
      </c>
      <c r="H79" s="435">
        <v>0</v>
      </c>
      <c r="I79" s="435">
        <v>230</v>
      </c>
      <c r="J79" s="299">
        <v>16</v>
      </c>
      <c r="K79" s="299">
        <v>246</v>
      </c>
      <c r="L79" s="435">
        <v>0</v>
      </c>
      <c r="M79" s="435">
        <v>0</v>
      </c>
      <c r="N79" s="435">
        <v>0</v>
      </c>
      <c r="O79" s="435">
        <v>0</v>
      </c>
      <c r="P79" s="435">
        <v>0</v>
      </c>
      <c r="Q79" s="435">
        <v>0</v>
      </c>
      <c r="R79" s="435">
        <v>0</v>
      </c>
      <c r="S79" s="435">
        <v>0</v>
      </c>
      <c r="T79" s="299">
        <v>0</v>
      </c>
      <c r="U79" s="435">
        <v>0</v>
      </c>
      <c r="V79" s="435">
        <v>0</v>
      </c>
      <c r="W79" s="435">
        <v>0</v>
      </c>
      <c r="X79" s="435">
        <v>0</v>
      </c>
      <c r="Y79" s="435">
        <v>0</v>
      </c>
      <c r="Z79" s="435">
        <v>0</v>
      </c>
      <c r="AA79" s="435"/>
      <c r="AB79" s="435"/>
      <c r="AC79" s="435"/>
      <c r="AD79" s="402">
        <v>12883</v>
      </c>
    </row>
    <row r="80" spans="1:30" ht="15.75" thickBot="1">
      <c r="A80" s="374" t="s">
        <v>535</v>
      </c>
      <c r="B80" s="393" t="s">
        <v>690</v>
      </c>
      <c r="C80" s="31">
        <v>887</v>
      </c>
      <c r="D80" s="434">
        <v>14892</v>
      </c>
      <c r="E80" s="435">
        <v>7440</v>
      </c>
      <c r="F80" s="299">
        <v>9</v>
      </c>
      <c r="G80" s="299">
        <v>7449</v>
      </c>
      <c r="H80" s="435">
        <v>2234</v>
      </c>
      <c r="I80" s="435">
        <v>1448</v>
      </c>
      <c r="J80" s="299">
        <v>18</v>
      </c>
      <c r="K80" s="299">
        <v>1466</v>
      </c>
      <c r="L80" s="435">
        <v>701</v>
      </c>
      <c r="M80" s="435">
        <v>0</v>
      </c>
      <c r="N80" s="435">
        <v>0</v>
      </c>
      <c r="O80" s="435">
        <v>0</v>
      </c>
      <c r="P80" s="435">
        <v>0</v>
      </c>
      <c r="Q80" s="435">
        <v>0</v>
      </c>
      <c r="R80" s="435">
        <v>0</v>
      </c>
      <c r="S80" s="435">
        <v>0</v>
      </c>
      <c r="T80" s="299">
        <v>0</v>
      </c>
      <c r="U80" s="435">
        <v>0</v>
      </c>
      <c r="V80" s="435">
        <v>0</v>
      </c>
      <c r="W80" s="435">
        <v>0</v>
      </c>
      <c r="X80" s="435">
        <v>0</v>
      </c>
      <c r="Y80" s="435">
        <v>0</v>
      </c>
      <c r="Z80" s="435">
        <v>0</v>
      </c>
      <c r="AA80" s="435"/>
      <c r="AB80" s="435"/>
      <c r="AC80" s="435"/>
      <c r="AD80" s="402">
        <v>26742</v>
      </c>
    </row>
    <row r="81" spans="1:30" ht="16.5" thickBot="1">
      <c r="A81" s="442" t="s">
        <v>691</v>
      </c>
      <c r="B81" s="107"/>
      <c r="C81" s="32"/>
      <c r="D81" s="443">
        <v>197968</v>
      </c>
      <c r="E81" s="444">
        <v>3960</v>
      </c>
      <c r="F81" s="444">
        <v>33</v>
      </c>
      <c r="G81" s="444">
        <v>3993</v>
      </c>
      <c r="H81" s="444">
        <v>41177</v>
      </c>
      <c r="I81" s="444">
        <v>34400</v>
      </c>
      <c r="J81" s="444">
        <v>935</v>
      </c>
      <c r="K81" s="444">
        <v>35335</v>
      </c>
      <c r="L81" s="444">
        <v>8018</v>
      </c>
      <c r="M81" s="444">
        <v>0</v>
      </c>
      <c r="N81" s="444">
        <v>0</v>
      </c>
      <c r="O81" s="444">
        <v>1519</v>
      </c>
      <c r="P81" s="444">
        <v>0</v>
      </c>
      <c r="Q81" s="444">
        <v>183</v>
      </c>
      <c r="R81" s="444">
        <v>0</v>
      </c>
      <c r="S81" s="444">
        <v>0</v>
      </c>
      <c r="T81" s="444">
        <v>0</v>
      </c>
      <c r="U81" s="444">
        <v>0</v>
      </c>
      <c r="V81" s="444">
        <v>0</v>
      </c>
      <c r="W81" s="444">
        <v>0</v>
      </c>
      <c r="X81" s="444">
        <v>0</v>
      </c>
      <c r="Y81" s="444">
        <v>0</v>
      </c>
      <c r="Z81" s="444">
        <v>0</v>
      </c>
      <c r="AA81" s="444">
        <v>0</v>
      </c>
      <c r="AB81" s="444">
        <v>0</v>
      </c>
      <c r="AC81" s="444">
        <v>0</v>
      </c>
      <c r="AD81" s="402">
        <v>288193</v>
      </c>
    </row>
    <row r="82" spans="1:30" ht="15.75" thickBot="1">
      <c r="A82" s="374" t="s">
        <v>415</v>
      </c>
      <c r="B82" s="393" t="s">
        <v>691</v>
      </c>
      <c r="C82" s="31">
        <v>2</v>
      </c>
      <c r="D82" s="434">
        <v>8231</v>
      </c>
      <c r="E82" s="435">
        <v>2867</v>
      </c>
      <c r="F82" s="299">
        <v>0</v>
      </c>
      <c r="G82" s="299">
        <v>2867</v>
      </c>
      <c r="H82" s="435">
        <v>0</v>
      </c>
      <c r="I82" s="435">
        <v>565</v>
      </c>
      <c r="J82" s="299">
        <v>14</v>
      </c>
      <c r="K82" s="299">
        <v>579</v>
      </c>
      <c r="L82" s="435">
        <v>0</v>
      </c>
      <c r="M82" s="435">
        <v>0</v>
      </c>
      <c r="N82" s="435">
        <v>0</v>
      </c>
      <c r="O82" s="435">
        <v>0</v>
      </c>
      <c r="P82" s="435">
        <v>0</v>
      </c>
      <c r="Q82" s="435">
        <v>0</v>
      </c>
      <c r="R82" s="435">
        <v>0</v>
      </c>
      <c r="S82" s="435">
        <v>0</v>
      </c>
      <c r="T82" s="299">
        <v>0</v>
      </c>
      <c r="U82" s="435">
        <v>0</v>
      </c>
      <c r="V82" s="435">
        <v>0</v>
      </c>
      <c r="W82" s="435">
        <v>0</v>
      </c>
      <c r="X82" s="435">
        <v>0</v>
      </c>
      <c r="Y82" s="435">
        <v>0</v>
      </c>
      <c r="Z82" s="435">
        <v>0</v>
      </c>
      <c r="AA82" s="435"/>
      <c r="AB82" s="435"/>
      <c r="AC82" s="435"/>
      <c r="AD82" s="402">
        <v>11677</v>
      </c>
    </row>
    <row r="83" spans="1:30" ht="15.75" thickBot="1">
      <c r="A83" s="374" t="s">
        <v>417</v>
      </c>
      <c r="B83" s="393" t="s">
        <v>691</v>
      </c>
      <c r="C83" s="31">
        <v>21</v>
      </c>
      <c r="D83" s="434">
        <v>2684</v>
      </c>
      <c r="E83" s="435">
        <v>0</v>
      </c>
      <c r="F83" s="299">
        <v>0</v>
      </c>
      <c r="G83" s="299">
        <v>0</v>
      </c>
      <c r="H83" s="435">
        <v>0</v>
      </c>
      <c r="I83" s="435">
        <v>187</v>
      </c>
      <c r="J83" s="299">
        <v>2</v>
      </c>
      <c r="K83" s="299">
        <v>189</v>
      </c>
      <c r="L83" s="435">
        <v>0</v>
      </c>
      <c r="M83" s="435">
        <v>0</v>
      </c>
      <c r="N83" s="435">
        <v>0</v>
      </c>
      <c r="O83" s="435">
        <v>0</v>
      </c>
      <c r="P83" s="435">
        <v>0</v>
      </c>
      <c r="Q83" s="435">
        <v>0</v>
      </c>
      <c r="R83" s="435">
        <v>0</v>
      </c>
      <c r="S83" s="435">
        <v>0</v>
      </c>
      <c r="T83" s="299">
        <v>0</v>
      </c>
      <c r="U83" s="435">
        <v>0</v>
      </c>
      <c r="V83" s="435">
        <v>0</v>
      </c>
      <c r="W83" s="435">
        <v>0</v>
      </c>
      <c r="X83" s="435">
        <v>0</v>
      </c>
      <c r="Y83" s="435">
        <v>0</v>
      </c>
      <c r="Z83" s="435">
        <v>0</v>
      </c>
      <c r="AA83" s="435"/>
      <c r="AB83" s="435"/>
      <c r="AC83" s="435"/>
      <c r="AD83" s="402">
        <v>2873</v>
      </c>
    </row>
    <row r="84" spans="1:30" ht="15.75" thickBot="1">
      <c r="A84" s="374" t="s">
        <v>428</v>
      </c>
      <c r="B84" s="393" t="s">
        <v>691</v>
      </c>
      <c r="C84" s="31">
        <v>55</v>
      </c>
      <c r="D84" s="434">
        <v>6060</v>
      </c>
      <c r="E84" s="435">
        <v>0</v>
      </c>
      <c r="F84" s="299">
        <v>0</v>
      </c>
      <c r="G84" s="299">
        <v>0</v>
      </c>
      <c r="H84" s="435">
        <v>0</v>
      </c>
      <c r="I84" s="435">
        <v>134</v>
      </c>
      <c r="J84" s="299">
        <v>4</v>
      </c>
      <c r="K84" s="299">
        <v>138</v>
      </c>
      <c r="L84" s="435">
        <v>0</v>
      </c>
      <c r="M84" s="435">
        <v>0</v>
      </c>
      <c r="N84" s="435">
        <v>0</v>
      </c>
      <c r="O84" s="435">
        <v>0</v>
      </c>
      <c r="P84" s="435">
        <v>0</v>
      </c>
      <c r="Q84" s="435">
        <v>0</v>
      </c>
      <c r="R84" s="435">
        <v>0</v>
      </c>
      <c r="S84" s="435">
        <v>0</v>
      </c>
      <c r="T84" s="299">
        <v>0</v>
      </c>
      <c r="U84" s="435">
        <v>0</v>
      </c>
      <c r="V84" s="435">
        <v>0</v>
      </c>
      <c r="W84" s="435">
        <v>0</v>
      </c>
      <c r="X84" s="435">
        <v>0</v>
      </c>
      <c r="Y84" s="435">
        <v>0</v>
      </c>
      <c r="Z84" s="435">
        <v>0</v>
      </c>
      <c r="AA84" s="435"/>
      <c r="AB84" s="435"/>
      <c r="AC84" s="435"/>
      <c r="AD84" s="402">
        <v>6198</v>
      </c>
    </row>
    <row r="85" spans="1:30" ht="15.75" thickBot="1">
      <c r="A85" s="374" t="s">
        <v>446</v>
      </c>
      <c r="B85" s="393" t="s">
        <v>691</v>
      </c>
      <c r="C85" s="31">
        <v>148</v>
      </c>
      <c r="D85" s="434">
        <v>10758</v>
      </c>
      <c r="E85" s="435">
        <v>0</v>
      </c>
      <c r="F85" s="299">
        <v>0</v>
      </c>
      <c r="G85" s="299">
        <v>0</v>
      </c>
      <c r="H85" s="435">
        <v>4479</v>
      </c>
      <c r="I85" s="435">
        <v>3811</v>
      </c>
      <c r="J85" s="299">
        <v>162</v>
      </c>
      <c r="K85" s="299">
        <v>3973</v>
      </c>
      <c r="L85" s="435">
        <v>0</v>
      </c>
      <c r="M85" s="435">
        <v>0</v>
      </c>
      <c r="N85" s="435">
        <v>0</v>
      </c>
      <c r="O85" s="435">
        <v>0</v>
      </c>
      <c r="P85" s="435">
        <v>0</v>
      </c>
      <c r="Q85" s="435">
        <v>0</v>
      </c>
      <c r="R85" s="435">
        <v>0</v>
      </c>
      <c r="S85" s="435">
        <v>0</v>
      </c>
      <c r="T85" s="299">
        <v>0</v>
      </c>
      <c r="U85" s="435">
        <v>0</v>
      </c>
      <c r="V85" s="435">
        <v>0</v>
      </c>
      <c r="W85" s="435">
        <v>0</v>
      </c>
      <c r="X85" s="435">
        <v>0</v>
      </c>
      <c r="Y85" s="435">
        <v>0</v>
      </c>
      <c r="Z85" s="435">
        <v>0</v>
      </c>
      <c r="AA85" s="435"/>
      <c r="AB85" s="435"/>
      <c r="AC85" s="435"/>
      <c r="AD85" s="402">
        <v>19210</v>
      </c>
    </row>
    <row r="86" spans="1:30" ht="15.75" thickBot="1">
      <c r="A86" s="374" t="s">
        <v>451</v>
      </c>
      <c r="B86" s="393" t="s">
        <v>691</v>
      </c>
      <c r="C86" s="31">
        <v>197</v>
      </c>
      <c r="D86" s="434">
        <v>9075</v>
      </c>
      <c r="E86" s="435">
        <v>0</v>
      </c>
      <c r="F86" s="299">
        <v>0</v>
      </c>
      <c r="G86" s="299">
        <v>0</v>
      </c>
      <c r="H86" s="435">
        <v>403</v>
      </c>
      <c r="I86" s="435">
        <v>2085</v>
      </c>
      <c r="J86" s="299">
        <v>48</v>
      </c>
      <c r="K86" s="299">
        <v>2133</v>
      </c>
      <c r="L86" s="435">
        <v>0</v>
      </c>
      <c r="M86" s="435">
        <v>0</v>
      </c>
      <c r="N86" s="435">
        <v>0</v>
      </c>
      <c r="O86" s="435">
        <v>0</v>
      </c>
      <c r="P86" s="435">
        <v>0</v>
      </c>
      <c r="Q86" s="435">
        <v>0</v>
      </c>
      <c r="R86" s="435">
        <v>0</v>
      </c>
      <c r="S86" s="435">
        <v>0</v>
      </c>
      <c r="T86" s="299">
        <v>0</v>
      </c>
      <c r="U86" s="435">
        <v>0</v>
      </c>
      <c r="V86" s="435">
        <v>0</v>
      </c>
      <c r="W86" s="435">
        <v>0</v>
      </c>
      <c r="X86" s="435">
        <v>0</v>
      </c>
      <c r="Y86" s="435">
        <v>0</v>
      </c>
      <c r="Z86" s="435">
        <v>0</v>
      </c>
      <c r="AA86" s="435"/>
      <c r="AB86" s="435"/>
      <c r="AC86" s="435"/>
      <c r="AD86" s="402">
        <v>11611</v>
      </c>
    </row>
    <row r="87" spans="1:30" ht="15.75" thickBot="1">
      <c r="A87" s="374" t="s">
        <v>452</v>
      </c>
      <c r="B87" s="393" t="s">
        <v>691</v>
      </c>
      <c r="C87" s="31">
        <v>206</v>
      </c>
      <c r="D87" s="434">
        <v>2125</v>
      </c>
      <c r="E87" s="435">
        <v>0</v>
      </c>
      <c r="F87" s="299">
        <v>0</v>
      </c>
      <c r="G87" s="299">
        <v>0</v>
      </c>
      <c r="H87" s="435">
        <v>365</v>
      </c>
      <c r="I87" s="435">
        <v>187</v>
      </c>
      <c r="J87" s="299">
        <v>1</v>
      </c>
      <c r="K87" s="299">
        <v>188</v>
      </c>
      <c r="L87" s="435">
        <v>3</v>
      </c>
      <c r="M87" s="435">
        <v>0</v>
      </c>
      <c r="N87" s="435">
        <v>0</v>
      </c>
      <c r="O87" s="435">
        <v>0</v>
      </c>
      <c r="P87" s="435">
        <v>0</v>
      </c>
      <c r="Q87" s="435">
        <v>0</v>
      </c>
      <c r="R87" s="435">
        <v>0</v>
      </c>
      <c r="S87" s="435">
        <v>0</v>
      </c>
      <c r="T87" s="299">
        <v>0</v>
      </c>
      <c r="U87" s="435">
        <v>0</v>
      </c>
      <c r="V87" s="435">
        <v>0</v>
      </c>
      <c r="W87" s="435">
        <v>0</v>
      </c>
      <c r="X87" s="435">
        <v>0</v>
      </c>
      <c r="Y87" s="435">
        <v>0</v>
      </c>
      <c r="Z87" s="435">
        <v>0</v>
      </c>
      <c r="AA87" s="435"/>
      <c r="AB87" s="435"/>
      <c r="AC87" s="435"/>
      <c r="AD87" s="402">
        <v>2681</v>
      </c>
    </row>
    <row r="88" spans="1:30" ht="15.75" thickBot="1">
      <c r="A88" s="374" t="s">
        <v>466</v>
      </c>
      <c r="B88" s="393" t="s">
        <v>691</v>
      </c>
      <c r="C88" s="31">
        <v>313</v>
      </c>
      <c r="D88" s="434">
        <v>4581</v>
      </c>
      <c r="E88" s="435">
        <v>0</v>
      </c>
      <c r="F88" s="299">
        <v>0</v>
      </c>
      <c r="G88" s="299">
        <v>0</v>
      </c>
      <c r="H88" s="435">
        <v>1628</v>
      </c>
      <c r="I88" s="435">
        <v>452</v>
      </c>
      <c r="J88" s="299">
        <v>19</v>
      </c>
      <c r="K88" s="299">
        <v>471</v>
      </c>
      <c r="L88" s="435">
        <v>0</v>
      </c>
      <c r="M88" s="435">
        <v>0</v>
      </c>
      <c r="N88" s="435">
        <v>0</v>
      </c>
      <c r="O88" s="435">
        <v>0</v>
      </c>
      <c r="P88" s="435">
        <v>0</v>
      </c>
      <c r="Q88" s="435">
        <v>0</v>
      </c>
      <c r="R88" s="435">
        <v>0</v>
      </c>
      <c r="S88" s="435">
        <v>0</v>
      </c>
      <c r="T88" s="299">
        <v>0</v>
      </c>
      <c r="U88" s="435">
        <v>0</v>
      </c>
      <c r="V88" s="435">
        <v>0</v>
      </c>
      <c r="W88" s="435">
        <v>0</v>
      </c>
      <c r="X88" s="435">
        <v>0</v>
      </c>
      <c r="Y88" s="435">
        <v>0</v>
      </c>
      <c r="Z88" s="435">
        <v>0</v>
      </c>
      <c r="AA88" s="435"/>
      <c r="AB88" s="435"/>
      <c r="AC88" s="435"/>
      <c r="AD88" s="402">
        <v>6680</v>
      </c>
    </row>
    <row r="89" spans="1:30" ht="15.75" thickBot="1">
      <c r="A89" s="374" t="s">
        <v>468</v>
      </c>
      <c r="B89" s="393" t="s">
        <v>691</v>
      </c>
      <c r="C89" s="31">
        <v>318</v>
      </c>
      <c r="D89" s="434">
        <v>10221</v>
      </c>
      <c r="E89" s="435">
        <v>0</v>
      </c>
      <c r="F89" s="299">
        <v>0</v>
      </c>
      <c r="G89" s="299">
        <v>0</v>
      </c>
      <c r="H89" s="435">
        <v>3225</v>
      </c>
      <c r="I89" s="435">
        <v>1505</v>
      </c>
      <c r="J89" s="299">
        <v>1</v>
      </c>
      <c r="K89" s="299">
        <v>1506</v>
      </c>
      <c r="L89" s="435">
        <v>753</v>
      </c>
      <c r="M89" s="435">
        <v>0</v>
      </c>
      <c r="N89" s="435">
        <v>0</v>
      </c>
      <c r="O89" s="435">
        <v>0</v>
      </c>
      <c r="P89" s="435">
        <v>0</v>
      </c>
      <c r="Q89" s="435">
        <v>0</v>
      </c>
      <c r="R89" s="435">
        <v>0</v>
      </c>
      <c r="S89" s="435">
        <v>0</v>
      </c>
      <c r="T89" s="299">
        <v>0</v>
      </c>
      <c r="U89" s="435">
        <v>0</v>
      </c>
      <c r="V89" s="435">
        <v>0</v>
      </c>
      <c r="W89" s="435">
        <v>0</v>
      </c>
      <c r="X89" s="435">
        <v>0</v>
      </c>
      <c r="Y89" s="435">
        <v>0</v>
      </c>
      <c r="Z89" s="435">
        <v>0</v>
      </c>
      <c r="AA89" s="435"/>
      <c r="AB89" s="435"/>
      <c r="AC89" s="435"/>
      <c r="AD89" s="402">
        <v>15705</v>
      </c>
    </row>
    <row r="90" spans="1:30" ht="15.75" thickBot="1">
      <c r="A90" s="374" t="s">
        <v>469</v>
      </c>
      <c r="B90" s="393" t="s">
        <v>691</v>
      </c>
      <c r="C90" s="31">
        <v>321</v>
      </c>
      <c r="D90" s="434">
        <v>3406</v>
      </c>
      <c r="E90" s="435">
        <v>0</v>
      </c>
      <c r="F90" s="299">
        <v>0</v>
      </c>
      <c r="G90" s="299">
        <v>0</v>
      </c>
      <c r="H90" s="435">
        <v>0</v>
      </c>
      <c r="I90" s="435">
        <v>616</v>
      </c>
      <c r="J90" s="299">
        <v>7</v>
      </c>
      <c r="K90" s="299">
        <v>623</v>
      </c>
      <c r="L90" s="435">
        <v>0</v>
      </c>
      <c r="M90" s="435">
        <v>0</v>
      </c>
      <c r="N90" s="435">
        <v>0</v>
      </c>
      <c r="O90" s="435">
        <v>0</v>
      </c>
      <c r="P90" s="435">
        <v>0</v>
      </c>
      <c r="Q90" s="435">
        <v>0</v>
      </c>
      <c r="R90" s="435">
        <v>0</v>
      </c>
      <c r="S90" s="435">
        <v>0</v>
      </c>
      <c r="T90" s="299">
        <v>0</v>
      </c>
      <c r="U90" s="435">
        <v>0</v>
      </c>
      <c r="V90" s="435">
        <v>0</v>
      </c>
      <c r="W90" s="435">
        <v>0</v>
      </c>
      <c r="X90" s="435">
        <v>0</v>
      </c>
      <c r="Y90" s="435">
        <v>0</v>
      </c>
      <c r="Z90" s="435">
        <v>0</v>
      </c>
      <c r="AA90" s="435"/>
      <c r="AB90" s="435"/>
      <c r="AC90" s="435"/>
      <c r="AD90" s="402">
        <v>4029</v>
      </c>
    </row>
    <row r="91" spans="1:30" ht="15.75" thickBot="1">
      <c r="A91" s="374" t="s">
        <v>476</v>
      </c>
      <c r="B91" s="393" t="s">
        <v>691</v>
      </c>
      <c r="C91" s="31">
        <v>376</v>
      </c>
      <c r="D91" s="434">
        <v>6084</v>
      </c>
      <c r="E91" s="435">
        <v>0</v>
      </c>
      <c r="F91" s="299">
        <v>0</v>
      </c>
      <c r="G91" s="299">
        <v>0</v>
      </c>
      <c r="H91" s="435">
        <v>6934</v>
      </c>
      <c r="I91" s="435">
        <v>2723</v>
      </c>
      <c r="J91" s="299">
        <v>140</v>
      </c>
      <c r="K91" s="299">
        <v>2863</v>
      </c>
      <c r="L91" s="435">
        <v>995</v>
      </c>
      <c r="M91" s="435">
        <v>0</v>
      </c>
      <c r="N91" s="435">
        <v>0</v>
      </c>
      <c r="O91" s="435">
        <v>0</v>
      </c>
      <c r="P91" s="435">
        <v>0</v>
      </c>
      <c r="Q91" s="435">
        <v>0</v>
      </c>
      <c r="R91" s="435">
        <v>0</v>
      </c>
      <c r="S91" s="435">
        <v>0</v>
      </c>
      <c r="T91" s="299">
        <v>0</v>
      </c>
      <c r="U91" s="435">
        <v>0</v>
      </c>
      <c r="V91" s="435">
        <v>0</v>
      </c>
      <c r="W91" s="435">
        <v>0</v>
      </c>
      <c r="X91" s="435">
        <v>0</v>
      </c>
      <c r="Y91" s="435">
        <v>0</v>
      </c>
      <c r="Z91" s="435">
        <v>0</v>
      </c>
      <c r="AA91" s="435"/>
      <c r="AB91" s="435"/>
      <c r="AC91" s="435"/>
      <c r="AD91" s="402">
        <v>16876</v>
      </c>
    </row>
    <row r="92" spans="1:30" ht="15.75" thickBot="1">
      <c r="A92" s="374" t="s">
        <v>479</v>
      </c>
      <c r="B92" s="393" t="s">
        <v>691</v>
      </c>
      <c r="C92" s="31">
        <v>400</v>
      </c>
      <c r="D92" s="434">
        <v>7144</v>
      </c>
      <c r="E92" s="435">
        <v>0</v>
      </c>
      <c r="F92" s="299">
        <v>0</v>
      </c>
      <c r="G92" s="299">
        <v>0</v>
      </c>
      <c r="H92" s="435">
        <v>1261</v>
      </c>
      <c r="I92" s="435">
        <v>1027</v>
      </c>
      <c r="J92" s="299">
        <v>5</v>
      </c>
      <c r="K92" s="299">
        <v>1032</v>
      </c>
      <c r="L92" s="435">
        <v>852</v>
      </c>
      <c r="M92" s="435">
        <v>0</v>
      </c>
      <c r="N92" s="435">
        <v>0</v>
      </c>
      <c r="O92" s="435">
        <v>0</v>
      </c>
      <c r="P92" s="435">
        <v>0</v>
      </c>
      <c r="Q92" s="435">
        <v>0</v>
      </c>
      <c r="R92" s="435">
        <v>0</v>
      </c>
      <c r="S92" s="435">
        <v>0</v>
      </c>
      <c r="T92" s="299">
        <v>0</v>
      </c>
      <c r="U92" s="435">
        <v>0</v>
      </c>
      <c r="V92" s="435">
        <v>0</v>
      </c>
      <c r="W92" s="435">
        <v>0</v>
      </c>
      <c r="X92" s="435">
        <v>0</v>
      </c>
      <c r="Y92" s="435">
        <v>0</v>
      </c>
      <c r="Z92" s="435">
        <v>0</v>
      </c>
      <c r="AA92" s="435"/>
      <c r="AB92" s="435"/>
      <c r="AC92" s="435"/>
      <c r="AD92" s="402">
        <v>10289</v>
      </c>
    </row>
    <row r="93" spans="1:30" ht="15.75" thickBot="1">
      <c r="A93" s="374" t="s">
        <v>482</v>
      </c>
      <c r="B93" s="393" t="s">
        <v>691</v>
      </c>
      <c r="C93" s="31">
        <v>440</v>
      </c>
      <c r="D93" s="434">
        <v>18526</v>
      </c>
      <c r="E93" s="435">
        <v>0</v>
      </c>
      <c r="F93" s="299">
        <v>0</v>
      </c>
      <c r="G93" s="299">
        <v>0</v>
      </c>
      <c r="H93" s="435">
        <v>4267</v>
      </c>
      <c r="I93" s="435">
        <v>2626</v>
      </c>
      <c r="J93" s="299">
        <v>75</v>
      </c>
      <c r="K93" s="299">
        <v>2701</v>
      </c>
      <c r="L93" s="435">
        <v>1361</v>
      </c>
      <c r="M93" s="435">
        <v>0</v>
      </c>
      <c r="N93" s="435">
        <v>0</v>
      </c>
      <c r="O93" s="435">
        <v>0</v>
      </c>
      <c r="P93" s="435">
        <v>0</v>
      </c>
      <c r="Q93" s="435">
        <v>0</v>
      </c>
      <c r="R93" s="435">
        <v>0</v>
      </c>
      <c r="S93" s="435">
        <v>0</v>
      </c>
      <c r="T93" s="299">
        <v>0</v>
      </c>
      <c r="U93" s="435">
        <v>0</v>
      </c>
      <c r="V93" s="435">
        <v>0</v>
      </c>
      <c r="W93" s="435">
        <v>0</v>
      </c>
      <c r="X93" s="435">
        <v>0</v>
      </c>
      <c r="Y93" s="435">
        <v>0</v>
      </c>
      <c r="Z93" s="435">
        <v>0</v>
      </c>
      <c r="AA93" s="435"/>
      <c r="AB93" s="435"/>
      <c r="AC93" s="435"/>
      <c r="AD93" s="402">
        <v>26855</v>
      </c>
    </row>
    <row r="94" spans="1:30" ht="15.75" thickBot="1">
      <c r="A94" s="374" t="s">
        <v>486</v>
      </c>
      <c r="B94" s="393" t="s">
        <v>691</v>
      </c>
      <c r="C94" s="31">
        <v>483</v>
      </c>
      <c r="D94" s="434">
        <v>6814</v>
      </c>
      <c r="E94" s="435">
        <v>528</v>
      </c>
      <c r="F94" s="299">
        <v>0</v>
      </c>
      <c r="G94" s="299">
        <v>528</v>
      </c>
      <c r="H94" s="435">
        <v>0</v>
      </c>
      <c r="I94" s="435">
        <v>253</v>
      </c>
      <c r="J94" s="299">
        <v>10</v>
      </c>
      <c r="K94" s="299">
        <v>263</v>
      </c>
      <c r="L94" s="435">
        <v>10</v>
      </c>
      <c r="M94" s="435">
        <v>0</v>
      </c>
      <c r="N94" s="435">
        <v>0</v>
      </c>
      <c r="O94" s="435">
        <v>0</v>
      </c>
      <c r="P94" s="435">
        <v>0</v>
      </c>
      <c r="Q94" s="435">
        <v>0</v>
      </c>
      <c r="R94" s="435">
        <v>0</v>
      </c>
      <c r="S94" s="435">
        <v>0</v>
      </c>
      <c r="T94" s="299">
        <v>0</v>
      </c>
      <c r="U94" s="435">
        <v>0</v>
      </c>
      <c r="V94" s="435">
        <v>0</v>
      </c>
      <c r="W94" s="435">
        <v>0</v>
      </c>
      <c r="X94" s="435">
        <v>0</v>
      </c>
      <c r="Y94" s="435">
        <v>0</v>
      </c>
      <c r="Z94" s="435">
        <v>0</v>
      </c>
      <c r="AA94" s="435"/>
      <c r="AB94" s="435"/>
      <c r="AC94" s="435"/>
      <c r="AD94" s="402">
        <v>7615</v>
      </c>
    </row>
    <row r="95" spans="1:30" ht="15.75" thickBot="1">
      <c r="A95" s="374" t="s">
        <v>490</v>
      </c>
      <c r="B95" s="393" t="s">
        <v>691</v>
      </c>
      <c r="C95" s="31">
        <v>541</v>
      </c>
      <c r="D95" s="434">
        <v>8395</v>
      </c>
      <c r="E95" s="435">
        <v>0</v>
      </c>
      <c r="F95" s="299">
        <v>0</v>
      </c>
      <c r="G95" s="299">
        <v>0</v>
      </c>
      <c r="H95" s="435">
        <v>1</v>
      </c>
      <c r="I95" s="435">
        <v>3227</v>
      </c>
      <c r="J95" s="299">
        <v>99</v>
      </c>
      <c r="K95" s="299">
        <v>3326</v>
      </c>
      <c r="L95" s="435">
        <v>1343</v>
      </c>
      <c r="M95" s="435">
        <v>0</v>
      </c>
      <c r="N95" s="435">
        <v>0</v>
      </c>
      <c r="O95" s="435">
        <v>0</v>
      </c>
      <c r="P95" s="435">
        <v>0</v>
      </c>
      <c r="Q95" s="435">
        <v>0</v>
      </c>
      <c r="R95" s="435">
        <v>0</v>
      </c>
      <c r="S95" s="435">
        <v>0</v>
      </c>
      <c r="T95" s="299">
        <v>0</v>
      </c>
      <c r="U95" s="435">
        <v>0</v>
      </c>
      <c r="V95" s="435">
        <v>0</v>
      </c>
      <c r="W95" s="435">
        <v>0</v>
      </c>
      <c r="X95" s="435">
        <v>0</v>
      </c>
      <c r="Y95" s="435">
        <v>0</v>
      </c>
      <c r="Z95" s="435">
        <v>0</v>
      </c>
      <c r="AA95" s="435"/>
      <c r="AB95" s="435"/>
      <c r="AC95" s="435"/>
      <c r="AD95" s="402">
        <v>13065</v>
      </c>
    </row>
    <row r="96" spans="1:30" ht="15.75" thickBot="1">
      <c r="A96" s="374" t="s">
        <v>497</v>
      </c>
      <c r="B96" s="393" t="s">
        <v>691</v>
      </c>
      <c r="C96" s="31">
        <v>607</v>
      </c>
      <c r="D96" s="434">
        <v>2627</v>
      </c>
      <c r="E96" s="435">
        <v>0</v>
      </c>
      <c r="F96" s="299">
        <v>0</v>
      </c>
      <c r="G96" s="299">
        <v>0</v>
      </c>
      <c r="H96" s="435">
        <v>758</v>
      </c>
      <c r="I96" s="435">
        <v>918</v>
      </c>
      <c r="J96" s="299">
        <v>40</v>
      </c>
      <c r="K96" s="299">
        <v>958</v>
      </c>
      <c r="L96" s="435">
        <v>0</v>
      </c>
      <c r="M96" s="435">
        <v>0</v>
      </c>
      <c r="N96" s="435">
        <v>0</v>
      </c>
      <c r="O96" s="435">
        <v>0</v>
      </c>
      <c r="P96" s="435">
        <v>0</v>
      </c>
      <c r="Q96" s="435">
        <v>0</v>
      </c>
      <c r="R96" s="435">
        <v>0</v>
      </c>
      <c r="S96" s="435">
        <v>0</v>
      </c>
      <c r="T96" s="299">
        <v>0</v>
      </c>
      <c r="U96" s="435">
        <v>0</v>
      </c>
      <c r="V96" s="435">
        <v>0</v>
      </c>
      <c r="W96" s="435">
        <v>0</v>
      </c>
      <c r="X96" s="435">
        <v>0</v>
      </c>
      <c r="Y96" s="435">
        <v>0</v>
      </c>
      <c r="Z96" s="435">
        <v>0</v>
      </c>
      <c r="AA96" s="435"/>
      <c r="AB96" s="435"/>
      <c r="AC96" s="435"/>
      <c r="AD96" s="402">
        <v>4343</v>
      </c>
    </row>
    <row r="97" spans="1:30" ht="15.75" thickBot="1">
      <c r="A97" s="374" t="s">
        <v>498</v>
      </c>
      <c r="B97" s="393" t="s">
        <v>691</v>
      </c>
      <c r="C97" s="31">
        <v>615</v>
      </c>
      <c r="D97" s="434">
        <v>17211</v>
      </c>
      <c r="E97" s="435">
        <v>564</v>
      </c>
      <c r="F97" s="299">
        <v>33</v>
      </c>
      <c r="G97" s="299">
        <v>597</v>
      </c>
      <c r="H97" s="435">
        <v>11961</v>
      </c>
      <c r="I97" s="435">
        <v>5478</v>
      </c>
      <c r="J97" s="299">
        <v>186</v>
      </c>
      <c r="K97" s="299">
        <v>5664</v>
      </c>
      <c r="L97" s="435">
        <v>2527</v>
      </c>
      <c r="M97" s="435">
        <v>0</v>
      </c>
      <c r="N97" s="435">
        <v>0</v>
      </c>
      <c r="O97" s="435">
        <v>1519</v>
      </c>
      <c r="P97" s="435">
        <v>0</v>
      </c>
      <c r="Q97" s="435">
        <v>183</v>
      </c>
      <c r="R97" s="435">
        <v>0</v>
      </c>
      <c r="S97" s="435">
        <v>0</v>
      </c>
      <c r="T97" s="299">
        <v>0</v>
      </c>
      <c r="U97" s="435">
        <v>0</v>
      </c>
      <c r="V97" s="435">
        <v>0</v>
      </c>
      <c r="W97" s="435">
        <v>0</v>
      </c>
      <c r="X97" s="435">
        <v>0</v>
      </c>
      <c r="Y97" s="435">
        <v>0</v>
      </c>
      <c r="Z97" s="435">
        <v>0</v>
      </c>
      <c r="AA97" s="435"/>
      <c r="AB97" s="435"/>
      <c r="AC97" s="435"/>
      <c r="AD97" s="402">
        <v>39662</v>
      </c>
    </row>
    <row r="98" spans="1:30" ht="15.75" thickBot="1">
      <c r="A98" s="374" t="s">
        <v>503</v>
      </c>
      <c r="B98" s="393" t="s">
        <v>691</v>
      </c>
      <c r="C98" s="31">
        <v>649</v>
      </c>
      <c r="D98" s="434">
        <v>6752</v>
      </c>
      <c r="E98" s="435">
        <v>0</v>
      </c>
      <c r="F98" s="299">
        <v>0</v>
      </c>
      <c r="G98" s="299">
        <v>0</v>
      </c>
      <c r="H98" s="435">
        <v>2766</v>
      </c>
      <c r="I98" s="435">
        <v>690</v>
      </c>
      <c r="J98" s="299">
        <v>0</v>
      </c>
      <c r="K98" s="299">
        <v>690</v>
      </c>
      <c r="L98" s="435">
        <v>0</v>
      </c>
      <c r="M98" s="435">
        <v>0</v>
      </c>
      <c r="N98" s="435">
        <v>0</v>
      </c>
      <c r="O98" s="435">
        <v>0</v>
      </c>
      <c r="P98" s="435">
        <v>0</v>
      </c>
      <c r="Q98" s="435">
        <v>0</v>
      </c>
      <c r="R98" s="435">
        <v>0</v>
      </c>
      <c r="S98" s="435">
        <v>0</v>
      </c>
      <c r="T98" s="299">
        <v>0</v>
      </c>
      <c r="U98" s="435">
        <v>0</v>
      </c>
      <c r="V98" s="435">
        <v>0</v>
      </c>
      <c r="W98" s="435">
        <v>0</v>
      </c>
      <c r="X98" s="435">
        <v>0</v>
      </c>
      <c r="Y98" s="435">
        <v>0</v>
      </c>
      <c r="Z98" s="435">
        <v>0</v>
      </c>
      <c r="AA98" s="435"/>
      <c r="AB98" s="435"/>
      <c r="AC98" s="435"/>
      <c r="AD98" s="402">
        <v>10208</v>
      </c>
    </row>
    <row r="99" spans="1:30" ht="15.75" thickBot="1">
      <c r="A99" s="374" t="s">
        <v>504</v>
      </c>
      <c r="B99" s="393" t="s">
        <v>691</v>
      </c>
      <c r="C99" s="31">
        <v>652</v>
      </c>
      <c r="D99" s="434">
        <v>4726</v>
      </c>
      <c r="E99" s="435">
        <v>0</v>
      </c>
      <c r="F99" s="299">
        <v>0</v>
      </c>
      <c r="G99" s="299">
        <v>0</v>
      </c>
      <c r="H99" s="435">
        <v>5</v>
      </c>
      <c r="I99" s="435">
        <v>172</v>
      </c>
      <c r="J99" s="299">
        <v>3</v>
      </c>
      <c r="K99" s="299">
        <v>175</v>
      </c>
      <c r="L99" s="435">
        <v>0</v>
      </c>
      <c r="M99" s="435">
        <v>0</v>
      </c>
      <c r="N99" s="435">
        <v>0</v>
      </c>
      <c r="O99" s="435">
        <v>0</v>
      </c>
      <c r="P99" s="435">
        <v>0</v>
      </c>
      <c r="Q99" s="435">
        <v>0</v>
      </c>
      <c r="R99" s="435">
        <v>0</v>
      </c>
      <c r="S99" s="435">
        <v>0</v>
      </c>
      <c r="T99" s="299">
        <v>0</v>
      </c>
      <c r="U99" s="435">
        <v>0</v>
      </c>
      <c r="V99" s="435">
        <v>0</v>
      </c>
      <c r="W99" s="435">
        <v>0</v>
      </c>
      <c r="X99" s="435">
        <v>0</v>
      </c>
      <c r="Y99" s="435">
        <v>0</v>
      </c>
      <c r="Z99" s="435">
        <v>0</v>
      </c>
      <c r="AA99" s="435"/>
      <c r="AB99" s="435"/>
      <c r="AC99" s="435"/>
      <c r="AD99" s="402">
        <v>4906</v>
      </c>
    </row>
    <row r="100" spans="1:30" ht="15.75" thickBot="1">
      <c r="A100" s="374" t="s">
        <v>508</v>
      </c>
      <c r="B100" s="393" t="s">
        <v>691</v>
      </c>
      <c r="C100" s="31">
        <v>660</v>
      </c>
      <c r="D100" s="434">
        <v>9333</v>
      </c>
      <c r="E100" s="435">
        <v>0</v>
      </c>
      <c r="F100" s="299">
        <v>0</v>
      </c>
      <c r="G100" s="299">
        <v>0</v>
      </c>
      <c r="H100" s="435">
        <v>0</v>
      </c>
      <c r="I100" s="435">
        <v>1066</v>
      </c>
      <c r="J100" s="299">
        <v>24</v>
      </c>
      <c r="K100" s="299">
        <v>1090</v>
      </c>
      <c r="L100" s="435">
        <v>0</v>
      </c>
      <c r="M100" s="435">
        <v>0</v>
      </c>
      <c r="N100" s="435">
        <v>0</v>
      </c>
      <c r="O100" s="435">
        <v>0</v>
      </c>
      <c r="P100" s="435">
        <v>0</v>
      </c>
      <c r="Q100" s="435">
        <v>0</v>
      </c>
      <c r="R100" s="435">
        <v>0</v>
      </c>
      <c r="S100" s="435">
        <v>0</v>
      </c>
      <c r="T100" s="299">
        <v>0</v>
      </c>
      <c r="U100" s="435">
        <v>0</v>
      </c>
      <c r="V100" s="435">
        <v>0</v>
      </c>
      <c r="W100" s="435">
        <v>0</v>
      </c>
      <c r="X100" s="435">
        <v>0</v>
      </c>
      <c r="Y100" s="435">
        <v>0</v>
      </c>
      <c r="Z100" s="435">
        <v>0</v>
      </c>
      <c r="AA100" s="435"/>
      <c r="AB100" s="435"/>
      <c r="AC100" s="435"/>
      <c r="AD100" s="402">
        <v>10423</v>
      </c>
    </row>
    <row r="101" spans="1:30" ht="15.75" thickBot="1">
      <c r="A101" s="374" t="s">
        <v>511</v>
      </c>
      <c r="B101" s="393" t="s">
        <v>691</v>
      </c>
      <c r="C101" s="31">
        <v>667</v>
      </c>
      <c r="D101" s="434">
        <v>8590</v>
      </c>
      <c r="E101" s="435">
        <v>0</v>
      </c>
      <c r="F101" s="299">
        <v>0</v>
      </c>
      <c r="G101" s="299">
        <v>0</v>
      </c>
      <c r="H101" s="435">
        <v>486</v>
      </c>
      <c r="I101" s="435">
        <v>969</v>
      </c>
      <c r="J101" s="299">
        <v>1</v>
      </c>
      <c r="K101" s="299">
        <v>970</v>
      </c>
      <c r="L101" s="435">
        <v>0</v>
      </c>
      <c r="M101" s="435">
        <v>0</v>
      </c>
      <c r="N101" s="435">
        <v>0</v>
      </c>
      <c r="O101" s="435">
        <v>0</v>
      </c>
      <c r="P101" s="435">
        <v>0</v>
      </c>
      <c r="Q101" s="435">
        <v>0</v>
      </c>
      <c r="R101" s="435">
        <v>0</v>
      </c>
      <c r="S101" s="435">
        <v>0</v>
      </c>
      <c r="T101" s="299">
        <v>0</v>
      </c>
      <c r="U101" s="435">
        <v>0</v>
      </c>
      <c r="V101" s="435">
        <v>0</v>
      </c>
      <c r="W101" s="435">
        <v>0</v>
      </c>
      <c r="X101" s="435">
        <v>0</v>
      </c>
      <c r="Y101" s="435">
        <v>0</v>
      </c>
      <c r="Z101" s="435">
        <v>0</v>
      </c>
      <c r="AA101" s="435"/>
      <c r="AB101" s="435"/>
      <c r="AC101" s="435"/>
      <c r="AD101" s="402">
        <v>10046</v>
      </c>
    </row>
    <row r="102" spans="1:30" ht="15.75" thickBot="1">
      <c r="A102" s="374" t="s">
        <v>513</v>
      </c>
      <c r="B102" s="393" t="s">
        <v>691</v>
      </c>
      <c r="C102" s="31">
        <v>674</v>
      </c>
      <c r="D102" s="434">
        <v>10978</v>
      </c>
      <c r="E102" s="435">
        <v>0</v>
      </c>
      <c r="F102" s="299">
        <v>0</v>
      </c>
      <c r="G102" s="299">
        <v>0</v>
      </c>
      <c r="H102" s="435">
        <v>0</v>
      </c>
      <c r="I102" s="435">
        <v>760</v>
      </c>
      <c r="J102" s="299">
        <v>13</v>
      </c>
      <c r="K102" s="299">
        <v>773</v>
      </c>
      <c r="L102" s="435">
        <v>0</v>
      </c>
      <c r="M102" s="435">
        <v>0</v>
      </c>
      <c r="N102" s="435">
        <v>0</v>
      </c>
      <c r="O102" s="435">
        <v>0</v>
      </c>
      <c r="P102" s="435">
        <v>0</v>
      </c>
      <c r="Q102" s="435">
        <v>0</v>
      </c>
      <c r="R102" s="435">
        <v>0</v>
      </c>
      <c r="S102" s="435">
        <v>0</v>
      </c>
      <c r="T102" s="299">
        <v>0</v>
      </c>
      <c r="U102" s="435">
        <v>0</v>
      </c>
      <c r="V102" s="435">
        <v>0</v>
      </c>
      <c r="W102" s="435">
        <v>0</v>
      </c>
      <c r="X102" s="435">
        <v>0</v>
      </c>
      <c r="Y102" s="435">
        <v>0</v>
      </c>
      <c r="Z102" s="435">
        <v>0</v>
      </c>
      <c r="AA102" s="435"/>
      <c r="AB102" s="435"/>
      <c r="AC102" s="435"/>
      <c r="AD102" s="402">
        <v>11751</v>
      </c>
    </row>
    <row r="103" spans="1:30" ht="15.75" thickBot="1">
      <c r="A103" s="374" t="s">
        <v>517</v>
      </c>
      <c r="B103" s="393" t="s">
        <v>691</v>
      </c>
      <c r="C103" s="31">
        <v>697</v>
      </c>
      <c r="D103" s="434">
        <v>13641</v>
      </c>
      <c r="E103" s="435">
        <v>1</v>
      </c>
      <c r="F103" s="299">
        <v>0</v>
      </c>
      <c r="G103" s="299">
        <v>1</v>
      </c>
      <c r="H103" s="435">
        <v>1336</v>
      </c>
      <c r="I103" s="435">
        <v>2617</v>
      </c>
      <c r="J103" s="299">
        <v>10</v>
      </c>
      <c r="K103" s="299">
        <v>2627</v>
      </c>
      <c r="L103" s="435">
        <v>172</v>
      </c>
      <c r="M103" s="435">
        <v>0</v>
      </c>
      <c r="N103" s="435">
        <v>0</v>
      </c>
      <c r="O103" s="435">
        <v>0</v>
      </c>
      <c r="P103" s="435">
        <v>0</v>
      </c>
      <c r="Q103" s="435">
        <v>0</v>
      </c>
      <c r="R103" s="435">
        <v>0</v>
      </c>
      <c r="S103" s="435">
        <v>0</v>
      </c>
      <c r="T103" s="299">
        <v>0</v>
      </c>
      <c r="U103" s="435">
        <v>0</v>
      </c>
      <c r="V103" s="435">
        <v>0</v>
      </c>
      <c r="W103" s="435">
        <v>0</v>
      </c>
      <c r="X103" s="435">
        <v>0</v>
      </c>
      <c r="Y103" s="435">
        <v>0</v>
      </c>
      <c r="Z103" s="435">
        <v>0</v>
      </c>
      <c r="AA103" s="435"/>
      <c r="AB103" s="435"/>
      <c r="AC103" s="435"/>
      <c r="AD103" s="402">
        <v>17777</v>
      </c>
    </row>
    <row r="104" spans="1:30" ht="15.75" thickBot="1">
      <c r="A104" s="374" t="s">
        <v>519</v>
      </c>
      <c r="B104" s="393" t="s">
        <v>691</v>
      </c>
      <c r="C104" s="31">
        <v>756</v>
      </c>
      <c r="D104" s="434">
        <v>20006</v>
      </c>
      <c r="E104" s="435">
        <v>0</v>
      </c>
      <c r="F104" s="299">
        <v>0</v>
      </c>
      <c r="G104" s="299">
        <v>0</v>
      </c>
      <c r="H104" s="435">
        <v>1302</v>
      </c>
      <c r="I104" s="435">
        <v>2332</v>
      </c>
      <c r="J104" s="299">
        <v>71</v>
      </c>
      <c r="K104" s="299">
        <v>2403</v>
      </c>
      <c r="L104" s="435">
        <v>2</v>
      </c>
      <c r="M104" s="435">
        <v>0</v>
      </c>
      <c r="N104" s="435">
        <v>0</v>
      </c>
      <c r="O104" s="435">
        <v>0</v>
      </c>
      <c r="P104" s="435">
        <v>0</v>
      </c>
      <c r="Q104" s="435">
        <v>0</v>
      </c>
      <c r="R104" s="435">
        <v>0</v>
      </c>
      <c r="S104" s="435">
        <v>0</v>
      </c>
      <c r="T104" s="299">
        <v>0</v>
      </c>
      <c r="U104" s="435">
        <v>0</v>
      </c>
      <c r="V104" s="435">
        <v>0</v>
      </c>
      <c r="W104" s="435">
        <v>0</v>
      </c>
      <c r="X104" s="435">
        <v>0</v>
      </c>
      <c r="Y104" s="435">
        <v>0</v>
      </c>
      <c r="Z104" s="435">
        <v>0</v>
      </c>
      <c r="AA104" s="435"/>
      <c r="AB104" s="435"/>
      <c r="AC104" s="435"/>
      <c r="AD104" s="402">
        <v>23713</v>
      </c>
    </row>
    <row r="105" spans="1:30" ht="16.5" thickBot="1">
      <c r="A105" s="442" t="s">
        <v>692</v>
      </c>
      <c r="B105" s="107"/>
      <c r="C105" s="32"/>
      <c r="D105" s="443">
        <v>141491</v>
      </c>
      <c r="E105" s="444">
        <v>37929</v>
      </c>
      <c r="F105" s="444">
        <v>78</v>
      </c>
      <c r="G105" s="444">
        <v>38007</v>
      </c>
      <c r="H105" s="444">
        <v>4686</v>
      </c>
      <c r="I105" s="444">
        <v>21740</v>
      </c>
      <c r="J105" s="444">
        <v>267</v>
      </c>
      <c r="K105" s="444">
        <v>22007</v>
      </c>
      <c r="L105" s="444">
        <v>3049</v>
      </c>
      <c r="M105" s="444">
        <v>0</v>
      </c>
      <c r="N105" s="444">
        <v>1585</v>
      </c>
      <c r="O105" s="444">
        <v>0</v>
      </c>
      <c r="P105" s="444">
        <v>0</v>
      </c>
      <c r="Q105" s="444">
        <v>0</v>
      </c>
      <c r="R105" s="444">
        <v>0</v>
      </c>
      <c r="S105" s="444">
        <v>0</v>
      </c>
      <c r="T105" s="444">
        <v>0</v>
      </c>
      <c r="U105" s="444">
        <v>0</v>
      </c>
      <c r="V105" s="444">
        <v>0</v>
      </c>
      <c r="W105" s="444">
        <v>0</v>
      </c>
      <c r="X105" s="444">
        <v>0</v>
      </c>
      <c r="Y105" s="444">
        <v>0</v>
      </c>
      <c r="Z105" s="444">
        <v>0</v>
      </c>
      <c r="AA105" s="444">
        <v>0</v>
      </c>
      <c r="AB105" s="444">
        <v>0</v>
      </c>
      <c r="AC105" s="444">
        <v>0</v>
      </c>
      <c r="AD105" s="402">
        <v>210825</v>
      </c>
    </row>
    <row r="106" spans="1:30" ht="15.75" thickBot="1">
      <c r="A106" s="374" t="s">
        <v>418</v>
      </c>
      <c r="B106" s="393" t="s">
        <v>692</v>
      </c>
      <c r="C106" s="31">
        <v>30</v>
      </c>
      <c r="D106" s="434">
        <v>2790</v>
      </c>
      <c r="E106" s="435">
        <v>5090</v>
      </c>
      <c r="F106" s="299">
        <v>9</v>
      </c>
      <c r="G106" s="299">
        <v>5099</v>
      </c>
      <c r="H106" s="435">
        <v>300</v>
      </c>
      <c r="I106" s="435">
        <v>1281</v>
      </c>
      <c r="J106" s="299">
        <v>9</v>
      </c>
      <c r="K106" s="299">
        <v>1290</v>
      </c>
      <c r="L106" s="435">
        <v>1110</v>
      </c>
      <c r="M106" s="435">
        <v>0</v>
      </c>
      <c r="N106" s="435">
        <v>0</v>
      </c>
      <c r="O106" s="435">
        <v>0</v>
      </c>
      <c r="P106" s="435">
        <v>0</v>
      </c>
      <c r="Q106" s="435">
        <v>0</v>
      </c>
      <c r="R106" s="435">
        <v>0</v>
      </c>
      <c r="S106" s="435">
        <v>0</v>
      </c>
      <c r="T106" s="299">
        <v>0</v>
      </c>
      <c r="U106" s="435">
        <v>0</v>
      </c>
      <c r="V106" s="435">
        <v>0</v>
      </c>
      <c r="W106" s="435">
        <v>0</v>
      </c>
      <c r="X106" s="435">
        <v>0</v>
      </c>
      <c r="Y106" s="435">
        <v>0</v>
      </c>
      <c r="Z106" s="435">
        <v>0</v>
      </c>
      <c r="AA106" s="435"/>
      <c r="AB106" s="435"/>
      <c r="AC106" s="435"/>
      <c r="AD106" s="402">
        <v>10589</v>
      </c>
    </row>
    <row r="107" spans="1:30" ht="15.75" thickBot="1">
      <c r="A107" s="374" t="s">
        <v>420</v>
      </c>
      <c r="B107" s="393" t="s">
        <v>692</v>
      </c>
      <c r="C107" s="31">
        <v>34</v>
      </c>
      <c r="D107" s="434">
        <v>22044</v>
      </c>
      <c r="E107" s="435">
        <v>0</v>
      </c>
      <c r="F107" s="299">
        <v>0</v>
      </c>
      <c r="G107" s="299">
        <v>0</v>
      </c>
      <c r="H107" s="435">
        <v>1714</v>
      </c>
      <c r="I107" s="435">
        <v>3758</v>
      </c>
      <c r="J107" s="299">
        <v>128</v>
      </c>
      <c r="K107" s="299">
        <v>3886</v>
      </c>
      <c r="L107" s="435">
        <v>0</v>
      </c>
      <c r="M107" s="435">
        <v>0</v>
      </c>
      <c r="N107" s="435">
        <v>0</v>
      </c>
      <c r="O107" s="435">
        <v>0</v>
      </c>
      <c r="P107" s="435">
        <v>0</v>
      </c>
      <c r="Q107" s="435">
        <v>0</v>
      </c>
      <c r="R107" s="435">
        <v>0</v>
      </c>
      <c r="S107" s="435">
        <v>0</v>
      </c>
      <c r="T107" s="299">
        <v>0</v>
      </c>
      <c r="U107" s="435">
        <v>0</v>
      </c>
      <c r="V107" s="435">
        <v>0</v>
      </c>
      <c r="W107" s="435">
        <v>0</v>
      </c>
      <c r="X107" s="435">
        <v>0</v>
      </c>
      <c r="Y107" s="435">
        <v>0</v>
      </c>
      <c r="Z107" s="435">
        <v>0</v>
      </c>
      <c r="AA107" s="435"/>
      <c r="AB107" s="435"/>
      <c r="AC107" s="435"/>
      <c r="AD107" s="402">
        <v>27644</v>
      </c>
    </row>
    <row r="108" spans="1:30" ht="15.75" thickBot="1">
      <c r="A108" s="374" t="s">
        <v>421</v>
      </c>
      <c r="B108" s="393" t="s">
        <v>692</v>
      </c>
      <c r="C108" s="31">
        <v>36</v>
      </c>
      <c r="D108" s="434">
        <v>1001</v>
      </c>
      <c r="E108" s="435">
        <v>0</v>
      </c>
      <c r="F108" s="299">
        <v>0</v>
      </c>
      <c r="G108" s="299">
        <v>0</v>
      </c>
      <c r="H108" s="435">
        <v>1091</v>
      </c>
      <c r="I108" s="435">
        <v>271</v>
      </c>
      <c r="J108" s="299">
        <v>1</v>
      </c>
      <c r="K108" s="299">
        <v>272</v>
      </c>
      <c r="L108" s="435">
        <v>0</v>
      </c>
      <c r="M108" s="435">
        <v>0</v>
      </c>
      <c r="N108" s="435">
        <v>0</v>
      </c>
      <c r="O108" s="435">
        <v>0</v>
      </c>
      <c r="P108" s="435">
        <v>0</v>
      </c>
      <c r="Q108" s="435">
        <v>0</v>
      </c>
      <c r="R108" s="435">
        <v>0</v>
      </c>
      <c r="S108" s="435">
        <v>0</v>
      </c>
      <c r="T108" s="299">
        <v>0</v>
      </c>
      <c r="U108" s="435">
        <v>0</v>
      </c>
      <c r="V108" s="435">
        <v>0</v>
      </c>
      <c r="W108" s="435">
        <v>0</v>
      </c>
      <c r="X108" s="435">
        <v>0</v>
      </c>
      <c r="Y108" s="435">
        <v>0</v>
      </c>
      <c r="Z108" s="435">
        <v>0</v>
      </c>
      <c r="AA108" s="435"/>
      <c r="AB108" s="435"/>
      <c r="AC108" s="435"/>
      <c r="AD108" s="402">
        <v>2364</v>
      </c>
    </row>
    <row r="109" spans="1:30" ht="15.75" thickBot="1">
      <c r="A109" s="374" t="s">
        <v>433</v>
      </c>
      <c r="B109" s="393" t="s">
        <v>692</v>
      </c>
      <c r="C109" s="31">
        <v>91</v>
      </c>
      <c r="D109" s="434">
        <v>4174</v>
      </c>
      <c r="E109" s="435">
        <v>0</v>
      </c>
      <c r="F109" s="299">
        <v>0</v>
      </c>
      <c r="G109" s="299">
        <v>0</v>
      </c>
      <c r="H109" s="435">
        <v>1579</v>
      </c>
      <c r="I109" s="435">
        <v>269</v>
      </c>
      <c r="J109" s="299">
        <v>1</v>
      </c>
      <c r="K109" s="299">
        <v>270</v>
      </c>
      <c r="L109" s="435">
        <v>0</v>
      </c>
      <c r="M109" s="435">
        <v>0</v>
      </c>
      <c r="N109" s="435">
        <v>0</v>
      </c>
      <c r="O109" s="435">
        <v>0</v>
      </c>
      <c r="P109" s="435">
        <v>0</v>
      </c>
      <c r="Q109" s="435">
        <v>0</v>
      </c>
      <c r="R109" s="435">
        <v>0</v>
      </c>
      <c r="S109" s="435">
        <v>0</v>
      </c>
      <c r="T109" s="299">
        <v>0</v>
      </c>
      <c r="U109" s="435">
        <v>0</v>
      </c>
      <c r="V109" s="435">
        <v>0</v>
      </c>
      <c r="W109" s="435">
        <v>0</v>
      </c>
      <c r="X109" s="435">
        <v>0</v>
      </c>
      <c r="Y109" s="435">
        <v>0</v>
      </c>
      <c r="Z109" s="435">
        <v>0</v>
      </c>
      <c r="AA109" s="435"/>
      <c r="AB109" s="435"/>
      <c r="AC109" s="435"/>
      <c r="AD109" s="402">
        <v>6023</v>
      </c>
    </row>
    <row r="110" spans="1:30" ht="15.75" thickBot="1">
      <c r="A110" s="374" t="s">
        <v>434</v>
      </c>
      <c r="B110" s="393" t="s">
        <v>692</v>
      </c>
      <c r="C110" s="31">
        <v>93</v>
      </c>
      <c r="D110" s="434">
        <v>13645</v>
      </c>
      <c r="E110" s="435">
        <v>0</v>
      </c>
      <c r="F110" s="299">
        <v>0</v>
      </c>
      <c r="G110" s="299">
        <v>0</v>
      </c>
      <c r="H110" s="435">
        <v>2</v>
      </c>
      <c r="I110" s="435">
        <v>327</v>
      </c>
      <c r="J110" s="299">
        <v>9</v>
      </c>
      <c r="K110" s="299">
        <v>336</v>
      </c>
      <c r="L110" s="435">
        <v>0</v>
      </c>
      <c r="M110" s="435">
        <v>0</v>
      </c>
      <c r="N110" s="435">
        <v>0</v>
      </c>
      <c r="O110" s="435">
        <v>0</v>
      </c>
      <c r="P110" s="435">
        <v>0</v>
      </c>
      <c r="Q110" s="435">
        <v>0</v>
      </c>
      <c r="R110" s="435">
        <v>0</v>
      </c>
      <c r="S110" s="435">
        <v>0</v>
      </c>
      <c r="T110" s="299">
        <v>0</v>
      </c>
      <c r="U110" s="435">
        <v>0</v>
      </c>
      <c r="V110" s="435">
        <v>0</v>
      </c>
      <c r="W110" s="435">
        <v>0</v>
      </c>
      <c r="X110" s="435">
        <v>0</v>
      </c>
      <c r="Y110" s="435">
        <v>0</v>
      </c>
      <c r="Z110" s="435">
        <v>0</v>
      </c>
      <c r="AA110" s="435"/>
      <c r="AB110" s="435"/>
      <c r="AC110" s="435"/>
      <c r="AD110" s="402">
        <v>13983</v>
      </c>
    </row>
    <row r="111" spans="1:30" ht="15.75" thickBot="1">
      <c r="A111" s="374" t="s">
        <v>435</v>
      </c>
      <c r="B111" s="393" t="s">
        <v>692</v>
      </c>
      <c r="C111" s="31">
        <v>101</v>
      </c>
      <c r="D111" s="434">
        <v>7703</v>
      </c>
      <c r="E111" s="435">
        <v>9298</v>
      </c>
      <c r="F111" s="299">
        <v>10</v>
      </c>
      <c r="G111" s="299">
        <v>9308</v>
      </c>
      <c r="H111" s="435">
        <v>0</v>
      </c>
      <c r="I111" s="435">
        <v>1469</v>
      </c>
      <c r="J111" s="299">
        <v>18</v>
      </c>
      <c r="K111" s="299">
        <v>1487</v>
      </c>
      <c r="L111" s="435">
        <v>0</v>
      </c>
      <c r="M111" s="435">
        <v>0</v>
      </c>
      <c r="N111" s="435">
        <v>0</v>
      </c>
      <c r="O111" s="435">
        <v>0</v>
      </c>
      <c r="P111" s="435">
        <v>0</v>
      </c>
      <c r="Q111" s="435">
        <v>0</v>
      </c>
      <c r="R111" s="435">
        <v>0</v>
      </c>
      <c r="S111" s="435">
        <v>0</v>
      </c>
      <c r="T111" s="299">
        <v>0</v>
      </c>
      <c r="U111" s="435">
        <v>0</v>
      </c>
      <c r="V111" s="435">
        <v>0</v>
      </c>
      <c r="W111" s="435">
        <v>0</v>
      </c>
      <c r="X111" s="435">
        <v>0</v>
      </c>
      <c r="Y111" s="435">
        <v>0</v>
      </c>
      <c r="Z111" s="435">
        <v>0</v>
      </c>
      <c r="AA111" s="435"/>
      <c r="AB111" s="435"/>
      <c r="AC111" s="435"/>
      <c r="AD111" s="402">
        <v>18498</v>
      </c>
    </row>
    <row r="112" spans="1:30" ht="15.75" thickBot="1">
      <c r="A112" s="374" t="s">
        <v>444</v>
      </c>
      <c r="B112" s="393" t="s">
        <v>692</v>
      </c>
      <c r="C112" s="31">
        <v>145</v>
      </c>
      <c r="D112" s="434">
        <v>3047</v>
      </c>
      <c r="E112" s="435">
        <v>0</v>
      </c>
      <c r="F112" s="299">
        <v>0</v>
      </c>
      <c r="G112" s="299">
        <v>0</v>
      </c>
      <c r="H112" s="435">
        <v>0</v>
      </c>
      <c r="I112" s="435">
        <v>247</v>
      </c>
      <c r="J112" s="299">
        <v>3</v>
      </c>
      <c r="K112" s="299">
        <v>250</v>
      </c>
      <c r="L112" s="435">
        <v>0</v>
      </c>
      <c r="M112" s="435">
        <v>0</v>
      </c>
      <c r="N112" s="435">
        <v>0</v>
      </c>
      <c r="O112" s="435">
        <v>0</v>
      </c>
      <c r="P112" s="435">
        <v>0</v>
      </c>
      <c r="Q112" s="435">
        <v>0</v>
      </c>
      <c r="R112" s="435">
        <v>0</v>
      </c>
      <c r="S112" s="435">
        <v>0</v>
      </c>
      <c r="T112" s="299">
        <v>0</v>
      </c>
      <c r="U112" s="435">
        <v>0</v>
      </c>
      <c r="V112" s="435">
        <v>0</v>
      </c>
      <c r="W112" s="435">
        <v>0</v>
      </c>
      <c r="X112" s="435">
        <v>0</v>
      </c>
      <c r="Y112" s="435">
        <v>0</v>
      </c>
      <c r="Z112" s="435">
        <v>0</v>
      </c>
      <c r="AA112" s="435"/>
      <c r="AB112" s="435"/>
      <c r="AC112" s="435"/>
      <c r="AD112" s="402">
        <v>3297</v>
      </c>
    </row>
    <row r="113" spans="1:30" ht="15.75" thickBot="1">
      <c r="A113" s="374" t="s">
        <v>453</v>
      </c>
      <c r="B113" s="393" t="s">
        <v>692</v>
      </c>
      <c r="C113" s="31">
        <v>209</v>
      </c>
      <c r="D113" s="434">
        <v>10879</v>
      </c>
      <c r="E113" s="435">
        <v>0</v>
      </c>
      <c r="F113" s="299">
        <v>0</v>
      </c>
      <c r="G113" s="299">
        <v>0</v>
      </c>
      <c r="H113" s="435">
        <v>0</v>
      </c>
      <c r="I113" s="435">
        <v>941</v>
      </c>
      <c r="J113" s="299">
        <v>6</v>
      </c>
      <c r="K113" s="299">
        <v>947</v>
      </c>
      <c r="L113" s="435">
        <v>972</v>
      </c>
      <c r="M113" s="435">
        <v>0</v>
      </c>
      <c r="N113" s="435">
        <v>0</v>
      </c>
      <c r="O113" s="435">
        <v>0</v>
      </c>
      <c r="P113" s="435">
        <v>0</v>
      </c>
      <c r="Q113" s="435">
        <v>0</v>
      </c>
      <c r="R113" s="435">
        <v>0</v>
      </c>
      <c r="S113" s="435">
        <v>0</v>
      </c>
      <c r="T113" s="299">
        <v>0</v>
      </c>
      <c r="U113" s="435">
        <v>0</v>
      </c>
      <c r="V113" s="435">
        <v>0</v>
      </c>
      <c r="W113" s="435">
        <v>0</v>
      </c>
      <c r="X113" s="435">
        <v>0</v>
      </c>
      <c r="Y113" s="435">
        <v>0</v>
      </c>
      <c r="Z113" s="435">
        <v>0</v>
      </c>
      <c r="AA113" s="435"/>
      <c r="AB113" s="435"/>
      <c r="AC113" s="435"/>
      <c r="AD113" s="402">
        <v>12798</v>
      </c>
    </row>
    <row r="114" spans="1:30" ht="15.75" thickBot="1">
      <c r="A114" s="374" t="s">
        <v>461</v>
      </c>
      <c r="B114" s="393" t="s">
        <v>692</v>
      </c>
      <c r="C114" s="31">
        <v>282</v>
      </c>
      <c r="D114" s="434">
        <v>6833</v>
      </c>
      <c r="E114" s="435">
        <v>0</v>
      </c>
      <c r="F114" s="299">
        <v>0</v>
      </c>
      <c r="G114" s="299">
        <v>0</v>
      </c>
      <c r="H114" s="435">
        <v>0</v>
      </c>
      <c r="I114" s="435">
        <v>1194</v>
      </c>
      <c r="J114" s="299">
        <v>2</v>
      </c>
      <c r="K114" s="299">
        <v>1196</v>
      </c>
      <c r="L114" s="435">
        <v>0</v>
      </c>
      <c r="M114" s="435">
        <v>0</v>
      </c>
      <c r="N114" s="435">
        <v>0</v>
      </c>
      <c r="O114" s="435">
        <v>0</v>
      </c>
      <c r="P114" s="435">
        <v>0</v>
      </c>
      <c r="Q114" s="435">
        <v>0</v>
      </c>
      <c r="R114" s="435">
        <v>0</v>
      </c>
      <c r="S114" s="435">
        <v>0</v>
      </c>
      <c r="T114" s="299">
        <v>0</v>
      </c>
      <c r="U114" s="435">
        <v>0</v>
      </c>
      <c r="V114" s="435">
        <v>0</v>
      </c>
      <c r="W114" s="435">
        <v>0</v>
      </c>
      <c r="X114" s="435">
        <v>0</v>
      </c>
      <c r="Y114" s="435">
        <v>0</v>
      </c>
      <c r="Z114" s="435">
        <v>0</v>
      </c>
      <c r="AA114" s="435"/>
      <c r="AB114" s="435"/>
      <c r="AC114" s="435"/>
      <c r="AD114" s="402">
        <v>8029</v>
      </c>
    </row>
    <row r="115" spans="1:30" ht="15.75" thickBot="1">
      <c r="A115" s="374" t="s">
        <v>471</v>
      </c>
      <c r="B115" s="393" t="s">
        <v>692</v>
      </c>
      <c r="C115" s="31">
        <v>353</v>
      </c>
      <c r="D115" s="434">
        <v>495</v>
      </c>
      <c r="E115" s="435">
        <v>1954</v>
      </c>
      <c r="F115" s="299">
        <v>8</v>
      </c>
      <c r="G115" s="299">
        <v>1962</v>
      </c>
      <c r="H115" s="435">
        <v>0</v>
      </c>
      <c r="I115" s="435">
        <v>221</v>
      </c>
      <c r="J115" s="299">
        <v>0</v>
      </c>
      <c r="K115" s="299">
        <v>221</v>
      </c>
      <c r="L115" s="435">
        <v>0</v>
      </c>
      <c r="M115" s="435">
        <v>0</v>
      </c>
      <c r="N115" s="435">
        <v>0</v>
      </c>
      <c r="O115" s="435">
        <v>0</v>
      </c>
      <c r="P115" s="435">
        <v>0</v>
      </c>
      <c r="Q115" s="435">
        <v>0</v>
      </c>
      <c r="R115" s="435">
        <v>0</v>
      </c>
      <c r="S115" s="435">
        <v>0</v>
      </c>
      <c r="T115" s="299">
        <v>0</v>
      </c>
      <c r="U115" s="435">
        <v>0</v>
      </c>
      <c r="V115" s="435">
        <v>0</v>
      </c>
      <c r="W115" s="435">
        <v>0</v>
      </c>
      <c r="X115" s="435">
        <v>0</v>
      </c>
      <c r="Y115" s="435">
        <v>0</v>
      </c>
      <c r="Z115" s="435">
        <v>0</v>
      </c>
      <c r="AA115" s="435"/>
      <c r="AB115" s="435"/>
      <c r="AC115" s="435"/>
      <c r="AD115" s="402">
        <v>2678</v>
      </c>
    </row>
    <row r="116" spans="1:30" ht="15.75" thickBot="1">
      <c r="A116" s="374" t="s">
        <v>474</v>
      </c>
      <c r="B116" s="393" t="s">
        <v>692</v>
      </c>
      <c r="C116" s="31">
        <v>364</v>
      </c>
      <c r="D116" s="434">
        <v>7344</v>
      </c>
      <c r="E116" s="435">
        <v>0</v>
      </c>
      <c r="F116" s="299">
        <v>0</v>
      </c>
      <c r="G116" s="299">
        <v>0</v>
      </c>
      <c r="H116" s="435">
        <v>0</v>
      </c>
      <c r="I116" s="435">
        <v>907</v>
      </c>
      <c r="J116" s="299">
        <v>10</v>
      </c>
      <c r="K116" s="299">
        <v>917</v>
      </c>
      <c r="L116" s="435">
        <v>0</v>
      </c>
      <c r="M116" s="435">
        <v>0</v>
      </c>
      <c r="N116" s="435">
        <v>1296</v>
      </c>
      <c r="O116" s="435">
        <v>0</v>
      </c>
      <c r="P116" s="435">
        <v>0</v>
      </c>
      <c r="Q116" s="435">
        <v>0</v>
      </c>
      <c r="R116" s="435">
        <v>0</v>
      </c>
      <c r="S116" s="435">
        <v>0</v>
      </c>
      <c r="T116" s="299">
        <v>0</v>
      </c>
      <c r="U116" s="435">
        <v>0</v>
      </c>
      <c r="V116" s="435">
        <v>0</v>
      </c>
      <c r="W116" s="435">
        <v>0</v>
      </c>
      <c r="X116" s="435">
        <v>0</v>
      </c>
      <c r="Y116" s="435">
        <v>0</v>
      </c>
      <c r="Z116" s="435">
        <v>0</v>
      </c>
      <c r="AA116" s="435"/>
      <c r="AB116" s="435"/>
      <c r="AC116" s="435"/>
      <c r="AD116" s="402">
        <v>9557</v>
      </c>
    </row>
    <row r="117" spans="1:30" ht="15.75" thickBot="1">
      <c r="A117" s="374" t="s">
        <v>475</v>
      </c>
      <c r="B117" s="393" t="s">
        <v>692</v>
      </c>
      <c r="C117" s="31">
        <v>368</v>
      </c>
      <c r="D117" s="434">
        <v>0</v>
      </c>
      <c r="E117" s="435">
        <v>5867</v>
      </c>
      <c r="F117" s="299">
        <v>30</v>
      </c>
      <c r="G117" s="299">
        <v>5897</v>
      </c>
      <c r="H117" s="435">
        <v>0</v>
      </c>
      <c r="I117" s="435">
        <v>514</v>
      </c>
      <c r="J117" s="299">
        <v>5</v>
      </c>
      <c r="K117" s="299">
        <v>519</v>
      </c>
      <c r="L117" s="435">
        <v>18</v>
      </c>
      <c r="M117" s="435">
        <v>0</v>
      </c>
      <c r="N117" s="435">
        <v>0</v>
      </c>
      <c r="O117" s="435">
        <v>0</v>
      </c>
      <c r="P117" s="435">
        <v>0</v>
      </c>
      <c r="Q117" s="435">
        <v>0</v>
      </c>
      <c r="R117" s="435">
        <v>0</v>
      </c>
      <c r="S117" s="435">
        <v>0</v>
      </c>
      <c r="T117" s="299">
        <v>0</v>
      </c>
      <c r="U117" s="435">
        <v>0</v>
      </c>
      <c r="V117" s="435">
        <v>0</v>
      </c>
      <c r="W117" s="435">
        <v>0</v>
      </c>
      <c r="X117" s="435">
        <v>0</v>
      </c>
      <c r="Y117" s="435">
        <v>0</v>
      </c>
      <c r="Z117" s="435">
        <v>0</v>
      </c>
      <c r="AA117" s="435"/>
      <c r="AB117" s="435"/>
      <c r="AC117" s="435"/>
      <c r="AD117" s="402">
        <v>6434</v>
      </c>
    </row>
    <row r="118" spans="1:30" ht="15.75" thickBot="1">
      <c r="A118" s="374" t="s">
        <v>478</v>
      </c>
      <c r="B118" s="393" t="s">
        <v>692</v>
      </c>
      <c r="C118" s="31">
        <v>390</v>
      </c>
      <c r="D118" s="434">
        <v>3871</v>
      </c>
      <c r="E118" s="435">
        <v>0</v>
      </c>
      <c r="F118" s="299">
        <v>0</v>
      </c>
      <c r="G118" s="299">
        <v>0</v>
      </c>
      <c r="H118" s="435">
        <v>0</v>
      </c>
      <c r="I118" s="435">
        <v>839</v>
      </c>
      <c r="J118" s="299">
        <v>0</v>
      </c>
      <c r="K118" s="299">
        <v>839</v>
      </c>
      <c r="L118" s="435">
        <v>0</v>
      </c>
      <c r="M118" s="435">
        <v>0</v>
      </c>
      <c r="N118" s="435">
        <v>0</v>
      </c>
      <c r="O118" s="435">
        <v>0</v>
      </c>
      <c r="P118" s="435">
        <v>0</v>
      </c>
      <c r="Q118" s="435">
        <v>0</v>
      </c>
      <c r="R118" s="435">
        <v>0</v>
      </c>
      <c r="S118" s="435">
        <v>0</v>
      </c>
      <c r="T118" s="299">
        <v>0</v>
      </c>
      <c r="U118" s="435">
        <v>0</v>
      </c>
      <c r="V118" s="435">
        <v>0</v>
      </c>
      <c r="W118" s="435">
        <v>0</v>
      </c>
      <c r="X118" s="435">
        <v>0</v>
      </c>
      <c r="Y118" s="435">
        <v>0</v>
      </c>
      <c r="Z118" s="435">
        <v>0</v>
      </c>
      <c r="AA118" s="435"/>
      <c r="AB118" s="435"/>
      <c r="AC118" s="435"/>
      <c r="AD118" s="402">
        <v>4710</v>
      </c>
    </row>
    <row r="119" spans="1:30" ht="15.75" thickBot="1">
      <c r="A119" s="374" t="s">
        <v>483</v>
      </c>
      <c r="B119" s="393" t="s">
        <v>692</v>
      </c>
      <c r="C119" s="31">
        <v>467</v>
      </c>
      <c r="D119" s="434">
        <v>4080</v>
      </c>
      <c r="E119" s="435">
        <v>0</v>
      </c>
      <c r="F119" s="299">
        <v>0</v>
      </c>
      <c r="G119" s="299">
        <v>0</v>
      </c>
      <c r="H119" s="435">
        <v>0</v>
      </c>
      <c r="I119" s="435">
        <v>261</v>
      </c>
      <c r="J119" s="299">
        <v>0</v>
      </c>
      <c r="K119" s="299">
        <v>261</v>
      </c>
      <c r="L119" s="435">
        <v>0</v>
      </c>
      <c r="M119" s="435">
        <v>0</v>
      </c>
      <c r="N119" s="435">
        <v>0</v>
      </c>
      <c r="O119" s="435">
        <v>0</v>
      </c>
      <c r="P119" s="435">
        <v>0</v>
      </c>
      <c r="Q119" s="435">
        <v>0</v>
      </c>
      <c r="R119" s="435">
        <v>0</v>
      </c>
      <c r="S119" s="435">
        <v>0</v>
      </c>
      <c r="T119" s="299">
        <v>0</v>
      </c>
      <c r="U119" s="435">
        <v>0</v>
      </c>
      <c r="V119" s="435">
        <v>0</v>
      </c>
      <c r="W119" s="435">
        <v>0</v>
      </c>
      <c r="X119" s="435">
        <v>0</v>
      </c>
      <c r="Y119" s="435">
        <v>0</v>
      </c>
      <c r="Z119" s="435">
        <v>0</v>
      </c>
      <c r="AA119" s="435"/>
      <c r="AB119" s="435"/>
      <c r="AC119" s="435"/>
      <c r="AD119" s="402">
        <v>4341</v>
      </c>
    </row>
    <row r="120" spans="1:30" ht="15.75" thickBot="1">
      <c r="A120" s="374" t="s">
        <v>492</v>
      </c>
      <c r="B120" s="393" t="s">
        <v>692</v>
      </c>
      <c r="C120" s="31">
        <v>576</v>
      </c>
      <c r="D120" s="434">
        <v>1331</v>
      </c>
      <c r="E120" s="435">
        <v>3926</v>
      </c>
      <c r="F120" s="299">
        <v>4</v>
      </c>
      <c r="G120" s="299">
        <v>3930</v>
      </c>
      <c r="H120" s="435">
        <v>0</v>
      </c>
      <c r="I120" s="435">
        <v>309</v>
      </c>
      <c r="J120" s="299">
        <v>0</v>
      </c>
      <c r="K120" s="299">
        <v>309</v>
      </c>
      <c r="L120" s="435">
        <v>0</v>
      </c>
      <c r="M120" s="435">
        <v>0</v>
      </c>
      <c r="N120" s="435">
        <v>0</v>
      </c>
      <c r="O120" s="435">
        <v>0</v>
      </c>
      <c r="P120" s="435">
        <v>0</v>
      </c>
      <c r="Q120" s="435">
        <v>0</v>
      </c>
      <c r="R120" s="435">
        <v>0</v>
      </c>
      <c r="S120" s="435">
        <v>0</v>
      </c>
      <c r="T120" s="299">
        <v>0</v>
      </c>
      <c r="U120" s="435">
        <v>0</v>
      </c>
      <c r="V120" s="435">
        <v>0</v>
      </c>
      <c r="W120" s="435">
        <v>0</v>
      </c>
      <c r="X120" s="435">
        <v>0</v>
      </c>
      <c r="Y120" s="435">
        <v>0</v>
      </c>
      <c r="Z120" s="435">
        <v>0</v>
      </c>
      <c r="AA120" s="435"/>
      <c r="AB120" s="435"/>
      <c r="AC120" s="435"/>
      <c r="AD120" s="402">
        <v>5570</v>
      </c>
    </row>
    <row r="121" spans="1:30" ht="15.75" thickBot="1">
      <c r="A121" s="374" t="s">
        <v>501</v>
      </c>
      <c r="B121" s="393" t="s">
        <v>692</v>
      </c>
      <c r="C121" s="31">
        <v>642</v>
      </c>
      <c r="D121" s="434">
        <v>8142</v>
      </c>
      <c r="E121" s="435">
        <v>0</v>
      </c>
      <c r="F121" s="299">
        <v>0</v>
      </c>
      <c r="G121" s="299">
        <v>0</v>
      </c>
      <c r="H121" s="435">
        <v>0</v>
      </c>
      <c r="I121" s="435">
        <v>3290</v>
      </c>
      <c r="J121" s="299">
        <v>42</v>
      </c>
      <c r="K121" s="299">
        <v>3332</v>
      </c>
      <c r="L121" s="435">
        <v>949</v>
      </c>
      <c r="M121" s="435">
        <v>0</v>
      </c>
      <c r="N121" s="435">
        <v>0</v>
      </c>
      <c r="O121" s="435">
        <v>0</v>
      </c>
      <c r="P121" s="435">
        <v>0</v>
      </c>
      <c r="Q121" s="435">
        <v>0</v>
      </c>
      <c r="R121" s="435">
        <v>0</v>
      </c>
      <c r="S121" s="435">
        <v>0</v>
      </c>
      <c r="T121" s="299">
        <v>0</v>
      </c>
      <c r="U121" s="435">
        <v>0</v>
      </c>
      <c r="V121" s="435">
        <v>0</v>
      </c>
      <c r="W121" s="435">
        <v>0</v>
      </c>
      <c r="X121" s="435">
        <v>0</v>
      </c>
      <c r="Y121" s="435">
        <v>0</v>
      </c>
      <c r="Z121" s="435">
        <v>0</v>
      </c>
      <c r="AA121" s="435"/>
      <c r="AB121" s="435"/>
      <c r="AC121" s="435"/>
      <c r="AD121" s="402">
        <v>12423</v>
      </c>
    </row>
    <row r="122" spans="1:30" ht="15.75" thickBot="1">
      <c r="A122" s="374" t="s">
        <v>514</v>
      </c>
      <c r="B122" s="393" t="s">
        <v>692</v>
      </c>
      <c r="C122" s="31">
        <v>679</v>
      </c>
      <c r="D122" s="434">
        <v>6912</v>
      </c>
      <c r="E122" s="435">
        <v>4544</v>
      </c>
      <c r="F122" s="299">
        <v>9</v>
      </c>
      <c r="G122" s="299">
        <v>4553</v>
      </c>
      <c r="H122" s="435">
        <v>0</v>
      </c>
      <c r="I122" s="435">
        <v>1191</v>
      </c>
      <c r="J122" s="299">
        <v>8</v>
      </c>
      <c r="K122" s="299">
        <v>1199</v>
      </c>
      <c r="L122" s="435">
        <v>0</v>
      </c>
      <c r="M122" s="435">
        <v>0</v>
      </c>
      <c r="N122" s="435">
        <v>0</v>
      </c>
      <c r="O122" s="435">
        <v>0</v>
      </c>
      <c r="P122" s="435">
        <v>0</v>
      </c>
      <c r="Q122" s="435">
        <v>0</v>
      </c>
      <c r="R122" s="435">
        <v>0</v>
      </c>
      <c r="S122" s="435">
        <v>0</v>
      </c>
      <c r="T122" s="299">
        <v>0</v>
      </c>
      <c r="U122" s="435">
        <v>0</v>
      </c>
      <c r="V122" s="435">
        <v>0</v>
      </c>
      <c r="W122" s="435">
        <v>0</v>
      </c>
      <c r="X122" s="435">
        <v>0</v>
      </c>
      <c r="Y122" s="435">
        <v>0</v>
      </c>
      <c r="Z122" s="435">
        <v>0</v>
      </c>
      <c r="AA122" s="435"/>
      <c r="AB122" s="435"/>
      <c r="AC122" s="435"/>
      <c r="AD122" s="402">
        <v>12664</v>
      </c>
    </row>
    <row r="123" spans="1:30" ht="15.75" thickBot="1">
      <c r="A123" s="374" t="s">
        <v>521</v>
      </c>
      <c r="B123" s="393" t="s">
        <v>692</v>
      </c>
      <c r="C123" s="31">
        <v>789</v>
      </c>
      <c r="D123" s="434">
        <v>1432</v>
      </c>
      <c r="E123" s="435">
        <v>7250</v>
      </c>
      <c r="F123" s="299">
        <v>8</v>
      </c>
      <c r="G123" s="299">
        <v>7258</v>
      </c>
      <c r="H123" s="435">
        <v>0</v>
      </c>
      <c r="I123" s="435">
        <v>546</v>
      </c>
      <c r="J123" s="299">
        <v>2</v>
      </c>
      <c r="K123" s="299">
        <v>548</v>
      </c>
      <c r="L123" s="435">
        <v>0</v>
      </c>
      <c r="M123" s="435">
        <v>0</v>
      </c>
      <c r="N123" s="435">
        <v>0</v>
      </c>
      <c r="O123" s="435">
        <v>0</v>
      </c>
      <c r="P123" s="435">
        <v>0</v>
      </c>
      <c r="Q123" s="435">
        <v>0</v>
      </c>
      <c r="R123" s="435">
        <v>0</v>
      </c>
      <c r="S123" s="435">
        <v>0</v>
      </c>
      <c r="T123" s="299">
        <v>0</v>
      </c>
      <c r="U123" s="435">
        <v>0</v>
      </c>
      <c r="V123" s="435">
        <v>0</v>
      </c>
      <c r="W123" s="435">
        <v>0</v>
      </c>
      <c r="X123" s="435">
        <v>0</v>
      </c>
      <c r="Y123" s="435">
        <v>0</v>
      </c>
      <c r="Z123" s="435">
        <v>0</v>
      </c>
      <c r="AA123" s="435"/>
      <c r="AB123" s="435"/>
      <c r="AC123" s="435"/>
      <c r="AD123" s="402">
        <v>9238</v>
      </c>
    </row>
    <row r="124" spans="1:30" ht="15.75" thickBot="1">
      <c r="A124" s="374" t="s">
        <v>523</v>
      </c>
      <c r="B124" s="393" t="s">
        <v>692</v>
      </c>
      <c r="C124" s="31">
        <v>792</v>
      </c>
      <c r="D124" s="434">
        <v>2654</v>
      </c>
      <c r="E124" s="435">
        <v>0</v>
      </c>
      <c r="F124" s="299">
        <v>0</v>
      </c>
      <c r="G124" s="299">
        <v>0</v>
      </c>
      <c r="H124" s="435">
        <v>0</v>
      </c>
      <c r="I124" s="435">
        <v>543</v>
      </c>
      <c r="J124" s="299">
        <v>2</v>
      </c>
      <c r="K124" s="299">
        <v>545</v>
      </c>
      <c r="L124" s="435">
        <v>0</v>
      </c>
      <c r="M124" s="435">
        <v>0</v>
      </c>
      <c r="N124" s="435">
        <v>0</v>
      </c>
      <c r="O124" s="435">
        <v>0</v>
      </c>
      <c r="P124" s="435">
        <v>0</v>
      </c>
      <c r="Q124" s="435">
        <v>0</v>
      </c>
      <c r="R124" s="435">
        <v>0</v>
      </c>
      <c r="S124" s="435">
        <v>0</v>
      </c>
      <c r="T124" s="299">
        <v>0</v>
      </c>
      <c r="U124" s="435">
        <v>0</v>
      </c>
      <c r="V124" s="435">
        <v>0</v>
      </c>
      <c r="W124" s="435">
        <v>0</v>
      </c>
      <c r="X124" s="435">
        <v>0</v>
      </c>
      <c r="Y124" s="435">
        <v>0</v>
      </c>
      <c r="Z124" s="435">
        <v>0</v>
      </c>
      <c r="AA124" s="435"/>
      <c r="AB124" s="435"/>
      <c r="AC124" s="435"/>
      <c r="AD124" s="402">
        <v>3199</v>
      </c>
    </row>
    <row r="125" spans="1:30" ht="15.75" thickBot="1">
      <c r="A125" s="374" t="s">
        <v>524</v>
      </c>
      <c r="B125" s="393" t="s">
        <v>692</v>
      </c>
      <c r="C125" s="31">
        <v>809</v>
      </c>
      <c r="D125" s="434">
        <v>2883</v>
      </c>
      <c r="E125" s="435">
        <v>0</v>
      </c>
      <c r="F125" s="299">
        <v>0</v>
      </c>
      <c r="G125" s="299">
        <v>0</v>
      </c>
      <c r="H125" s="435">
        <v>0</v>
      </c>
      <c r="I125" s="435">
        <v>543</v>
      </c>
      <c r="J125" s="299">
        <v>6</v>
      </c>
      <c r="K125" s="299">
        <v>549</v>
      </c>
      <c r="L125" s="435">
        <v>0</v>
      </c>
      <c r="M125" s="435">
        <v>0</v>
      </c>
      <c r="N125" s="435">
        <v>0</v>
      </c>
      <c r="O125" s="435">
        <v>0</v>
      </c>
      <c r="P125" s="435">
        <v>0</v>
      </c>
      <c r="Q125" s="435">
        <v>0</v>
      </c>
      <c r="R125" s="435">
        <v>0</v>
      </c>
      <c r="S125" s="435">
        <v>0</v>
      </c>
      <c r="T125" s="299">
        <v>0</v>
      </c>
      <c r="U125" s="435">
        <v>0</v>
      </c>
      <c r="V125" s="435">
        <v>0</v>
      </c>
      <c r="W125" s="435">
        <v>0</v>
      </c>
      <c r="X125" s="435">
        <v>0</v>
      </c>
      <c r="Y125" s="435">
        <v>0</v>
      </c>
      <c r="Z125" s="435">
        <v>0</v>
      </c>
      <c r="AA125" s="435"/>
      <c r="AB125" s="435"/>
      <c r="AC125" s="435"/>
      <c r="AD125" s="402">
        <v>3432</v>
      </c>
    </row>
    <row r="126" spans="1:30" ht="15.75" thickBot="1">
      <c r="A126" s="374" t="s">
        <v>528</v>
      </c>
      <c r="B126" s="393" t="s">
        <v>692</v>
      </c>
      <c r="C126" s="31">
        <v>847</v>
      </c>
      <c r="D126" s="434">
        <v>23045</v>
      </c>
      <c r="E126" s="435">
        <v>0</v>
      </c>
      <c r="F126" s="299">
        <v>0</v>
      </c>
      <c r="G126" s="299">
        <v>0</v>
      </c>
      <c r="H126" s="435">
        <v>0</v>
      </c>
      <c r="I126" s="435">
        <v>1629</v>
      </c>
      <c r="J126" s="299">
        <v>10</v>
      </c>
      <c r="K126" s="299">
        <v>1639</v>
      </c>
      <c r="L126" s="435">
        <v>0</v>
      </c>
      <c r="M126" s="435">
        <v>0</v>
      </c>
      <c r="N126" s="435">
        <v>0</v>
      </c>
      <c r="O126" s="435">
        <v>0</v>
      </c>
      <c r="P126" s="435">
        <v>0</v>
      </c>
      <c r="Q126" s="435">
        <v>0</v>
      </c>
      <c r="R126" s="435">
        <v>0</v>
      </c>
      <c r="S126" s="435">
        <v>0</v>
      </c>
      <c r="T126" s="299">
        <v>0</v>
      </c>
      <c r="U126" s="435">
        <v>0</v>
      </c>
      <c r="V126" s="435">
        <v>0</v>
      </c>
      <c r="W126" s="435">
        <v>0</v>
      </c>
      <c r="X126" s="435">
        <v>0</v>
      </c>
      <c r="Y126" s="435">
        <v>0</v>
      </c>
      <c r="Z126" s="435">
        <v>0</v>
      </c>
      <c r="AA126" s="435"/>
      <c r="AB126" s="435"/>
      <c r="AC126" s="435"/>
      <c r="AD126" s="402">
        <v>24684</v>
      </c>
    </row>
    <row r="127" spans="1:30" ht="15.75" thickBot="1">
      <c r="A127" s="374" t="s">
        <v>530</v>
      </c>
      <c r="B127" s="393" t="s">
        <v>692</v>
      </c>
      <c r="C127" s="31">
        <v>856</v>
      </c>
      <c r="D127" s="434">
        <v>2288</v>
      </c>
      <c r="E127" s="435">
        <v>0</v>
      </c>
      <c r="F127" s="299">
        <v>0</v>
      </c>
      <c r="G127" s="299">
        <v>0</v>
      </c>
      <c r="H127" s="435">
        <v>0</v>
      </c>
      <c r="I127" s="435">
        <v>340</v>
      </c>
      <c r="J127" s="299">
        <v>0</v>
      </c>
      <c r="K127" s="299">
        <v>340</v>
      </c>
      <c r="L127" s="435">
        <v>0</v>
      </c>
      <c r="M127" s="435">
        <v>0</v>
      </c>
      <c r="N127" s="435">
        <v>289</v>
      </c>
      <c r="O127" s="435">
        <v>0</v>
      </c>
      <c r="P127" s="435">
        <v>0</v>
      </c>
      <c r="Q127" s="435">
        <v>0</v>
      </c>
      <c r="R127" s="435">
        <v>0</v>
      </c>
      <c r="S127" s="435">
        <v>0</v>
      </c>
      <c r="T127" s="299">
        <v>0</v>
      </c>
      <c r="U127" s="435">
        <v>0</v>
      </c>
      <c r="V127" s="435">
        <v>0</v>
      </c>
      <c r="W127" s="435">
        <v>0</v>
      </c>
      <c r="X127" s="435">
        <v>0</v>
      </c>
      <c r="Y127" s="435">
        <v>0</v>
      </c>
      <c r="Z127" s="435">
        <v>0</v>
      </c>
      <c r="AA127" s="435"/>
      <c r="AB127" s="435"/>
      <c r="AC127" s="435"/>
      <c r="AD127" s="402">
        <v>2917</v>
      </c>
    </row>
    <row r="128" spans="1:30" ht="15.75" thickBot="1">
      <c r="A128" s="374" t="s">
        <v>532</v>
      </c>
      <c r="B128" s="393" t="s">
        <v>692</v>
      </c>
      <c r="C128" s="31">
        <v>861</v>
      </c>
      <c r="D128" s="434">
        <v>4898</v>
      </c>
      <c r="E128" s="435">
        <v>0</v>
      </c>
      <c r="F128" s="299">
        <v>0</v>
      </c>
      <c r="G128" s="299">
        <v>0</v>
      </c>
      <c r="H128" s="435">
        <v>0</v>
      </c>
      <c r="I128" s="435">
        <v>850</v>
      </c>
      <c r="J128" s="299">
        <v>5</v>
      </c>
      <c r="K128" s="299">
        <v>855</v>
      </c>
      <c r="L128" s="435">
        <v>0</v>
      </c>
      <c r="M128" s="435">
        <v>0</v>
      </c>
      <c r="N128" s="435">
        <v>0</v>
      </c>
      <c r="O128" s="435">
        <v>0</v>
      </c>
      <c r="P128" s="435">
        <v>0</v>
      </c>
      <c r="Q128" s="435">
        <v>0</v>
      </c>
      <c r="R128" s="435">
        <v>0</v>
      </c>
      <c r="S128" s="435">
        <v>0</v>
      </c>
      <c r="T128" s="299">
        <v>0</v>
      </c>
      <c r="U128" s="435">
        <v>0</v>
      </c>
      <c r="V128" s="435">
        <v>0</v>
      </c>
      <c r="W128" s="435">
        <v>0</v>
      </c>
      <c r="X128" s="435">
        <v>0</v>
      </c>
      <c r="Y128" s="435">
        <v>0</v>
      </c>
      <c r="Z128" s="435">
        <v>0</v>
      </c>
      <c r="AA128" s="435"/>
      <c r="AB128" s="435"/>
      <c r="AC128" s="435"/>
      <c r="AD128" s="402">
        <v>5753</v>
      </c>
    </row>
    <row r="129" spans="1:30" ht="16.5" thickBot="1">
      <c r="A129" s="442" t="s">
        <v>802</v>
      </c>
      <c r="B129" s="107"/>
      <c r="C129" s="32"/>
      <c r="D129" s="443">
        <v>664119</v>
      </c>
      <c r="E129" s="444">
        <v>16993</v>
      </c>
      <c r="F129" s="444">
        <v>998</v>
      </c>
      <c r="G129" s="444">
        <v>17991</v>
      </c>
      <c r="H129" s="444">
        <v>313144</v>
      </c>
      <c r="I129" s="30">
        <v>68476</v>
      </c>
      <c r="J129" s="30">
        <v>4206</v>
      </c>
      <c r="K129" s="30">
        <v>72682</v>
      </c>
      <c r="L129" s="444">
        <v>107533</v>
      </c>
      <c r="M129" s="444">
        <v>0</v>
      </c>
      <c r="N129" s="444">
        <v>0</v>
      </c>
      <c r="O129" s="444">
        <v>15230</v>
      </c>
      <c r="P129" s="444">
        <v>0</v>
      </c>
      <c r="Q129" s="444">
        <v>2500</v>
      </c>
      <c r="R129" s="444">
        <v>3</v>
      </c>
      <c r="S129" s="444">
        <v>0</v>
      </c>
      <c r="T129" s="444">
        <v>0</v>
      </c>
      <c r="U129" s="444">
        <v>0</v>
      </c>
      <c r="V129" s="444">
        <v>3</v>
      </c>
      <c r="W129" s="444">
        <v>0</v>
      </c>
      <c r="X129" s="444">
        <v>0</v>
      </c>
      <c r="Y129" s="444">
        <v>0</v>
      </c>
      <c r="Z129" s="444">
        <v>0</v>
      </c>
      <c r="AA129" s="444">
        <v>0</v>
      </c>
      <c r="AB129" s="444">
        <v>0</v>
      </c>
      <c r="AC129" s="444">
        <v>0</v>
      </c>
      <c r="AD129" s="402">
        <v>1193205</v>
      </c>
    </row>
    <row r="130" spans="1:30" ht="15.75" thickBot="1">
      <c r="A130" s="324" t="s">
        <v>414</v>
      </c>
      <c r="B130" s="393" t="s">
        <v>803</v>
      </c>
      <c r="C130" s="31">
        <v>1</v>
      </c>
      <c r="D130" s="434">
        <v>461364</v>
      </c>
      <c r="E130" s="435">
        <v>16003</v>
      </c>
      <c r="F130" s="299">
        <v>916</v>
      </c>
      <c r="G130" s="299">
        <v>16919</v>
      </c>
      <c r="H130" s="435">
        <v>218803</v>
      </c>
      <c r="I130" s="435">
        <v>49690</v>
      </c>
      <c r="J130" s="299">
        <v>3359</v>
      </c>
      <c r="K130" s="299">
        <v>53049</v>
      </c>
      <c r="L130" s="435">
        <v>79892</v>
      </c>
      <c r="M130" s="435">
        <v>0</v>
      </c>
      <c r="N130" s="435">
        <v>0</v>
      </c>
      <c r="O130" s="435">
        <v>11860</v>
      </c>
      <c r="P130" s="435">
        <v>0</v>
      </c>
      <c r="Q130" s="435">
        <v>2500</v>
      </c>
      <c r="R130" s="435">
        <v>3</v>
      </c>
      <c r="S130" s="435">
        <v>0</v>
      </c>
      <c r="T130" s="299">
        <v>0</v>
      </c>
      <c r="U130" s="435">
        <v>0</v>
      </c>
      <c r="V130" s="435">
        <v>2</v>
      </c>
      <c r="W130" s="435">
        <v>0</v>
      </c>
      <c r="X130" s="435">
        <v>0</v>
      </c>
      <c r="Y130" s="435">
        <v>0</v>
      </c>
      <c r="Z130" s="435">
        <v>0</v>
      </c>
      <c r="AA130" s="435"/>
      <c r="AB130" s="435"/>
      <c r="AC130" s="435"/>
      <c r="AD130" s="402">
        <v>844392</v>
      </c>
    </row>
    <row r="131" spans="1:30" ht="15.75" thickBot="1">
      <c r="A131" s="324" t="s">
        <v>430</v>
      </c>
      <c r="B131" s="393" t="s">
        <v>803</v>
      </c>
      <c r="C131" s="31">
        <v>79</v>
      </c>
      <c r="D131" s="434">
        <v>16324</v>
      </c>
      <c r="E131" s="435">
        <v>0</v>
      </c>
      <c r="F131" s="299">
        <v>0</v>
      </c>
      <c r="G131" s="299">
        <v>0</v>
      </c>
      <c r="H131" s="435">
        <v>3326</v>
      </c>
      <c r="I131" s="435">
        <v>1256</v>
      </c>
      <c r="J131" s="299">
        <v>35</v>
      </c>
      <c r="K131" s="299">
        <v>1291</v>
      </c>
      <c r="L131" s="435">
        <v>866</v>
      </c>
      <c r="M131" s="435">
        <v>0</v>
      </c>
      <c r="N131" s="435">
        <v>0</v>
      </c>
      <c r="O131" s="435">
        <v>0</v>
      </c>
      <c r="P131" s="435">
        <v>0</v>
      </c>
      <c r="Q131" s="435">
        <v>0</v>
      </c>
      <c r="R131" s="435">
        <v>0</v>
      </c>
      <c r="S131" s="435">
        <v>0</v>
      </c>
      <c r="T131" s="299">
        <v>0</v>
      </c>
      <c r="U131" s="435">
        <v>0</v>
      </c>
      <c r="V131" s="435">
        <v>0</v>
      </c>
      <c r="W131" s="435">
        <v>0</v>
      </c>
      <c r="X131" s="435">
        <v>0</v>
      </c>
      <c r="Y131" s="435">
        <v>0</v>
      </c>
      <c r="Z131" s="435">
        <v>0</v>
      </c>
      <c r="AA131" s="435"/>
      <c r="AB131" s="435"/>
      <c r="AC131" s="435"/>
      <c r="AD131" s="402">
        <v>21807</v>
      </c>
    </row>
    <row r="132" spans="1:30" ht="15.75" thickBot="1">
      <c r="A132" s="324" t="s">
        <v>432</v>
      </c>
      <c r="B132" s="393" t="s">
        <v>803</v>
      </c>
      <c r="C132" s="31">
        <v>88</v>
      </c>
      <c r="D132" s="434">
        <v>82111</v>
      </c>
      <c r="E132" s="435">
        <v>0</v>
      </c>
      <c r="F132" s="299">
        <v>0</v>
      </c>
      <c r="G132" s="299">
        <v>0</v>
      </c>
      <c r="H132" s="435">
        <v>34016</v>
      </c>
      <c r="I132" s="435">
        <v>7858</v>
      </c>
      <c r="J132" s="299">
        <v>464</v>
      </c>
      <c r="K132" s="299">
        <v>8322</v>
      </c>
      <c r="L132" s="435">
        <v>13596</v>
      </c>
      <c r="M132" s="435">
        <v>0</v>
      </c>
      <c r="N132" s="435">
        <v>0</v>
      </c>
      <c r="O132" s="435">
        <v>1873</v>
      </c>
      <c r="P132" s="435">
        <v>0</v>
      </c>
      <c r="Q132" s="435">
        <v>0</v>
      </c>
      <c r="R132" s="435">
        <v>0</v>
      </c>
      <c r="S132" s="435">
        <v>0</v>
      </c>
      <c r="T132" s="299">
        <v>0</v>
      </c>
      <c r="U132" s="435">
        <v>0</v>
      </c>
      <c r="V132" s="435">
        <v>0</v>
      </c>
      <c r="W132" s="435">
        <v>0</v>
      </c>
      <c r="X132" s="435">
        <v>0</v>
      </c>
      <c r="Y132" s="435">
        <v>0</v>
      </c>
      <c r="Z132" s="435">
        <v>0</v>
      </c>
      <c r="AA132" s="435"/>
      <c r="AB132" s="435"/>
      <c r="AC132" s="435"/>
      <c r="AD132" s="402">
        <v>139918</v>
      </c>
    </row>
    <row r="133" spans="1:30" ht="15.75" thickBot="1">
      <c r="A133" s="324" t="s">
        <v>440</v>
      </c>
      <c r="B133" s="393" t="s">
        <v>803</v>
      </c>
      <c r="C133" s="31">
        <v>129</v>
      </c>
      <c r="D133" s="434">
        <v>12442</v>
      </c>
      <c r="E133" s="435">
        <v>0</v>
      </c>
      <c r="F133" s="299">
        <v>0</v>
      </c>
      <c r="G133" s="299">
        <v>0</v>
      </c>
      <c r="H133" s="435">
        <v>6885</v>
      </c>
      <c r="I133" s="435">
        <v>1277</v>
      </c>
      <c r="J133" s="299">
        <v>26</v>
      </c>
      <c r="K133" s="299">
        <v>1303</v>
      </c>
      <c r="L133" s="435">
        <v>1207</v>
      </c>
      <c r="M133" s="435">
        <v>0</v>
      </c>
      <c r="N133" s="435">
        <v>0</v>
      </c>
      <c r="O133" s="435">
        <v>0</v>
      </c>
      <c r="P133" s="435">
        <v>0</v>
      </c>
      <c r="Q133" s="435">
        <v>0</v>
      </c>
      <c r="R133" s="435">
        <v>0</v>
      </c>
      <c r="S133" s="435">
        <v>0</v>
      </c>
      <c r="T133" s="299">
        <v>0</v>
      </c>
      <c r="U133" s="435">
        <v>0</v>
      </c>
      <c r="V133" s="435">
        <v>0</v>
      </c>
      <c r="W133" s="435">
        <v>0</v>
      </c>
      <c r="X133" s="435">
        <v>0</v>
      </c>
      <c r="Y133" s="435">
        <v>0</v>
      </c>
      <c r="Z133" s="435">
        <v>0</v>
      </c>
      <c r="AA133" s="435"/>
      <c r="AB133" s="435"/>
      <c r="AC133" s="435"/>
      <c r="AD133" s="402">
        <v>21837</v>
      </c>
    </row>
    <row r="134" spans="1:30" ht="15.75" thickBot="1">
      <c r="A134" s="324" t="s">
        <v>454</v>
      </c>
      <c r="B134" s="393" t="s">
        <v>803</v>
      </c>
      <c r="C134" s="31">
        <v>212</v>
      </c>
      <c r="D134" s="434">
        <v>13356</v>
      </c>
      <c r="E134" s="435">
        <v>0</v>
      </c>
      <c r="F134" s="299">
        <v>0</v>
      </c>
      <c r="G134" s="299">
        <v>0</v>
      </c>
      <c r="H134" s="435">
        <v>5786</v>
      </c>
      <c r="I134" s="435">
        <v>920</v>
      </c>
      <c r="J134" s="299">
        <v>23</v>
      </c>
      <c r="K134" s="299">
        <v>943</v>
      </c>
      <c r="L134" s="435">
        <v>439</v>
      </c>
      <c r="M134" s="435">
        <v>0</v>
      </c>
      <c r="N134" s="435">
        <v>0</v>
      </c>
      <c r="O134" s="435">
        <v>0</v>
      </c>
      <c r="P134" s="435">
        <v>0</v>
      </c>
      <c r="Q134" s="435">
        <v>0</v>
      </c>
      <c r="R134" s="435">
        <v>0</v>
      </c>
      <c r="S134" s="435">
        <v>0</v>
      </c>
      <c r="T134" s="299">
        <v>0</v>
      </c>
      <c r="U134" s="435">
        <v>0</v>
      </c>
      <c r="V134" s="435">
        <v>0</v>
      </c>
      <c r="W134" s="435">
        <v>0</v>
      </c>
      <c r="X134" s="435">
        <v>0</v>
      </c>
      <c r="Y134" s="435">
        <v>0</v>
      </c>
      <c r="Z134" s="435">
        <v>0</v>
      </c>
      <c r="AA134" s="435"/>
      <c r="AB134" s="435"/>
      <c r="AC134" s="435"/>
      <c r="AD134" s="402">
        <v>20524</v>
      </c>
    </row>
    <row r="135" spans="1:30" ht="15.75" thickBot="1">
      <c r="A135" s="324" t="s">
        <v>460</v>
      </c>
      <c r="B135" s="393" t="s">
        <v>803</v>
      </c>
      <c r="C135" s="31">
        <v>266</v>
      </c>
      <c r="D135" s="434">
        <v>14905</v>
      </c>
      <c r="E135" s="435">
        <v>0</v>
      </c>
      <c r="F135" s="299">
        <v>0</v>
      </c>
      <c r="G135" s="299">
        <v>0</v>
      </c>
      <c r="H135" s="435">
        <v>10377</v>
      </c>
      <c r="I135" s="435">
        <v>1433</v>
      </c>
      <c r="J135" s="299">
        <v>47</v>
      </c>
      <c r="K135" s="299">
        <v>1480</v>
      </c>
      <c r="L135" s="435">
        <v>2209</v>
      </c>
      <c r="M135" s="435">
        <v>0</v>
      </c>
      <c r="N135" s="435">
        <v>0</v>
      </c>
      <c r="O135" s="435">
        <v>602</v>
      </c>
      <c r="P135" s="435">
        <v>0</v>
      </c>
      <c r="Q135" s="435">
        <v>0</v>
      </c>
      <c r="R135" s="435">
        <v>0</v>
      </c>
      <c r="S135" s="435">
        <v>0</v>
      </c>
      <c r="T135" s="299">
        <v>0</v>
      </c>
      <c r="U135" s="435">
        <v>0</v>
      </c>
      <c r="V135" s="435">
        <v>0</v>
      </c>
      <c r="W135" s="435">
        <v>0</v>
      </c>
      <c r="X135" s="435">
        <v>0</v>
      </c>
      <c r="Y135" s="435">
        <v>0</v>
      </c>
      <c r="Z135" s="435">
        <v>0</v>
      </c>
      <c r="AA135" s="435"/>
      <c r="AB135" s="435"/>
      <c r="AC135" s="435"/>
      <c r="AD135" s="402">
        <v>29573</v>
      </c>
    </row>
    <row r="136" spans="1:30" ht="15.75" thickBot="1">
      <c r="A136" s="324" t="s">
        <v>464</v>
      </c>
      <c r="B136" s="393" t="s">
        <v>803</v>
      </c>
      <c r="C136" s="31">
        <v>308</v>
      </c>
      <c r="D136" s="434">
        <v>10819</v>
      </c>
      <c r="E136" s="435">
        <v>0</v>
      </c>
      <c r="F136" s="299">
        <v>0</v>
      </c>
      <c r="G136" s="299">
        <v>0</v>
      </c>
      <c r="H136" s="435">
        <v>3924</v>
      </c>
      <c r="I136" s="435">
        <v>834</v>
      </c>
      <c r="J136" s="299">
        <v>2</v>
      </c>
      <c r="K136" s="299">
        <v>836</v>
      </c>
      <c r="L136" s="435">
        <v>716</v>
      </c>
      <c r="M136" s="435">
        <v>0</v>
      </c>
      <c r="N136" s="435">
        <v>0</v>
      </c>
      <c r="O136" s="435">
        <v>0</v>
      </c>
      <c r="P136" s="435">
        <v>0</v>
      </c>
      <c r="Q136" s="435">
        <v>0</v>
      </c>
      <c r="R136" s="435">
        <v>0</v>
      </c>
      <c r="S136" s="435">
        <v>0</v>
      </c>
      <c r="T136" s="299">
        <v>0</v>
      </c>
      <c r="U136" s="435">
        <v>0</v>
      </c>
      <c r="V136" s="435">
        <v>0</v>
      </c>
      <c r="W136" s="435">
        <v>0</v>
      </c>
      <c r="X136" s="435">
        <v>0</v>
      </c>
      <c r="Y136" s="435">
        <v>0</v>
      </c>
      <c r="Z136" s="435">
        <v>0</v>
      </c>
      <c r="AA136" s="435"/>
      <c r="AB136" s="435"/>
      <c r="AC136" s="435"/>
      <c r="AD136" s="402">
        <v>16295</v>
      </c>
    </row>
    <row r="137" spans="1:30" ht="15.75" thickBot="1">
      <c r="A137" s="324" t="s">
        <v>472</v>
      </c>
      <c r="B137" s="393" t="s">
        <v>803</v>
      </c>
      <c r="C137" s="31">
        <v>360</v>
      </c>
      <c r="D137" s="434">
        <v>36338</v>
      </c>
      <c r="E137" s="435">
        <v>990</v>
      </c>
      <c r="F137" s="299">
        <v>82</v>
      </c>
      <c r="G137" s="299">
        <v>1072</v>
      </c>
      <c r="H137" s="435">
        <v>20379</v>
      </c>
      <c r="I137" s="435">
        <v>3911</v>
      </c>
      <c r="J137" s="299">
        <v>188</v>
      </c>
      <c r="K137" s="299">
        <v>4099</v>
      </c>
      <c r="L137" s="435">
        <v>8401</v>
      </c>
      <c r="M137" s="435">
        <v>0</v>
      </c>
      <c r="N137" s="435">
        <v>0</v>
      </c>
      <c r="O137" s="435">
        <v>895</v>
      </c>
      <c r="P137" s="435">
        <v>0</v>
      </c>
      <c r="Q137" s="435">
        <v>0</v>
      </c>
      <c r="R137" s="435">
        <v>0</v>
      </c>
      <c r="S137" s="435">
        <v>0</v>
      </c>
      <c r="T137" s="299">
        <v>0</v>
      </c>
      <c r="U137" s="435">
        <v>0</v>
      </c>
      <c r="V137" s="435">
        <v>0</v>
      </c>
      <c r="W137" s="435">
        <v>0</v>
      </c>
      <c r="X137" s="435">
        <v>0</v>
      </c>
      <c r="Y137" s="435">
        <v>0</v>
      </c>
      <c r="Z137" s="435">
        <v>0</v>
      </c>
      <c r="AA137" s="435"/>
      <c r="AB137" s="435"/>
      <c r="AC137" s="435"/>
      <c r="AD137" s="402">
        <v>71184</v>
      </c>
    </row>
    <row r="138" spans="1:30" ht="15.75" thickBot="1">
      <c r="A138" s="324" t="s">
        <v>477</v>
      </c>
      <c r="B138" s="393" t="s">
        <v>803</v>
      </c>
      <c r="C138" s="31">
        <v>380</v>
      </c>
      <c r="D138" s="434">
        <v>8752</v>
      </c>
      <c r="E138" s="435">
        <v>0</v>
      </c>
      <c r="F138" s="299">
        <v>0</v>
      </c>
      <c r="G138" s="299">
        <v>0</v>
      </c>
      <c r="H138" s="435">
        <v>3873</v>
      </c>
      <c r="I138" s="435">
        <v>560</v>
      </c>
      <c r="J138" s="299">
        <v>24</v>
      </c>
      <c r="K138" s="299">
        <v>584</v>
      </c>
      <c r="L138" s="435">
        <v>48</v>
      </c>
      <c r="M138" s="435">
        <v>0</v>
      </c>
      <c r="N138" s="435">
        <v>0</v>
      </c>
      <c r="O138" s="435">
        <v>0</v>
      </c>
      <c r="P138" s="435">
        <v>0</v>
      </c>
      <c r="Q138" s="435">
        <v>0</v>
      </c>
      <c r="R138" s="435">
        <v>0</v>
      </c>
      <c r="S138" s="435">
        <v>0</v>
      </c>
      <c r="T138" s="299">
        <v>0</v>
      </c>
      <c r="U138" s="435">
        <v>0</v>
      </c>
      <c r="V138" s="435">
        <v>0</v>
      </c>
      <c r="W138" s="435">
        <v>0</v>
      </c>
      <c r="X138" s="435">
        <v>0</v>
      </c>
      <c r="Y138" s="435">
        <v>0</v>
      </c>
      <c r="Z138" s="435">
        <v>0</v>
      </c>
      <c r="AA138" s="435"/>
      <c r="AB138" s="435"/>
      <c r="AC138" s="435"/>
      <c r="AD138" s="402">
        <v>13257</v>
      </c>
    </row>
    <row r="139" spans="1:30" ht="15.75" thickBot="1">
      <c r="A139" s="324" t="s">
        <v>500</v>
      </c>
      <c r="B139" s="393" t="s">
        <v>803</v>
      </c>
      <c r="C139" s="31">
        <v>631</v>
      </c>
      <c r="D139" s="436">
        <v>7708</v>
      </c>
      <c r="E139" s="435">
        <v>0</v>
      </c>
      <c r="F139" s="322">
        <v>0</v>
      </c>
      <c r="G139" s="299">
        <v>0</v>
      </c>
      <c r="H139" s="437">
        <v>5775</v>
      </c>
      <c r="I139" s="435">
        <v>737</v>
      </c>
      <c r="J139" s="322">
        <v>38</v>
      </c>
      <c r="K139" s="299">
        <v>775</v>
      </c>
      <c r="L139" s="437">
        <v>159</v>
      </c>
      <c r="M139" s="437">
        <v>0</v>
      </c>
      <c r="N139" s="437">
        <v>0</v>
      </c>
      <c r="O139" s="437">
        <v>0</v>
      </c>
      <c r="P139" s="435">
        <v>0</v>
      </c>
      <c r="Q139" s="437">
        <v>0</v>
      </c>
      <c r="R139" s="437">
        <v>0</v>
      </c>
      <c r="S139" s="435">
        <v>0</v>
      </c>
      <c r="T139" s="299">
        <v>0</v>
      </c>
      <c r="U139" s="435">
        <v>0</v>
      </c>
      <c r="V139" s="435">
        <v>1</v>
      </c>
      <c r="W139" s="435">
        <v>0</v>
      </c>
      <c r="X139" s="435">
        <v>0</v>
      </c>
      <c r="Y139" s="435">
        <v>0</v>
      </c>
      <c r="Z139" s="435">
        <v>0</v>
      </c>
      <c r="AA139" s="435"/>
      <c r="AB139" s="435"/>
      <c r="AC139" s="435"/>
      <c r="AD139" s="402">
        <v>14418</v>
      </c>
    </row>
    <row r="141" spans="1:30" ht="21">
      <c r="A141" s="832" t="s">
        <v>401</v>
      </c>
      <c r="D141" s="978" t="s">
        <v>804</v>
      </c>
      <c r="E141" s="979"/>
      <c r="F141" s="979"/>
      <c r="G141" s="979"/>
      <c r="H141" s="979"/>
      <c r="I141" s="979"/>
      <c r="J141" s="979"/>
      <c r="K141" s="979"/>
      <c r="L141" s="979"/>
      <c r="M141" s="979"/>
      <c r="N141" s="979"/>
      <c r="O141" s="979"/>
      <c r="P141" s="979"/>
      <c r="Q141" s="979"/>
      <c r="R141" s="979"/>
      <c r="S141" s="894" t="s">
        <v>603</v>
      </c>
    </row>
    <row r="142" spans="1:30">
      <c r="A142" s="833" t="s">
        <v>404</v>
      </c>
      <c r="D142" s="983" t="s">
        <v>405</v>
      </c>
      <c r="E142" s="984"/>
      <c r="F142" s="984"/>
      <c r="G142" s="984"/>
      <c r="H142" s="984"/>
      <c r="I142" s="984"/>
      <c r="J142" s="984"/>
      <c r="K142" s="984"/>
      <c r="L142" s="984"/>
      <c r="M142" s="984"/>
      <c r="N142" s="984"/>
      <c r="O142" s="984"/>
      <c r="P142" s="984"/>
      <c r="Q142" s="984"/>
      <c r="R142" s="984"/>
    </row>
    <row r="143" spans="1:30">
      <c r="A143" s="834" t="s">
        <v>406</v>
      </c>
      <c r="D143" s="983" t="s">
        <v>407</v>
      </c>
      <c r="E143" s="984"/>
      <c r="F143" s="984"/>
      <c r="G143" s="984"/>
      <c r="H143" s="984"/>
      <c r="I143" s="984"/>
      <c r="J143" s="984"/>
      <c r="K143" s="984"/>
      <c r="L143" s="984"/>
      <c r="M143" s="984"/>
      <c r="N143" s="984"/>
      <c r="O143" s="984"/>
      <c r="P143" s="984"/>
      <c r="Q143" s="984"/>
      <c r="R143" s="984"/>
    </row>
    <row r="391" spans="31:31">
      <c r="AE391" s="867"/>
    </row>
    <row r="483" spans="31:31">
      <c r="AE483" s="867"/>
    </row>
  </sheetData>
  <sheetProtection autoFilter="0"/>
  <mergeCells count="9">
    <mergeCell ref="A1:AD1"/>
    <mergeCell ref="D141:R141"/>
    <mergeCell ref="K2:K4"/>
    <mergeCell ref="G2:G4"/>
    <mergeCell ref="D143:R143"/>
    <mergeCell ref="D142:R142"/>
    <mergeCell ref="A2:A3"/>
    <mergeCell ref="B2:B3"/>
    <mergeCell ref="C2:C3"/>
  </mergeCells>
  <hyperlinks>
    <hyperlink ref="AE2" location="INDICE!B2" display="Indice" xr:uid="{96CED8C8-B47B-41FD-A5A9-8061D6319A6D}"/>
  </hyperlinks>
  <pageMargins left="0.7" right="0.7" top="0.75" bottom="0.75" header="0.3" footer="0.3"/>
  <pageSetup orientation="portrait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6FF66"/>
  </sheetPr>
  <dimension ref="B1:AD928"/>
  <sheetViews>
    <sheetView topLeftCell="B1" zoomScale="80" zoomScaleNormal="80" workbookViewId="0">
      <pane xSplit="3" ySplit="5" topLeftCell="I114" activePane="bottomRight" state="frozen"/>
      <selection pane="bottomRight" activeCell="A5" sqref="A5"/>
      <selection pane="bottomLeft" activeCell="W6" sqref="W6"/>
      <selection pane="topRight" activeCell="Z1" sqref="Z1"/>
    </sheetView>
  </sheetViews>
  <sheetFormatPr defaultColWidth="11.42578125" defaultRowHeight="15" customHeight="1"/>
  <cols>
    <col min="1" max="1" width="10.42578125" style="707" customWidth="1"/>
    <col min="2" max="2" width="36.7109375" style="707" customWidth="1"/>
    <col min="3" max="3" width="21.7109375" style="707" customWidth="1"/>
    <col min="4" max="4" width="15.85546875" style="707" customWidth="1"/>
    <col min="5" max="5" width="14.28515625" style="707" customWidth="1"/>
    <col min="6" max="6" width="12.140625" style="707" bestFit="1" customWidth="1"/>
    <col min="7" max="7" width="10.5703125" style="707" bestFit="1" customWidth="1"/>
    <col min="8" max="8" width="10.85546875" style="707" bestFit="1" customWidth="1"/>
    <col min="9" max="9" width="12" style="707" customWidth="1"/>
    <col min="10" max="10" width="11.140625" style="707" customWidth="1"/>
    <col min="11" max="11" width="7.85546875" style="707" bestFit="1" customWidth="1"/>
    <col min="12" max="12" width="10.5703125" style="707" customWidth="1"/>
    <col min="13" max="13" width="12.140625" style="707" bestFit="1" customWidth="1"/>
    <col min="14" max="14" width="13.42578125" style="707" customWidth="1"/>
    <col min="15" max="15" width="11.5703125" style="707" bestFit="1" customWidth="1"/>
    <col min="16" max="16" width="10.28515625" style="707" bestFit="1" customWidth="1"/>
    <col min="17" max="17" width="13.140625" style="707" customWidth="1"/>
    <col min="18" max="18" width="11.7109375" style="707" customWidth="1"/>
    <col min="19" max="19" width="10.42578125" style="707" customWidth="1"/>
    <col min="20" max="21" width="10.7109375" style="707" customWidth="1"/>
    <col min="22" max="22" width="12.42578125" style="707" customWidth="1"/>
    <col min="23" max="23" width="14" style="707" customWidth="1"/>
    <col min="24" max="24" width="8.85546875" style="707" customWidth="1"/>
    <col min="25" max="26" width="13.5703125" style="707" customWidth="1"/>
    <col min="27" max="28" width="17.85546875" style="707" customWidth="1"/>
    <col min="29" max="29" width="15.7109375" style="707" customWidth="1"/>
    <col min="30" max="30" width="15" style="707" customWidth="1"/>
    <col min="31" max="16384" width="11.42578125" style="707"/>
  </cols>
  <sheetData>
    <row r="1" spans="2:30" ht="42" customHeight="1" thickBot="1">
      <c r="B1" s="993" t="s">
        <v>805</v>
      </c>
      <c r="C1" s="994"/>
      <c r="D1" s="994"/>
      <c r="E1" s="976"/>
      <c r="F1" s="976"/>
      <c r="G1" s="976"/>
      <c r="H1" s="976"/>
      <c r="I1" s="976"/>
      <c r="J1" s="976"/>
      <c r="K1" s="976"/>
      <c r="L1" s="976"/>
      <c r="M1" s="976"/>
      <c r="N1" s="976"/>
      <c r="O1" s="976"/>
      <c r="P1" s="976"/>
      <c r="Q1" s="976"/>
      <c r="R1" s="976"/>
      <c r="S1" s="976"/>
      <c r="T1" s="976"/>
      <c r="U1" s="976"/>
      <c r="V1" s="976"/>
      <c r="W1" s="976"/>
      <c r="X1" s="976"/>
      <c r="Y1" s="688"/>
      <c r="Z1" s="688"/>
      <c r="AA1" s="688"/>
      <c r="AB1" s="688"/>
      <c r="AC1" s="408"/>
      <c r="AD1" s="761" t="s">
        <v>368</v>
      </c>
    </row>
    <row r="2" spans="2:30" ht="43.5" thickBot="1">
      <c r="B2" s="995"/>
      <c r="C2" s="997" t="s">
        <v>775</v>
      </c>
      <c r="D2" s="998" t="s">
        <v>776</v>
      </c>
      <c r="E2" s="406" t="s">
        <v>276</v>
      </c>
      <c r="F2" s="407" t="s">
        <v>279</v>
      </c>
      <c r="G2" s="407" t="s">
        <v>282</v>
      </c>
      <c r="H2" s="407" t="s">
        <v>284</v>
      </c>
      <c r="I2" s="407" t="s">
        <v>293</v>
      </c>
      <c r="J2" s="407" t="s">
        <v>295</v>
      </c>
      <c r="K2" s="407" t="s">
        <v>332</v>
      </c>
      <c r="L2" s="407" t="s">
        <v>806</v>
      </c>
      <c r="M2" s="407" t="s">
        <v>726</v>
      </c>
      <c r="N2" s="563" t="s">
        <v>287</v>
      </c>
      <c r="O2" s="407" t="s">
        <v>299</v>
      </c>
      <c r="P2" s="407" t="s">
        <v>303</v>
      </c>
      <c r="Q2" s="563" t="s">
        <v>301</v>
      </c>
      <c r="R2" s="563" t="s">
        <v>341</v>
      </c>
      <c r="S2" s="407" t="s">
        <v>807</v>
      </c>
      <c r="T2" s="563" t="s">
        <v>716</v>
      </c>
      <c r="U2" s="563" t="s">
        <v>808</v>
      </c>
      <c r="V2" s="563" t="s">
        <v>713</v>
      </c>
      <c r="W2" s="407" t="s">
        <v>343</v>
      </c>
      <c r="X2" s="563" t="s">
        <v>720</v>
      </c>
      <c r="Y2" s="723" t="s">
        <v>717</v>
      </c>
      <c r="Z2" s="563" t="s">
        <v>728</v>
      </c>
      <c r="AA2" s="563" t="s">
        <v>809</v>
      </c>
      <c r="AB2" s="563" t="s">
        <v>715</v>
      </c>
      <c r="AC2" s="395" t="s">
        <v>792</v>
      </c>
      <c r="AD2" s="871" t="s">
        <v>389</v>
      </c>
    </row>
    <row r="3" spans="2:30" ht="22.5" customHeight="1" thickBot="1">
      <c r="B3" s="996"/>
      <c r="C3" s="997"/>
      <c r="D3" s="998"/>
      <c r="E3" s="396" t="s">
        <v>326</v>
      </c>
      <c r="F3" s="397" t="s">
        <v>327</v>
      </c>
      <c r="G3" s="397" t="s">
        <v>328</v>
      </c>
      <c r="H3" s="397" t="s">
        <v>329</v>
      </c>
      <c r="I3" s="397" t="s">
        <v>292</v>
      </c>
      <c r="J3" s="397" t="s">
        <v>294</v>
      </c>
      <c r="K3" s="397" t="s">
        <v>331</v>
      </c>
      <c r="L3" s="397" t="s">
        <v>330</v>
      </c>
      <c r="M3" s="397" t="s">
        <v>335</v>
      </c>
      <c r="N3" s="397" t="s">
        <v>333</v>
      </c>
      <c r="O3" s="397" t="s">
        <v>298</v>
      </c>
      <c r="P3" s="397" t="s">
        <v>302</v>
      </c>
      <c r="Q3" s="397" t="s">
        <v>810</v>
      </c>
      <c r="R3" s="397" t="s">
        <v>340</v>
      </c>
      <c r="S3" s="397" t="s">
        <v>296</v>
      </c>
      <c r="T3" s="397" t="s">
        <v>733</v>
      </c>
      <c r="U3" s="407" t="s">
        <v>338</v>
      </c>
      <c r="V3" s="397" t="s">
        <v>337</v>
      </c>
      <c r="W3" s="397" t="s">
        <v>342</v>
      </c>
      <c r="X3" s="654" t="s">
        <v>734</v>
      </c>
      <c r="Y3" s="724" t="s">
        <v>735</v>
      </c>
      <c r="Z3" s="724" t="s">
        <v>736</v>
      </c>
      <c r="AA3" s="563" t="s">
        <v>737</v>
      </c>
      <c r="AB3" s="563" t="s">
        <v>738</v>
      </c>
      <c r="AC3" s="725"/>
    </row>
    <row r="4" spans="2:30" ht="30" customHeight="1">
      <c r="B4" s="438" t="s">
        <v>811</v>
      </c>
      <c r="C4" s="708"/>
      <c r="D4" s="709"/>
      <c r="E4" s="524">
        <v>118</v>
      </c>
      <c r="F4" s="525">
        <v>125</v>
      </c>
      <c r="G4" s="525">
        <v>40</v>
      </c>
      <c r="H4" s="525">
        <v>27</v>
      </c>
      <c r="I4" s="525">
        <v>125</v>
      </c>
      <c r="J4" s="525">
        <v>49</v>
      </c>
      <c r="K4" s="525">
        <v>63</v>
      </c>
      <c r="L4" s="525">
        <v>42</v>
      </c>
      <c r="M4" s="525">
        <v>12</v>
      </c>
      <c r="N4" s="525">
        <v>2</v>
      </c>
      <c r="O4" s="525">
        <v>19</v>
      </c>
      <c r="P4" s="525">
        <v>3</v>
      </c>
      <c r="Q4" s="525">
        <v>14</v>
      </c>
      <c r="R4" s="525">
        <v>1</v>
      </c>
      <c r="S4" s="525">
        <v>109</v>
      </c>
      <c r="T4" s="525">
        <v>3</v>
      </c>
      <c r="U4" s="525">
        <v>1</v>
      </c>
      <c r="V4" s="525">
        <v>1</v>
      </c>
      <c r="W4" s="525">
        <v>0</v>
      </c>
      <c r="X4" s="720">
        <v>0</v>
      </c>
      <c r="Y4" s="802">
        <v>0</v>
      </c>
      <c r="Z4" s="802">
        <v>0</v>
      </c>
      <c r="AA4" s="802">
        <v>0</v>
      </c>
      <c r="AB4" s="802">
        <v>0</v>
      </c>
      <c r="AC4" s="884"/>
    </row>
    <row r="5" spans="2:30" ht="25.5" customHeight="1">
      <c r="B5" s="803" t="s">
        <v>796</v>
      </c>
      <c r="C5" s="804"/>
      <c r="D5" s="804"/>
      <c r="E5" s="726">
        <v>2621691</v>
      </c>
      <c r="F5" s="726">
        <v>700364</v>
      </c>
      <c r="G5" s="726">
        <v>402017</v>
      </c>
      <c r="H5" s="726">
        <v>130670</v>
      </c>
      <c r="I5" s="726">
        <v>138355</v>
      </c>
      <c r="J5" s="726">
        <v>56476</v>
      </c>
      <c r="K5" s="726">
        <v>7184</v>
      </c>
      <c r="L5" s="726">
        <v>7255</v>
      </c>
      <c r="M5" s="726">
        <v>2036</v>
      </c>
      <c r="N5" s="726">
        <v>3984</v>
      </c>
      <c r="O5" s="726">
        <v>824</v>
      </c>
      <c r="P5" s="726">
        <v>6</v>
      </c>
      <c r="Q5" s="726">
        <v>128</v>
      </c>
      <c r="R5" s="726">
        <v>1</v>
      </c>
      <c r="S5" s="726">
        <v>12806</v>
      </c>
      <c r="T5" s="726">
        <v>4</v>
      </c>
      <c r="U5" s="726">
        <v>1</v>
      </c>
      <c r="V5" s="726">
        <v>2</v>
      </c>
      <c r="W5" s="726">
        <v>0</v>
      </c>
      <c r="X5" s="726">
        <v>0</v>
      </c>
      <c r="Y5" s="726">
        <v>0</v>
      </c>
      <c r="Z5" s="726">
        <v>0</v>
      </c>
      <c r="AA5" s="726">
        <v>0</v>
      </c>
      <c r="AB5" s="726">
        <v>0</v>
      </c>
      <c r="AC5" s="726">
        <v>4063743</v>
      </c>
      <c r="AD5" s="882"/>
    </row>
    <row r="6" spans="2:30" ht="15.75">
      <c r="B6" s="710" t="s">
        <v>797</v>
      </c>
      <c r="C6" s="711"/>
      <c r="D6" s="711"/>
      <c r="E6" s="712">
        <v>259</v>
      </c>
      <c r="F6" s="712">
        <v>21187</v>
      </c>
      <c r="G6" s="712">
        <v>1</v>
      </c>
      <c r="H6" s="712">
        <v>2</v>
      </c>
      <c r="I6" s="712">
        <v>3815</v>
      </c>
      <c r="J6" s="712">
        <v>891</v>
      </c>
      <c r="K6" s="712">
        <v>2</v>
      </c>
      <c r="L6" s="713">
        <v>13</v>
      </c>
      <c r="M6" s="712">
        <v>186</v>
      </c>
      <c r="N6" s="712">
        <v>0</v>
      </c>
      <c r="O6" s="712">
        <v>0</v>
      </c>
      <c r="P6" s="712">
        <v>0</v>
      </c>
      <c r="Q6" s="712">
        <v>0</v>
      </c>
      <c r="R6" s="712">
        <v>0</v>
      </c>
      <c r="S6" s="713">
        <v>803</v>
      </c>
      <c r="T6" s="713">
        <v>0</v>
      </c>
      <c r="U6" s="713">
        <v>0</v>
      </c>
      <c r="V6" s="712">
        <v>0</v>
      </c>
      <c r="W6" s="712">
        <v>0</v>
      </c>
      <c r="X6" s="721">
        <v>0</v>
      </c>
      <c r="Y6" s="712">
        <v>0</v>
      </c>
      <c r="Z6" s="712">
        <v>0</v>
      </c>
      <c r="AA6" s="712">
        <v>0</v>
      </c>
      <c r="AB6" s="712">
        <v>0</v>
      </c>
      <c r="AC6" s="727">
        <v>26343</v>
      </c>
    </row>
    <row r="7" spans="2:30">
      <c r="B7" s="325" t="s">
        <v>443</v>
      </c>
      <c r="C7" s="324" t="s">
        <v>797</v>
      </c>
      <c r="D7" s="365">
        <v>142</v>
      </c>
      <c r="E7" s="434">
        <v>0</v>
      </c>
      <c r="F7" s="435">
        <v>577</v>
      </c>
      <c r="G7" s="435">
        <v>0</v>
      </c>
      <c r="H7" s="435">
        <v>0</v>
      </c>
      <c r="I7" s="435">
        <v>166</v>
      </c>
      <c r="J7" s="435">
        <v>0</v>
      </c>
      <c r="K7" s="435">
        <v>0</v>
      </c>
      <c r="L7" s="299">
        <v>0</v>
      </c>
      <c r="M7" s="435">
        <v>43</v>
      </c>
      <c r="N7" s="435">
        <v>0</v>
      </c>
      <c r="O7" s="435">
        <v>0</v>
      </c>
      <c r="P7" s="435">
        <v>0</v>
      </c>
      <c r="Q7" s="435">
        <v>0</v>
      </c>
      <c r="R7" s="435">
        <v>0</v>
      </c>
      <c r="S7" s="299">
        <v>5</v>
      </c>
      <c r="T7" s="299">
        <v>0</v>
      </c>
      <c r="U7" s="299">
        <v>0</v>
      </c>
      <c r="V7" s="435">
        <v>0</v>
      </c>
      <c r="W7" s="435">
        <v>0</v>
      </c>
      <c r="X7" s="722">
        <v>0</v>
      </c>
      <c r="Y7" s="435">
        <v>0</v>
      </c>
      <c r="Z7" s="435">
        <v>0</v>
      </c>
      <c r="AA7" s="435">
        <v>0</v>
      </c>
      <c r="AB7" s="435">
        <v>0</v>
      </c>
      <c r="AC7" s="728">
        <v>786</v>
      </c>
      <c r="AD7" s="883"/>
    </row>
    <row r="8" spans="2:30">
      <c r="B8" s="325" t="s">
        <v>481</v>
      </c>
      <c r="C8" s="324" t="s">
        <v>797</v>
      </c>
      <c r="D8" s="365">
        <v>425</v>
      </c>
      <c r="E8" s="434">
        <v>6</v>
      </c>
      <c r="F8" s="435">
        <v>1721</v>
      </c>
      <c r="G8" s="435">
        <v>0</v>
      </c>
      <c r="H8" s="435">
        <v>0</v>
      </c>
      <c r="I8" s="435">
        <v>597</v>
      </c>
      <c r="J8" s="435">
        <v>3</v>
      </c>
      <c r="K8" s="435">
        <v>0</v>
      </c>
      <c r="L8" s="299">
        <v>0</v>
      </c>
      <c r="M8" s="435">
        <v>0</v>
      </c>
      <c r="N8" s="435">
        <v>0</v>
      </c>
      <c r="O8" s="435">
        <v>0</v>
      </c>
      <c r="P8" s="435">
        <v>0</v>
      </c>
      <c r="Q8" s="435">
        <v>0</v>
      </c>
      <c r="R8" s="435">
        <v>0</v>
      </c>
      <c r="S8" s="299">
        <v>19</v>
      </c>
      <c r="T8" s="299">
        <v>0</v>
      </c>
      <c r="U8" s="299">
        <v>0</v>
      </c>
      <c r="V8" s="435">
        <v>0</v>
      </c>
      <c r="W8" s="435">
        <v>0</v>
      </c>
      <c r="X8" s="722">
        <v>0</v>
      </c>
      <c r="Y8" s="435">
        <v>0</v>
      </c>
      <c r="Z8" s="435">
        <v>0</v>
      </c>
      <c r="AA8" s="435">
        <v>0</v>
      </c>
      <c r="AB8" s="435">
        <v>0</v>
      </c>
      <c r="AC8" s="728">
        <v>2327</v>
      </c>
      <c r="AD8" s="883"/>
    </row>
    <row r="9" spans="2:30">
      <c r="B9" s="325" t="s">
        <v>493</v>
      </c>
      <c r="C9" s="324" t="s">
        <v>797</v>
      </c>
      <c r="D9" s="365">
        <v>579</v>
      </c>
      <c r="E9" s="434">
        <v>8</v>
      </c>
      <c r="F9" s="435">
        <v>12876</v>
      </c>
      <c r="G9" s="435">
        <v>0</v>
      </c>
      <c r="H9" s="435">
        <v>0</v>
      </c>
      <c r="I9" s="435">
        <v>1556</v>
      </c>
      <c r="J9" s="435">
        <v>798</v>
      </c>
      <c r="K9" s="435">
        <v>2</v>
      </c>
      <c r="L9" s="299">
        <v>13</v>
      </c>
      <c r="M9" s="435">
        <v>137</v>
      </c>
      <c r="N9" s="435">
        <v>0</v>
      </c>
      <c r="O9" s="435">
        <v>0</v>
      </c>
      <c r="P9" s="435">
        <v>0</v>
      </c>
      <c r="Q9" s="435">
        <v>0</v>
      </c>
      <c r="R9" s="435">
        <v>0</v>
      </c>
      <c r="S9" s="299">
        <v>721</v>
      </c>
      <c r="T9" s="299">
        <v>0</v>
      </c>
      <c r="U9" s="299">
        <v>0</v>
      </c>
      <c r="V9" s="435">
        <v>0</v>
      </c>
      <c r="W9" s="435">
        <v>0</v>
      </c>
      <c r="X9" s="722">
        <v>0</v>
      </c>
      <c r="Y9" s="435">
        <v>0</v>
      </c>
      <c r="Z9" s="435">
        <v>0</v>
      </c>
      <c r="AA9" s="435">
        <v>0</v>
      </c>
      <c r="AB9" s="435">
        <v>0</v>
      </c>
      <c r="AC9" s="728">
        <v>15377</v>
      </c>
      <c r="AD9" s="883"/>
    </row>
    <row r="10" spans="2:30">
      <c r="B10" s="325" t="s">
        <v>494</v>
      </c>
      <c r="C10" s="324" t="s">
        <v>797</v>
      </c>
      <c r="D10" s="365">
        <v>585</v>
      </c>
      <c r="E10" s="434">
        <v>9</v>
      </c>
      <c r="F10" s="435">
        <v>2166</v>
      </c>
      <c r="G10" s="435">
        <v>0</v>
      </c>
      <c r="H10" s="435">
        <v>0</v>
      </c>
      <c r="I10" s="435">
        <v>452</v>
      </c>
      <c r="J10" s="435">
        <v>90</v>
      </c>
      <c r="K10" s="435">
        <v>0</v>
      </c>
      <c r="L10" s="299">
        <v>0</v>
      </c>
      <c r="M10" s="435">
        <v>6</v>
      </c>
      <c r="N10" s="435">
        <v>0</v>
      </c>
      <c r="O10" s="435">
        <v>0</v>
      </c>
      <c r="P10" s="435">
        <v>0</v>
      </c>
      <c r="Q10" s="435">
        <v>0</v>
      </c>
      <c r="R10" s="435">
        <v>0</v>
      </c>
      <c r="S10" s="299">
        <v>14</v>
      </c>
      <c r="T10" s="299">
        <v>0</v>
      </c>
      <c r="U10" s="299">
        <v>0</v>
      </c>
      <c r="V10" s="435">
        <v>0</v>
      </c>
      <c r="W10" s="435">
        <v>0</v>
      </c>
      <c r="X10" s="722">
        <v>0</v>
      </c>
      <c r="Y10" s="435">
        <v>0</v>
      </c>
      <c r="Z10" s="435">
        <v>0</v>
      </c>
      <c r="AA10" s="435">
        <v>0</v>
      </c>
      <c r="AB10" s="435">
        <v>0</v>
      </c>
      <c r="AC10" s="728">
        <v>2723</v>
      </c>
      <c r="AD10" s="883"/>
    </row>
    <row r="11" spans="2:30">
      <c r="B11" s="325" t="s">
        <v>495</v>
      </c>
      <c r="C11" s="324" t="s">
        <v>797</v>
      </c>
      <c r="D11" s="365">
        <v>591</v>
      </c>
      <c r="E11" s="434">
        <v>236</v>
      </c>
      <c r="F11" s="435">
        <v>3065</v>
      </c>
      <c r="G11" s="435">
        <v>1</v>
      </c>
      <c r="H11" s="435">
        <v>1</v>
      </c>
      <c r="I11" s="435">
        <v>733</v>
      </c>
      <c r="J11" s="435">
        <v>0</v>
      </c>
      <c r="K11" s="435">
        <v>0</v>
      </c>
      <c r="L11" s="299">
        <v>0</v>
      </c>
      <c r="M11" s="435">
        <v>0</v>
      </c>
      <c r="N11" s="435">
        <v>0</v>
      </c>
      <c r="O11" s="435">
        <v>0</v>
      </c>
      <c r="P11" s="435">
        <v>0</v>
      </c>
      <c r="Q11" s="435">
        <v>0</v>
      </c>
      <c r="R11" s="435">
        <v>0</v>
      </c>
      <c r="S11" s="299">
        <v>32</v>
      </c>
      <c r="T11" s="299">
        <v>0</v>
      </c>
      <c r="U11" s="299">
        <v>0</v>
      </c>
      <c r="V11" s="435">
        <v>0</v>
      </c>
      <c r="W11" s="435">
        <v>0</v>
      </c>
      <c r="X11" s="722">
        <v>0</v>
      </c>
      <c r="Y11" s="435">
        <v>0</v>
      </c>
      <c r="Z11" s="435">
        <v>0</v>
      </c>
      <c r="AA11" s="435">
        <v>0</v>
      </c>
      <c r="AB11" s="435">
        <v>0</v>
      </c>
      <c r="AC11" s="728">
        <v>4036</v>
      </c>
      <c r="AD11" s="883"/>
    </row>
    <row r="12" spans="2:30">
      <c r="B12" s="325" t="s">
        <v>537</v>
      </c>
      <c r="C12" s="324" t="s">
        <v>797</v>
      </c>
      <c r="D12" s="365">
        <v>893</v>
      </c>
      <c r="E12" s="434">
        <v>0</v>
      </c>
      <c r="F12" s="435">
        <v>782</v>
      </c>
      <c r="G12" s="435">
        <v>0</v>
      </c>
      <c r="H12" s="435">
        <v>1</v>
      </c>
      <c r="I12" s="435">
        <v>311</v>
      </c>
      <c r="J12" s="435">
        <v>0</v>
      </c>
      <c r="K12" s="435">
        <v>0</v>
      </c>
      <c r="L12" s="299">
        <v>0</v>
      </c>
      <c r="M12" s="435">
        <v>0</v>
      </c>
      <c r="N12" s="435">
        <v>0</v>
      </c>
      <c r="O12" s="435">
        <v>0</v>
      </c>
      <c r="P12" s="435">
        <v>0</v>
      </c>
      <c r="Q12" s="435">
        <v>0</v>
      </c>
      <c r="R12" s="435">
        <v>0</v>
      </c>
      <c r="S12" s="299">
        <v>12</v>
      </c>
      <c r="T12" s="299">
        <v>0</v>
      </c>
      <c r="U12" s="299">
        <v>0</v>
      </c>
      <c r="V12" s="435">
        <v>0</v>
      </c>
      <c r="W12" s="435">
        <v>0</v>
      </c>
      <c r="X12" s="722">
        <v>0</v>
      </c>
      <c r="Y12" s="435">
        <v>0</v>
      </c>
      <c r="Z12" s="435">
        <v>0</v>
      </c>
      <c r="AA12" s="435">
        <v>0</v>
      </c>
      <c r="AB12" s="435">
        <v>0</v>
      </c>
      <c r="AC12" s="728">
        <v>1094</v>
      </c>
      <c r="AD12" s="883"/>
    </row>
    <row r="13" spans="2:30" ht="19.5" customHeight="1">
      <c r="B13" s="710" t="s">
        <v>799</v>
      </c>
      <c r="C13" s="714"/>
      <c r="D13" s="715"/>
      <c r="E13" s="712">
        <v>48</v>
      </c>
      <c r="F13" s="712">
        <v>15016</v>
      </c>
      <c r="G13" s="712">
        <v>2</v>
      </c>
      <c r="H13" s="712">
        <v>1</v>
      </c>
      <c r="I13" s="712">
        <v>2300</v>
      </c>
      <c r="J13" s="712">
        <v>18579</v>
      </c>
      <c r="K13" s="712">
        <v>3</v>
      </c>
      <c r="L13" s="713">
        <v>3199</v>
      </c>
      <c r="M13" s="712">
        <v>0</v>
      </c>
      <c r="N13" s="712">
        <v>0</v>
      </c>
      <c r="O13" s="712">
        <v>192</v>
      </c>
      <c r="P13" s="712">
        <v>0</v>
      </c>
      <c r="Q13" s="712">
        <v>13</v>
      </c>
      <c r="R13" s="712">
        <v>0</v>
      </c>
      <c r="S13" s="713">
        <v>118</v>
      </c>
      <c r="T13" s="713">
        <v>1</v>
      </c>
      <c r="U13" s="713">
        <v>0</v>
      </c>
      <c r="V13" s="712">
        <v>0</v>
      </c>
      <c r="W13" s="712">
        <v>0</v>
      </c>
      <c r="X13" s="721">
        <v>0</v>
      </c>
      <c r="Y13" s="727">
        <v>0</v>
      </c>
      <c r="Z13" s="727">
        <v>0</v>
      </c>
      <c r="AA13" s="727">
        <v>0</v>
      </c>
      <c r="AB13" s="727">
        <v>0</v>
      </c>
      <c r="AC13" s="727">
        <v>36155</v>
      </c>
      <c r="AD13" s="883"/>
    </row>
    <row r="14" spans="2:30" ht="29.25" customHeight="1">
      <c r="B14" s="325" t="s">
        <v>438</v>
      </c>
      <c r="C14" s="324" t="s">
        <v>799</v>
      </c>
      <c r="D14" s="365">
        <v>120</v>
      </c>
      <c r="E14" s="434">
        <v>0</v>
      </c>
      <c r="F14" s="435">
        <v>291</v>
      </c>
      <c r="G14" s="435">
        <v>0</v>
      </c>
      <c r="H14" s="435">
        <v>0</v>
      </c>
      <c r="I14" s="435">
        <v>41</v>
      </c>
      <c r="J14" s="435">
        <v>1019</v>
      </c>
      <c r="K14" s="435">
        <v>0</v>
      </c>
      <c r="L14" s="299">
        <v>83</v>
      </c>
      <c r="M14" s="435">
        <v>0</v>
      </c>
      <c r="N14" s="435">
        <v>0</v>
      </c>
      <c r="O14" s="435">
        <v>26</v>
      </c>
      <c r="P14" s="435">
        <v>0</v>
      </c>
      <c r="Q14" s="435">
        <v>1</v>
      </c>
      <c r="R14" s="435">
        <v>0</v>
      </c>
      <c r="S14" s="299">
        <v>3</v>
      </c>
      <c r="T14" s="299">
        <v>0</v>
      </c>
      <c r="U14" s="299">
        <v>0</v>
      </c>
      <c r="V14" s="435">
        <v>0</v>
      </c>
      <c r="W14" s="435">
        <v>0</v>
      </c>
      <c r="X14" s="722">
        <v>0</v>
      </c>
      <c r="Y14" s="435">
        <v>0</v>
      </c>
      <c r="Z14" s="435">
        <v>0</v>
      </c>
      <c r="AA14" s="435">
        <v>0</v>
      </c>
      <c r="AB14" s="435">
        <v>0</v>
      </c>
      <c r="AC14" s="728">
        <v>1378</v>
      </c>
      <c r="AD14" s="883"/>
    </row>
    <row r="15" spans="2:30">
      <c r="B15" s="325" t="s">
        <v>448</v>
      </c>
      <c r="C15" s="324" t="s">
        <v>799</v>
      </c>
      <c r="D15" s="365">
        <v>154</v>
      </c>
      <c r="E15" s="434">
        <v>35</v>
      </c>
      <c r="F15" s="435">
        <v>8953</v>
      </c>
      <c r="G15" s="435">
        <v>0</v>
      </c>
      <c r="H15" s="435">
        <v>1</v>
      </c>
      <c r="I15" s="435">
        <v>1635</v>
      </c>
      <c r="J15" s="435">
        <v>9962</v>
      </c>
      <c r="K15" s="435">
        <v>3</v>
      </c>
      <c r="L15" s="299">
        <v>2388</v>
      </c>
      <c r="M15" s="435">
        <v>0</v>
      </c>
      <c r="N15" s="435">
        <v>0</v>
      </c>
      <c r="O15" s="435">
        <v>102</v>
      </c>
      <c r="P15" s="435">
        <v>0</v>
      </c>
      <c r="Q15" s="435">
        <v>2</v>
      </c>
      <c r="R15" s="435">
        <v>0</v>
      </c>
      <c r="S15" s="299">
        <v>87</v>
      </c>
      <c r="T15" s="299">
        <v>0</v>
      </c>
      <c r="U15" s="299">
        <v>0</v>
      </c>
      <c r="V15" s="435">
        <v>0</v>
      </c>
      <c r="W15" s="435">
        <v>0</v>
      </c>
      <c r="X15" s="722">
        <v>0</v>
      </c>
      <c r="Y15" s="435">
        <v>0</v>
      </c>
      <c r="Z15" s="435">
        <v>0</v>
      </c>
      <c r="AA15" s="435">
        <v>0</v>
      </c>
      <c r="AB15" s="435">
        <v>0</v>
      </c>
      <c r="AC15" s="728">
        <v>20693</v>
      </c>
      <c r="AD15" s="883"/>
    </row>
    <row r="16" spans="2:30">
      <c r="B16" s="325" t="s">
        <v>458</v>
      </c>
      <c r="C16" s="324" t="s">
        <v>799</v>
      </c>
      <c r="D16" s="365">
        <v>250</v>
      </c>
      <c r="E16" s="434">
        <v>6</v>
      </c>
      <c r="F16" s="435">
        <v>4655</v>
      </c>
      <c r="G16" s="435">
        <v>0</v>
      </c>
      <c r="H16" s="435">
        <v>0</v>
      </c>
      <c r="I16" s="435">
        <v>193</v>
      </c>
      <c r="J16" s="435">
        <v>4081</v>
      </c>
      <c r="K16" s="435">
        <v>0</v>
      </c>
      <c r="L16" s="299">
        <v>436</v>
      </c>
      <c r="M16" s="435">
        <v>0</v>
      </c>
      <c r="N16" s="435">
        <v>0</v>
      </c>
      <c r="O16" s="435">
        <v>29</v>
      </c>
      <c r="P16" s="435">
        <v>0</v>
      </c>
      <c r="Q16" s="435">
        <v>8</v>
      </c>
      <c r="R16" s="435">
        <v>0</v>
      </c>
      <c r="S16" s="299">
        <v>16</v>
      </c>
      <c r="T16" s="299">
        <v>0</v>
      </c>
      <c r="U16" s="299">
        <v>0</v>
      </c>
      <c r="V16" s="435">
        <v>0</v>
      </c>
      <c r="W16" s="435">
        <v>0</v>
      </c>
      <c r="X16" s="722">
        <v>0</v>
      </c>
      <c r="Y16" s="435">
        <v>0</v>
      </c>
      <c r="Z16" s="435">
        <v>0</v>
      </c>
      <c r="AA16" s="435">
        <v>0</v>
      </c>
      <c r="AB16" s="435">
        <v>0</v>
      </c>
      <c r="AC16" s="728">
        <v>8972</v>
      </c>
      <c r="AD16" s="883"/>
    </row>
    <row r="17" spans="2:30">
      <c r="B17" s="325" t="s">
        <v>488</v>
      </c>
      <c r="C17" s="324" t="s">
        <v>799</v>
      </c>
      <c r="D17" s="365">
        <v>495</v>
      </c>
      <c r="E17" s="434">
        <v>1</v>
      </c>
      <c r="F17" s="435">
        <v>214</v>
      </c>
      <c r="G17" s="435">
        <v>2</v>
      </c>
      <c r="H17" s="435">
        <v>0</v>
      </c>
      <c r="I17" s="435">
        <v>23</v>
      </c>
      <c r="J17" s="435">
        <v>1035</v>
      </c>
      <c r="K17" s="435">
        <v>0</v>
      </c>
      <c r="L17" s="299">
        <v>98</v>
      </c>
      <c r="M17" s="435">
        <v>0</v>
      </c>
      <c r="N17" s="435">
        <v>0</v>
      </c>
      <c r="O17" s="435">
        <v>0</v>
      </c>
      <c r="P17" s="435">
        <v>0</v>
      </c>
      <c r="Q17" s="435">
        <v>0</v>
      </c>
      <c r="R17" s="435">
        <v>0</v>
      </c>
      <c r="S17" s="299">
        <v>5</v>
      </c>
      <c r="T17" s="299">
        <v>0</v>
      </c>
      <c r="U17" s="299">
        <v>0</v>
      </c>
      <c r="V17" s="435">
        <v>0</v>
      </c>
      <c r="W17" s="435">
        <v>0</v>
      </c>
      <c r="X17" s="722">
        <v>0</v>
      </c>
      <c r="Y17" s="435">
        <v>0</v>
      </c>
      <c r="Z17" s="435">
        <v>0</v>
      </c>
      <c r="AA17" s="435">
        <v>0</v>
      </c>
      <c r="AB17" s="435">
        <v>0</v>
      </c>
      <c r="AC17" s="728">
        <v>1275</v>
      </c>
      <c r="AD17" s="883"/>
    </row>
    <row r="18" spans="2:30">
      <c r="B18" s="325" t="s">
        <v>522</v>
      </c>
      <c r="C18" s="324" t="s">
        <v>799</v>
      </c>
      <c r="D18" s="365">
        <v>790</v>
      </c>
      <c r="E18" s="434">
        <v>3</v>
      </c>
      <c r="F18" s="435">
        <v>431</v>
      </c>
      <c r="G18" s="435">
        <v>0</v>
      </c>
      <c r="H18" s="435">
        <v>0</v>
      </c>
      <c r="I18" s="435">
        <v>249</v>
      </c>
      <c r="J18" s="435">
        <v>1323</v>
      </c>
      <c r="K18" s="435">
        <v>0</v>
      </c>
      <c r="L18" s="299">
        <v>141</v>
      </c>
      <c r="M18" s="435">
        <v>0</v>
      </c>
      <c r="N18" s="435">
        <v>0</v>
      </c>
      <c r="O18" s="435">
        <v>0</v>
      </c>
      <c r="P18" s="435">
        <v>0</v>
      </c>
      <c r="Q18" s="435">
        <v>0</v>
      </c>
      <c r="R18" s="435">
        <v>0</v>
      </c>
      <c r="S18" s="299">
        <v>6</v>
      </c>
      <c r="T18" s="299">
        <v>1</v>
      </c>
      <c r="U18" s="299">
        <v>0</v>
      </c>
      <c r="V18" s="435">
        <v>0</v>
      </c>
      <c r="W18" s="435">
        <v>0</v>
      </c>
      <c r="X18" s="722">
        <v>0</v>
      </c>
      <c r="Y18" s="435">
        <v>0</v>
      </c>
      <c r="Z18" s="435">
        <v>0</v>
      </c>
      <c r="AA18" s="435">
        <v>0</v>
      </c>
      <c r="AB18" s="435">
        <v>0</v>
      </c>
      <c r="AC18" s="728">
        <v>2007</v>
      </c>
      <c r="AD18" s="883"/>
    </row>
    <row r="19" spans="2:30">
      <c r="B19" s="325" t="s">
        <v>538</v>
      </c>
      <c r="C19" s="324" t="s">
        <v>799</v>
      </c>
      <c r="D19" s="365">
        <v>895</v>
      </c>
      <c r="E19" s="434">
        <v>3</v>
      </c>
      <c r="F19" s="435">
        <v>472</v>
      </c>
      <c r="G19" s="435">
        <v>0</v>
      </c>
      <c r="H19" s="435">
        <v>0</v>
      </c>
      <c r="I19" s="435">
        <v>159</v>
      </c>
      <c r="J19" s="435">
        <v>1159</v>
      </c>
      <c r="K19" s="435">
        <v>0</v>
      </c>
      <c r="L19" s="299">
        <v>53</v>
      </c>
      <c r="M19" s="435">
        <v>0</v>
      </c>
      <c r="N19" s="435">
        <v>0</v>
      </c>
      <c r="O19" s="435">
        <v>35</v>
      </c>
      <c r="P19" s="435">
        <v>0</v>
      </c>
      <c r="Q19" s="435">
        <v>2</v>
      </c>
      <c r="R19" s="435">
        <v>0</v>
      </c>
      <c r="S19" s="299">
        <v>1</v>
      </c>
      <c r="T19" s="299">
        <v>0</v>
      </c>
      <c r="U19" s="299">
        <v>0</v>
      </c>
      <c r="V19" s="435">
        <v>0</v>
      </c>
      <c r="W19" s="435">
        <v>0</v>
      </c>
      <c r="X19" s="722">
        <v>0</v>
      </c>
      <c r="Y19" s="435">
        <v>0</v>
      </c>
      <c r="Z19" s="435">
        <v>0</v>
      </c>
      <c r="AA19" s="435">
        <v>0</v>
      </c>
      <c r="AB19" s="435">
        <v>0</v>
      </c>
      <c r="AC19" s="728">
        <v>1830</v>
      </c>
      <c r="AD19" s="883"/>
    </row>
    <row r="20" spans="2:30" ht="24" customHeight="1">
      <c r="B20" s="710" t="s">
        <v>687</v>
      </c>
      <c r="C20" s="714"/>
      <c r="D20" s="715"/>
      <c r="E20" s="712">
        <v>93887</v>
      </c>
      <c r="F20" s="712">
        <v>89621</v>
      </c>
      <c r="G20" s="712">
        <v>2640</v>
      </c>
      <c r="H20" s="712">
        <v>4</v>
      </c>
      <c r="I20" s="712">
        <v>8647</v>
      </c>
      <c r="J20" s="712">
        <v>2417</v>
      </c>
      <c r="K20" s="712">
        <v>1</v>
      </c>
      <c r="L20" s="713">
        <v>36</v>
      </c>
      <c r="M20" s="712">
        <v>0</v>
      </c>
      <c r="N20" s="712">
        <v>0</v>
      </c>
      <c r="O20" s="712">
        <v>269</v>
      </c>
      <c r="P20" s="712">
        <v>0</v>
      </c>
      <c r="Q20" s="712">
        <v>110</v>
      </c>
      <c r="R20" s="712">
        <v>0</v>
      </c>
      <c r="S20" s="713">
        <v>5138</v>
      </c>
      <c r="T20" s="713">
        <v>1</v>
      </c>
      <c r="U20" s="713">
        <v>0</v>
      </c>
      <c r="V20" s="712">
        <v>2</v>
      </c>
      <c r="W20" s="712">
        <v>0</v>
      </c>
      <c r="X20" s="721">
        <v>0</v>
      </c>
      <c r="Y20" s="727">
        <v>0</v>
      </c>
      <c r="Z20" s="727">
        <v>0</v>
      </c>
      <c r="AA20" s="727">
        <v>0</v>
      </c>
      <c r="AB20" s="727">
        <v>0</v>
      </c>
      <c r="AC20" s="727">
        <v>197599</v>
      </c>
      <c r="AD20" s="883"/>
    </row>
    <row r="21" spans="2:30">
      <c r="B21" s="325" t="s">
        <v>426</v>
      </c>
      <c r="C21" s="324" t="s">
        <v>800</v>
      </c>
      <c r="D21" s="365">
        <v>45</v>
      </c>
      <c r="E21" s="434">
        <v>43993</v>
      </c>
      <c r="F21" s="435">
        <v>32921</v>
      </c>
      <c r="G21" s="435">
        <v>1865</v>
      </c>
      <c r="H21" s="435">
        <v>0</v>
      </c>
      <c r="I21" s="435">
        <v>2318</v>
      </c>
      <c r="J21" s="435">
        <v>631</v>
      </c>
      <c r="K21" s="435">
        <v>0</v>
      </c>
      <c r="L21" s="299">
        <v>8</v>
      </c>
      <c r="M21" s="435">
        <v>0</v>
      </c>
      <c r="N21" s="435">
        <v>0</v>
      </c>
      <c r="O21" s="435">
        <v>28</v>
      </c>
      <c r="P21" s="435">
        <v>0</v>
      </c>
      <c r="Q21" s="435">
        <v>4</v>
      </c>
      <c r="R21" s="435">
        <v>0</v>
      </c>
      <c r="S21" s="299">
        <v>1155</v>
      </c>
      <c r="T21" s="299">
        <v>0</v>
      </c>
      <c r="U21" s="299">
        <v>0</v>
      </c>
      <c r="V21" s="435">
        <v>0</v>
      </c>
      <c r="W21" s="435">
        <v>0</v>
      </c>
      <c r="X21" s="722">
        <v>0</v>
      </c>
      <c r="Y21" s="435">
        <v>0</v>
      </c>
      <c r="Z21" s="435">
        <v>0</v>
      </c>
      <c r="AA21" s="435">
        <v>0</v>
      </c>
      <c r="AB21" s="435">
        <v>0</v>
      </c>
      <c r="AC21" s="728">
        <v>81760</v>
      </c>
      <c r="AD21" s="883"/>
    </row>
    <row r="22" spans="2:30">
      <c r="B22" s="325" t="s">
        <v>427</v>
      </c>
      <c r="C22" s="324" t="s">
        <v>800</v>
      </c>
      <c r="D22" s="365">
        <v>51</v>
      </c>
      <c r="E22" s="434">
        <v>1432</v>
      </c>
      <c r="F22" s="435">
        <v>2238</v>
      </c>
      <c r="G22" s="435">
        <v>79</v>
      </c>
      <c r="H22" s="435">
        <v>0</v>
      </c>
      <c r="I22" s="435">
        <v>328</v>
      </c>
      <c r="J22" s="435">
        <v>0</v>
      </c>
      <c r="K22" s="435">
        <v>0</v>
      </c>
      <c r="L22" s="299">
        <v>0</v>
      </c>
      <c r="M22" s="435">
        <v>0</v>
      </c>
      <c r="N22" s="435">
        <v>0</v>
      </c>
      <c r="O22" s="435">
        <v>6</v>
      </c>
      <c r="P22" s="435">
        <v>0</v>
      </c>
      <c r="Q22" s="435">
        <v>30</v>
      </c>
      <c r="R22" s="435">
        <v>0</v>
      </c>
      <c r="S22" s="299">
        <v>320</v>
      </c>
      <c r="T22" s="299">
        <v>0</v>
      </c>
      <c r="U22" s="299">
        <v>0</v>
      </c>
      <c r="V22" s="435">
        <v>2</v>
      </c>
      <c r="W22" s="435">
        <v>0</v>
      </c>
      <c r="X22" s="722">
        <v>0</v>
      </c>
      <c r="Y22" s="435">
        <v>0</v>
      </c>
      <c r="Z22" s="435">
        <v>0</v>
      </c>
      <c r="AA22" s="435">
        <v>0</v>
      </c>
      <c r="AB22" s="435">
        <v>0</v>
      </c>
      <c r="AC22" s="728">
        <v>4115</v>
      </c>
      <c r="AD22" s="883"/>
    </row>
    <row r="23" spans="2:30">
      <c r="B23" s="325" t="s">
        <v>445</v>
      </c>
      <c r="C23" s="324" t="s">
        <v>800</v>
      </c>
      <c r="D23" s="365">
        <v>147</v>
      </c>
      <c r="E23" s="434">
        <v>13328</v>
      </c>
      <c r="F23" s="435">
        <v>11383</v>
      </c>
      <c r="G23" s="435">
        <v>179</v>
      </c>
      <c r="H23" s="435">
        <v>0</v>
      </c>
      <c r="I23" s="435">
        <v>1244</v>
      </c>
      <c r="J23" s="435">
        <v>352</v>
      </c>
      <c r="K23" s="435">
        <v>0</v>
      </c>
      <c r="L23" s="299">
        <v>2</v>
      </c>
      <c r="M23" s="435">
        <v>0</v>
      </c>
      <c r="N23" s="435">
        <v>0</v>
      </c>
      <c r="O23" s="435">
        <v>0</v>
      </c>
      <c r="P23" s="435">
        <v>0</v>
      </c>
      <c r="Q23" s="435">
        <v>0</v>
      </c>
      <c r="R23" s="435">
        <v>0</v>
      </c>
      <c r="S23" s="299">
        <v>428</v>
      </c>
      <c r="T23" s="299">
        <v>0</v>
      </c>
      <c r="U23" s="299">
        <v>0</v>
      </c>
      <c r="V23" s="435">
        <v>0</v>
      </c>
      <c r="W23" s="435">
        <v>0</v>
      </c>
      <c r="X23" s="722">
        <v>0</v>
      </c>
      <c r="Y23" s="435">
        <v>0</v>
      </c>
      <c r="Z23" s="435">
        <v>0</v>
      </c>
      <c r="AA23" s="435">
        <v>0</v>
      </c>
      <c r="AB23" s="435">
        <v>0</v>
      </c>
      <c r="AC23" s="728">
        <v>26486</v>
      </c>
      <c r="AD23" s="883"/>
    </row>
    <row r="24" spans="2:30">
      <c r="B24" s="325" t="s">
        <v>449</v>
      </c>
      <c r="C24" s="324" t="s">
        <v>800</v>
      </c>
      <c r="D24" s="365">
        <v>172</v>
      </c>
      <c r="E24" s="434">
        <v>15450</v>
      </c>
      <c r="F24" s="435">
        <v>13984</v>
      </c>
      <c r="G24" s="435">
        <v>139</v>
      </c>
      <c r="H24" s="435">
        <v>1</v>
      </c>
      <c r="I24" s="435">
        <v>1196</v>
      </c>
      <c r="J24" s="435">
        <v>296</v>
      </c>
      <c r="K24" s="435">
        <v>0</v>
      </c>
      <c r="L24" s="299">
        <v>1</v>
      </c>
      <c r="M24" s="435">
        <v>0</v>
      </c>
      <c r="N24" s="435">
        <v>0</v>
      </c>
      <c r="O24" s="435">
        <v>61</v>
      </c>
      <c r="P24" s="435">
        <v>0</v>
      </c>
      <c r="Q24" s="435">
        <v>10</v>
      </c>
      <c r="R24" s="435">
        <v>0</v>
      </c>
      <c r="S24" s="299">
        <v>693</v>
      </c>
      <c r="T24" s="299">
        <v>0</v>
      </c>
      <c r="U24" s="299">
        <v>0</v>
      </c>
      <c r="V24" s="435">
        <v>0</v>
      </c>
      <c r="W24" s="435">
        <v>0</v>
      </c>
      <c r="X24" s="722">
        <v>0</v>
      </c>
      <c r="Y24" s="435">
        <v>0</v>
      </c>
      <c r="Z24" s="435">
        <v>0</v>
      </c>
      <c r="AA24" s="435">
        <v>0</v>
      </c>
      <c r="AB24" s="435">
        <v>0</v>
      </c>
      <c r="AC24" s="728">
        <v>31137</v>
      </c>
      <c r="AD24" s="883"/>
    </row>
    <row r="25" spans="2:30" ht="15" customHeight="1">
      <c r="B25" s="325" t="s">
        <v>484</v>
      </c>
      <c r="C25" s="324" t="s">
        <v>800</v>
      </c>
      <c r="D25" s="365">
        <v>475</v>
      </c>
      <c r="E25" s="434">
        <v>2</v>
      </c>
      <c r="F25" s="435">
        <v>140</v>
      </c>
      <c r="G25" s="435">
        <v>0</v>
      </c>
      <c r="H25" s="435">
        <v>0</v>
      </c>
      <c r="I25" s="435">
        <v>126</v>
      </c>
      <c r="J25" s="435">
        <v>0</v>
      </c>
      <c r="K25" s="435">
        <v>0</v>
      </c>
      <c r="L25" s="299">
        <v>0</v>
      </c>
      <c r="M25" s="435">
        <v>0</v>
      </c>
      <c r="N25" s="435">
        <v>0</v>
      </c>
      <c r="O25" s="435">
        <v>41</v>
      </c>
      <c r="P25" s="435">
        <v>0</v>
      </c>
      <c r="Q25" s="435">
        <v>0</v>
      </c>
      <c r="R25" s="435">
        <v>0</v>
      </c>
      <c r="S25" s="299">
        <v>2</v>
      </c>
      <c r="T25" s="299">
        <v>0</v>
      </c>
      <c r="U25" s="299">
        <v>0</v>
      </c>
      <c r="V25" s="435">
        <v>0</v>
      </c>
      <c r="W25" s="435">
        <v>0</v>
      </c>
      <c r="X25" s="722">
        <v>0</v>
      </c>
      <c r="Y25" s="435">
        <v>0</v>
      </c>
      <c r="Z25" s="435">
        <v>0</v>
      </c>
      <c r="AA25" s="435">
        <v>0</v>
      </c>
      <c r="AB25" s="435">
        <v>0</v>
      </c>
      <c r="AC25" s="728">
        <v>309</v>
      </c>
      <c r="AD25" s="883"/>
    </row>
    <row r="26" spans="2:30" ht="15" customHeight="1">
      <c r="B26" s="325" t="s">
        <v>485</v>
      </c>
      <c r="C26" s="324" t="s">
        <v>800</v>
      </c>
      <c r="D26" s="365">
        <v>480</v>
      </c>
      <c r="E26" s="434">
        <v>2</v>
      </c>
      <c r="F26" s="435">
        <v>1461</v>
      </c>
      <c r="G26" s="435">
        <v>0</v>
      </c>
      <c r="H26" s="435">
        <v>0</v>
      </c>
      <c r="I26" s="435">
        <v>535</v>
      </c>
      <c r="J26" s="435">
        <v>136</v>
      </c>
      <c r="K26" s="435">
        <v>0</v>
      </c>
      <c r="L26" s="299">
        <v>12</v>
      </c>
      <c r="M26" s="435">
        <v>0</v>
      </c>
      <c r="N26" s="435">
        <v>0</v>
      </c>
      <c r="O26" s="435">
        <v>60</v>
      </c>
      <c r="P26" s="435">
        <v>0</v>
      </c>
      <c r="Q26" s="435">
        <v>6</v>
      </c>
      <c r="R26" s="435">
        <v>0</v>
      </c>
      <c r="S26" s="299">
        <v>107</v>
      </c>
      <c r="T26" s="299">
        <v>0</v>
      </c>
      <c r="U26" s="299">
        <v>0</v>
      </c>
      <c r="V26" s="435">
        <v>0</v>
      </c>
      <c r="W26" s="435">
        <v>0</v>
      </c>
      <c r="X26" s="722">
        <v>0</v>
      </c>
      <c r="Y26" s="435">
        <v>0</v>
      </c>
      <c r="Z26" s="435">
        <v>0</v>
      </c>
      <c r="AA26" s="435">
        <v>0</v>
      </c>
      <c r="AB26" s="435">
        <v>0</v>
      </c>
      <c r="AC26" s="728">
        <v>2200</v>
      </c>
      <c r="AD26" s="883"/>
    </row>
    <row r="27" spans="2:30" ht="15" customHeight="1">
      <c r="B27" s="325" t="s">
        <v>487</v>
      </c>
      <c r="C27" s="324" t="s">
        <v>800</v>
      </c>
      <c r="D27" s="365">
        <v>490</v>
      </c>
      <c r="E27" s="434">
        <v>9</v>
      </c>
      <c r="F27" s="435">
        <v>4816</v>
      </c>
      <c r="G27" s="435">
        <v>0</v>
      </c>
      <c r="H27" s="435">
        <v>0</v>
      </c>
      <c r="I27" s="435">
        <v>508</v>
      </c>
      <c r="J27" s="435">
        <v>366</v>
      </c>
      <c r="K27" s="435">
        <v>0</v>
      </c>
      <c r="L27" s="299">
        <v>5</v>
      </c>
      <c r="M27" s="435">
        <v>0</v>
      </c>
      <c r="N27" s="435">
        <v>0</v>
      </c>
      <c r="O27" s="435">
        <v>29</v>
      </c>
      <c r="P27" s="435">
        <v>0</v>
      </c>
      <c r="Q27" s="435">
        <v>28</v>
      </c>
      <c r="R27" s="435">
        <v>0</v>
      </c>
      <c r="S27" s="299">
        <v>566</v>
      </c>
      <c r="T27" s="299">
        <v>0</v>
      </c>
      <c r="U27" s="299">
        <v>0</v>
      </c>
      <c r="V27" s="435">
        <v>0</v>
      </c>
      <c r="W27" s="435">
        <v>0</v>
      </c>
      <c r="X27" s="722">
        <v>0</v>
      </c>
      <c r="Y27" s="435">
        <v>0</v>
      </c>
      <c r="Z27" s="435">
        <v>0</v>
      </c>
      <c r="AA27" s="435">
        <v>0</v>
      </c>
      <c r="AB27" s="435">
        <v>0</v>
      </c>
      <c r="AC27" s="728">
        <v>5756</v>
      </c>
      <c r="AD27" s="883"/>
    </row>
    <row r="28" spans="2:30" ht="15" customHeight="1">
      <c r="B28" s="325" t="s">
        <v>507</v>
      </c>
      <c r="C28" s="324" t="s">
        <v>800</v>
      </c>
      <c r="D28" s="365">
        <v>659</v>
      </c>
      <c r="E28" s="434">
        <v>3</v>
      </c>
      <c r="F28" s="435">
        <v>1553</v>
      </c>
      <c r="G28" s="435">
        <v>0</v>
      </c>
      <c r="H28" s="435">
        <v>0</v>
      </c>
      <c r="I28" s="435">
        <v>382</v>
      </c>
      <c r="J28" s="435">
        <v>0</v>
      </c>
      <c r="K28" s="435">
        <v>0</v>
      </c>
      <c r="L28" s="299">
        <v>0</v>
      </c>
      <c r="M28" s="435">
        <v>0</v>
      </c>
      <c r="N28" s="435">
        <v>0</v>
      </c>
      <c r="O28" s="435">
        <v>2</v>
      </c>
      <c r="P28" s="435">
        <v>0</v>
      </c>
      <c r="Q28" s="435">
        <v>20</v>
      </c>
      <c r="R28" s="435">
        <v>0</v>
      </c>
      <c r="S28" s="299">
        <v>262</v>
      </c>
      <c r="T28" s="299">
        <v>1</v>
      </c>
      <c r="U28" s="299">
        <v>0</v>
      </c>
      <c r="V28" s="435">
        <v>0</v>
      </c>
      <c r="W28" s="435">
        <v>0</v>
      </c>
      <c r="X28" s="722">
        <v>0</v>
      </c>
      <c r="Y28" s="435">
        <v>0</v>
      </c>
      <c r="Z28" s="435">
        <v>0</v>
      </c>
      <c r="AA28" s="435">
        <v>0</v>
      </c>
      <c r="AB28" s="435">
        <v>0</v>
      </c>
      <c r="AC28" s="728">
        <v>1961</v>
      </c>
      <c r="AD28" s="883"/>
    </row>
    <row r="29" spans="2:30" ht="15" customHeight="1">
      <c r="B29" s="325" t="s">
        <v>510</v>
      </c>
      <c r="C29" s="324" t="s">
        <v>800</v>
      </c>
      <c r="D29" s="365">
        <v>665</v>
      </c>
      <c r="E29" s="434">
        <v>1</v>
      </c>
      <c r="F29" s="435">
        <v>1659</v>
      </c>
      <c r="G29" s="435">
        <v>0</v>
      </c>
      <c r="H29" s="435">
        <v>0</v>
      </c>
      <c r="I29" s="435">
        <v>700</v>
      </c>
      <c r="J29" s="435">
        <v>195</v>
      </c>
      <c r="K29" s="435">
        <v>0</v>
      </c>
      <c r="L29" s="299">
        <v>6</v>
      </c>
      <c r="M29" s="435">
        <v>0</v>
      </c>
      <c r="N29" s="435">
        <v>0</v>
      </c>
      <c r="O29" s="435">
        <v>0</v>
      </c>
      <c r="P29" s="435">
        <v>0</v>
      </c>
      <c r="Q29" s="435">
        <v>0</v>
      </c>
      <c r="R29" s="435">
        <v>0</v>
      </c>
      <c r="S29" s="299">
        <v>121</v>
      </c>
      <c r="T29" s="299">
        <v>0</v>
      </c>
      <c r="U29" s="299">
        <v>0</v>
      </c>
      <c r="V29" s="435">
        <v>0</v>
      </c>
      <c r="W29" s="435">
        <v>0</v>
      </c>
      <c r="X29" s="722">
        <v>0</v>
      </c>
      <c r="Y29" s="435">
        <v>0</v>
      </c>
      <c r="Z29" s="435">
        <v>0</v>
      </c>
      <c r="AA29" s="435">
        <v>0</v>
      </c>
      <c r="AB29" s="435">
        <v>0</v>
      </c>
      <c r="AC29" s="728">
        <v>2555</v>
      </c>
      <c r="AD29" s="883"/>
    </row>
    <row r="30" spans="2:30" ht="15" customHeight="1">
      <c r="B30" s="325" t="s">
        <v>526</v>
      </c>
      <c r="C30" s="324" t="s">
        <v>800</v>
      </c>
      <c r="D30" s="365">
        <v>837</v>
      </c>
      <c r="E30" s="434">
        <v>19667</v>
      </c>
      <c r="F30" s="435">
        <v>19373</v>
      </c>
      <c r="G30" s="435">
        <v>378</v>
      </c>
      <c r="H30" s="435">
        <v>3</v>
      </c>
      <c r="I30" s="435">
        <v>1112</v>
      </c>
      <c r="J30" s="435">
        <v>441</v>
      </c>
      <c r="K30" s="435">
        <v>1</v>
      </c>
      <c r="L30" s="299">
        <v>2</v>
      </c>
      <c r="M30" s="435">
        <v>0</v>
      </c>
      <c r="N30" s="435">
        <v>0</v>
      </c>
      <c r="O30" s="435">
        <v>28</v>
      </c>
      <c r="P30" s="435">
        <v>0</v>
      </c>
      <c r="Q30" s="435">
        <v>12</v>
      </c>
      <c r="R30" s="435">
        <v>0</v>
      </c>
      <c r="S30" s="299">
        <v>1481</v>
      </c>
      <c r="T30" s="299">
        <v>0</v>
      </c>
      <c r="U30" s="299">
        <v>0</v>
      </c>
      <c r="V30" s="435">
        <v>0</v>
      </c>
      <c r="W30" s="435">
        <v>0</v>
      </c>
      <c r="X30" s="722">
        <v>0</v>
      </c>
      <c r="Y30" s="435">
        <v>0</v>
      </c>
      <c r="Z30" s="435">
        <v>0</v>
      </c>
      <c r="AA30" s="435">
        <v>0</v>
      </c>
      <c r="AB30" s="435">
        <v>0</v>
      </c>
      <c r="AC30" s="728">
        <v>41015</v>
      </c>
      <c r="AD30" s="883"/>
    </row>
    <row r="31" spans="2:30" ht="15" customHeight="1">
      <c r="B31" s="325" t="s">
        <v>533</v>
      </c>
      <c r="C31" s="324" t="s">
        <v>800</v>
      </c>
      <c r="D31" s="365">
        <v>873</v>
      </c>
      <c r="E31" s="434">
        <v>0</v>
      </c>
      <c r="F31" s="435">
        <v>93</v>
      </c>
      <c r="G31" s="435">
        <v>0</v>
      </c>
      <c r="H31" s="435">
        <v>0</v>
      </c>
      <c r="I31" s="435">
        <v>198</v>
      </c>
      <c r="J31" s="435">
        <v>0</v>
      </c>
      <c r="K31" s="435">
        <v>0</v>
      </c>
      <c r="L31" s="299">
        <v>0</v>
      </c>
      <c r="M31" s="435">
        <v>0</v>
      </c>
      <c r="N31" s="435">
        <v>0</v>
      </c>
      <c r="O31" s="435">
        <v>14</v>
      </c>
      <c r="P31" s="435">
        <v>0</v>
      </c>
      <c r="Q31" s="435">
        <v>0</v>
      </c>
      <c r="R31" s="435">
        <v>0</v>
      </c>
      <c r="S31" s="299">
        <v>3</v>
      </c>
      <c r="T31" s="299">
        <v>0</v>
      </c>
      <c r="U31" s="299">
        <v>0</v>
      </c>
      <c r="V31" s="435">
        <v>0</v>
      </c>
      <c r="W31" s="435">
        <v>0</v>
      </c>
      <c r="X31" s="722">
        <v>0</v>
      </c>
      <c r="Y31" s="435">
        <v>0</v>
      </c>
      <c r="Z31" s="435">
        <v>0</v>
      </c>
      <c r="AA31" s="435">
        <v>0</v>
      </c>
      <c r="AB31" s="435">
        <v>0</v>
      </c>
      <c r="AC31" s="728">
        <v>305</v>
      </c>
      <c r="AD31" s="883"/>
    </row>
    <row r="32" spans="2:30" ht="15" customHeight="1">
      <c r="B32" s="710" t="s">
        <v>801</v>
      </c>
      <c r="C32" s="714"/>
      <c r="D32" s="715"/>
      <c r="E32" s="712">
        <v>41</v>
      </c>
      <c r="F32" s="712">
        <v>27221</v>
      </c>
      <c r="G32" s="712">
        <v>153</v>
      </c>
      <c r="H32" s="712">
        <v>2</v>
      </c>
      <c r="I32" s="712">
        <v>5607</v>
      </c>
      <c r="J32" s="712">
        <v>8074</v>
      </c>
      <c r="K32" s="712">
        <v>12</v>
      </c>
      <c r="L32" s="713">
        <v>274</v>
      </c>
      <c r="M32" s="712">
        <v>91</v>
      </c>
      <c r="N32" s="712">
        <v>0</v>
      </c>
      <c r="O32" s="712">
        <v>57</v>
      </c>
      <c r="P32" s="712">
        <v>0</v>
      </c>
      <c r="Q32" s="712">
        <v>2</v>
      </c>
      <c r="R32" s="712">
        <v>0</v>
      </c>
      <c r="S32" s="713">
        <v>241</v>
      </c>
      <c r="T32" s="713">
        <v>0</v>
      </c>
      <c r="U32" s="713">
        <v>0</v>
      </c>
      <c r="V32" s="712">
        <v>0</v>
      </c>
      <c r="W32" s="712">
        <v>0</v>
      </c>
      <c r="X32" s="721">
        <v>0</v>
      </c>
      <c r="Y32" s="727">
        <v>0</v>
      </c>
      <c r="Z32" s="727">
        <v>0</v>
      </c>
      <c r="AA32" s="727">
        <v>0</v>
      </c>
      <c r="AB32" s="727">
        <v>0</v>
      </c>
      <c r="AC32" s="727">
        <v>41260</v>
      </c>
      <c r="AD32" s="883"/>
    </row>
    <row r="33" spans="2:30" ht="15" customHeight="1">
      <c r="B33" s="325" t="s">
        <v>419</v>
      </c>
      <c r="C33" s="324" t="s">
        <v>801</v>
      </c>
      <c r="D33" s="365">
        <v>31</v>
      </c>
      <c r="E33" s="434">
        <v>4</v>
      </c>
      <c r="F33" s="435">
        <v>1965</v>
      </c>
      <c r="G33" s="435">
        <v>0</v>
      </c>
      <c r="H33" s="435">
        <v>0</v>
      </c>
      <c r="I33" s="435">
        <v>293</v>
      </c>
      <c r="J33" s="435">
        <v>1102</v>
      </c>
      <c r="K33" s="435">
        <v>5</v>
      </c>
      <c r="L33" s="299">
        <v>64</v>
      </c>
      <c r="M33" s="435">
        <v>0</v>
      </c>
      <c r="N33" s="435">
        <v>0</v>
      </c>
      <c r="O33" s="435">
        <v>0</v>
      </c>
      <c r="P33" s="435">
        <v>0</v>
      </c>
      <c r="Q33" s="435">
        <v>0</v>
      </c>
      <c r="R33" s="435">
        <v>0</v>
      </c>
      <c r="S33" s="299">
        <v>12</v>
      </c>
      <c r="T33" s="299">
        <v>0</v>
      </c>
      <c r="U33" s="299">
        <v>0</v>
      </c>
      <c r="V33" s="435">
        <v>0</v>
      </c>
      <c r="W33" s="435">
        <v>0</v>
      </c>
      <c r="X33" s="722">
        <v>0</v>
      </c>
      <c r="Y33" s="435">
        <v>0</v>
      </c>
      <c r="Z33" s="435">
        <v>0</v>
      </c>
      <c r="AA33" s="435">
        <v>0</v>
      </c>
      <c r="AB33" s="435">
        <v>0</v>
      </c>
      <c r="AC33" s="728">
        <v>3369</v>
      </c>
      <c r="AD33" s="883"/>
    </row>
    <row r="34" spans="2:30" ht="15" customHeight="1">
      <c r="B34" s="325" t="s">
        <v>423</v>
      </c>
      <c r="C34" s="324" t="s">
        <v>801</v>
      </c>
      <c r="D34" s="365">
        <v>40</v>
      </c>
      <c r="E34" s="434">
        <v>2</v>
      </c>
      <c r="F34" s="435">
        <v>599</v>
      </c>
      <c r="G34" s="435">
        <v>0</v>
      </c>
      <c r="H34" s="435">
        <v>0</v>
      </c>
      <c r="I34" s="435">
        <v>108</v>
      </c>
      <c r="J34" s="435">
        <v>903</v>
      </c>
      <c r="K34" s="435">
        <v>0</v>
      </c>
      <c r="L34" s="299">
        <v>68</v>
      </c>
      <c r="M34" s="435">
        <v>0</v>
      </c>
      <c r="N34" s="435">
        <v>0</v>
      </c>
      <c r="O34" s="435">
        <v>0</v>
      </c>
      <c r="P34" s="435">
        <v>0</v>
      </c>
      <c r="Q34" s="435">
        <v>0</v>
      </c>
      <c r="R34" s="435">
        <v>0</v>
      </c>
      <c r="S34" s="299">
        <v>5</v>
      </c>
      <c r="T34" s="299">
        <v>0</v>
      </c>
      <c r="U34" s="299">
        <v>0</v>
      </c>
      <c r="V34" s="435">
        <v>0</v>
      </c>
      <c r="W34" s="435">
        <v>0</v>
      </c>
      <c r="X34" s="722">
        <v>0</v>
      </c>
      <c r="Y34" s="435">
        <v>0</v>
      </c>
      <c r="Z34" s="435">
        <v>0</v>
      </c>
      <c r="AA34" s="435">
        <v>0</v>
      </c>
      <c r="AB34" s="435">
        <v>0</v>
      </c>
      <c r="AC34" s="728">
        <v>1612</v>
      </c>
      <c r="AD34" s="883"/>
    </row>
    <row r="35" spans="2:30" ht="15" customHeight="1">
      <c r="B35" s="325" t="s">
        <v>450</v>
      </c>
      <c r="C35" s="324" t="s">
        <v>801</v>
      </c>
      <c r="D35" s="365">
        <v>190</v>
      </c>
      <c r="E35" s="434">
        <v>3</v>
      </c>
      <c r="F35" s="435">
        <v>2310</v>
      </c>
      <c r="G35" s="435">
        <v>0</v>
      </c>
      <c r="H35" s="435">
        <v>0</v>
      </c>
      <c r="I35" s="435">
        <v>870</v>
      </c>
      <c r="J35" s="435">
        <v>0</v>
      </c>
      <c r="K35" s="435">
        <v>2</v>
      </c>
      <c r="L35" s="299">
        <v>0</v>
      </c>
      <c r="M35" s="435">
        <v>91</v>
      </c>
      <c r="N35" s="435">
        <v>0</v>
      </c>
      <c r="O35" s="435">
        <v>0</v>
      </c>
      <c r="P35" s="435">
        <v>0</v>
      </c>
      <c r="Q35" s="435">
        <v>0</v>
      </c>
      <c r="R35" s="435">
        <v>0</v>
      </c>
      <c r="S35" s="299">
        <v>9</v>
      </c>
      <c r="T35" s="299">
        <v>0</v>
      </c>
      <c r="U35" s="299">
        <v>0</v>
      </c>
      <c r="V35" s="435">
        <v>0</v>
      </c>
      <c r="W35" s="435">
        <v>0</v>
      </c>
      <c r="X35" s="722">
        <v>0</v>
      </c>
      <c r="Y35" s="435">
        <v>0</v>
      </c>
      <c r="Z35" s="435">
        <v>0</v>
      </c>
      <c r="AA35" s="435">
        <v>0</v>
      </c>
      <c r="AB35" s="435">
        <v>0</v>
      </c>
      <c r="AC35" s="728">
        <v>3276</v>
      </c>
      <c r="AD35" s="883"/>
    </row>
    <row r="36" spans="2:30" ht="15" customHeight="1">
      <c r="B36" s="325" t="s">
        <v>496</v>
      </c>
      <c r="C36" s="324" t="s">
        <v>801</v>
      </c>
      <c r="D36" s="365">
        <v>604</v>
      </c>
      <c r="E36" s="434">
        <v>8</v>
      </c>
      <c r="F36" s="435">
        <v>3040</v>
      </c>
      <c r="G36" s="435">
        <v>0</v>
      </c>
      <c r="H36" s="435">
        <v>0</v>
      </c>
      <c r="I36" s="435">
        <v>487</v>
      </c>
      <c r="J36" s="435">
        <v>2165</v>
      </c>
      <c r="K36" s="435">
        <v>0</v>
      </c>
      <c r="L36" s="299">
        <v>58</v>
      </c>
      <c r="M36" s="435">
        <v>0</v>
      </c>
      <c r="N36" s="435">
        <v>0</v>
      </c>
      <c r="O36" s="435">
        <v>0</v>
      </c>
      <c r="P36" s="435">
        <v>0</v>
      </c>
      <c r="Q36" s="435">
        <v>0</v>
      </c>
      <c r="R36" s="435">
        <v>0</v>
      </c>
      <c r="S36" s="299">
        <v>21</v>
      </c>
      <c r="T36" s="299">
        <v>0</v>
      </c>
      <c r="U36" s="299">
        <v>0</v>
      </c>
      <c r="V36" s="435">
        <v>0</v>
      </c>
      <c r="W36" s="435">
        <v>0</v>
      </c>
      <c r="X36" s="722">
        <v>0</v>
      </c>
      <c r="Y36" s="435">
        <v>0</v>
      </c>
      <c r="Z36" s="435">
        <v>0</v>
      </c>
      <c r="AA36" s="435">
        <v>0</v>
      </c>
      <c r="AB36" s="435">
        <v>0</v>
      </c>
      <c r="AC36" s="728">
        <v>5700</v>
      </c>
      <c r="AD36" s="883"/>
    </row>
    <row r="37" spans="2:30" ht="15" customHeight="1">
      <c r="B37" s="325" t="s">
        <v>512</v>
      </c>
      <c r="C37" s="324" t="s">
        <v>801</v>
      </c>
      <c r="D37" s="365">
        <v>670</v>
      </c>
      <c r="E37" s="434">
        <v>2</v>
      </c>
      <c r="F37" s="435">
        <v>2608</v>
      </c>
      <c r="G37" s="435">
        <v>0</v>
      </c>
      <c r="H37" s="435">
        <v>0</v>
      </c>
      <c r="I37" s="435">
        <v>1017</v>
      </c>
      <c r="J37" s="435">
        <v>0</v>
      </c>
      <c r="K37" s="435">
        <v>0</v>
      </c>
      <c r="L37" s="299">
        <v>0</v>
      </c>
      <c r="M37" s="435">
        <v>0</v>
      </c>
      <c r="N37" s="435">
        <v>0</v>
      </c>
      <c r="O37" s="435">
        <v>0</v>
      </c>
      <c r="P37" s="435">
        <v>0</v>
      </c>
      <c r="Q37" s="435">
        <v>0</v>
      </c>
      <c r="R37" s="435">
        <v>0</v>
      </c>
      <c r="S37" s="299">
        <v>12</v>
      </c>
      <c r="T37" s="299">
        <v>0</v>
      </c>
      <c r="U37" s="299">
        <v>0</v>
      </c>
      <c r="V37" s="435">
        <v>0</v>
      </c>
      <c r="W37" s="435">
        <v>0</v>
      </c>
      <c r="X37" s="722">
        <v>0</v>
      </c>
      <c r="Y37" s="435">
        <v>0</v>
      </c>
      <c r="Z37" s="435">
        <v>0</v>
      </c>
      <c r="AA37" s="435">
        <v>0</v>
      </c>
      <c r="AB37" s="435">
        <v>0</v>
      </c>
      <c r="AC37" s="728">
        <v>3627</v>
      </c>
      <c r="AD37" s="883"/>
    </row>
    <row r="38" spans="2:30" ht="15" customHeight="1">
      <c r="B38" s="325" t="s">
        <v>516</v>
      </c>
      <c r="C38" s="324" t="s">
        <v>801</v>
      </c>
      <c r="D38" s="365">
        <v>690</v>
      </c>
      <c r="E38" s="434">
        <v>1</v>
      </c>
      <c r="F38" s="435">
        <v>1030</v>
      </c>
      <c r="G38" s="435">
        <v>0</v>
      </c>
      <c r="H38" s="435">
        <v>1</v>
      </c>
      <c r="I38" s="435">
        <v>585</v>
      </c>
      <c r="J38" s="435">
        <v>0</v>
      </c>
      <c r="K38" s="435">
        <v>2</v>
      </c>
      <c r="L38" s="299">
        <v>0</v>
      </c>
      <c r="M38" s="435">
        <v>0</v>
      </c>
      <c r="N38" s="435">
        <v>0</v>
      </c>
      <c r="O38" s="435">
        <v>0</v>
      </c>
      <c r="P38" s="435">
        <v>0</v>
      </c>
      <c r="Q38" s="435">
        <v>0</v>
      </c>
      <c r="R38" s="435">
        <v>0</v>
      </c>
      <c r="S38" s="299">
        <v>5</v>
      </c>
      <c r="T38" s="299">
        <v>0</v>
      </c>
      <c r="U38" s="299">
        <v>0</v>
      </c>
      <c r="V38" s="435">
        <v>0</v>
      </c>
      <c r="W38" s="435">
        <v>0</v>
      </c>
      <c r="X38" s="722">
        <v>0</v>
      </c>
      <c r="Y38" s="435">
        <v>0</v>
      </c>
      <c r="Z38" s="435">
        <v>0</v>
      </c>
      <c r="AA38" s="435">
        <v>0</v>
      </c>
      <c r="AB38" s="435">
        <v>0</v>
      </c>
      <c r="AC38" s="728">
        <v>1619</v>
      </c>
      <c r="AD38" s="883"/>
    </row>
    <row r="39" spans="2:30" ht="15" customHeight="1">
      <c r="B39" s="325" t="s">
        <v>518</v>
      </c>
      <c r="C39" s="324" t="s">
        <v>801</v>
      </c>
      <c r="D39" s="365">
        <v>736</v>
      </c>
      <c r="E39" s="434">
        <v>11</v>
      </c>
      <c r="F39" s="435">
        <v>10558</v>
      </c>
      <c r="G39" s="435">
        <v>0</v>
      </c>
      <c r="H39" s="435">
        <v>1</v>
      </c>
      <c r="I39" s="435">
        <v>735</v>
      </c>
      <c r="J39" s="435">
        <v>2931</v>
      </c>
      <c r="K39" s="435">
        <v>0</v>
      </c>
      <c r="L39" s="299">
        <v>45</v>
      </c>
      <c r="M39" s="435">
        <v>0</v>
      </c>
      <c r="N39" s="435">
        <v>0</v>
      </c>
      <c r="O39" s="435">
        <v>57</v>
      </c>
      <c r="P39" s="435">
        <v>0</v>
      </c>
      <c r="Q39" s="435">
        <v>2</v>
      </c>
      <c r="R39" s="435">
        <v>0</v>
      </c>
      <c r="S39" s="299">
        <v>57</v>
      </c>
      <c r="T39" s="299">
        <v>0</v>
      </c>
      <c r="U39" s="299">
        <v>0</v>
      </c>
      <c r="V39" s="435">
        <v>0</v>
      </c>
      <c r="W39" s="435">
        <v>0</v>
      </c>
      <c r="X39" s="722">
        <v>0</v>
      </c>
      <c r="Y39" s="435">
        <v>0</v>
      </c>
      <c r="Z39" s="435">
        <v>0</v>
      </c>
      <c r="AA39" s="435">
        <v>0</v>
      </c>
      <c r="AB39" s="435">
        <v>0</v>
      </c>
      <c r="AC39" s="728">
        <v>14295</v>
      </c>
      <c r="AD39" s="883"/>
    </row>
    <row r="40" spans="2:30" ht="15" customHeight="1">
      <c r="B40" s="325" t="s">
        <v>531</v>
      </c>
      <c r="C40" s="324" t="s">
        <v>801</v>
      </c>
      <c r="D40" s="365">
        <v>858</v>
      </c>
      <c r="E40" s="434">
        <v>0</v>
      </c>
      <c r="F40" s="435">
        <v>2146</v>
      </c>
      <c r="G40" s="435">
        <v>0</v>
      </c>
      <c r="H40" s="435">
        <v>0</v>
      </c>
      <c r="I40" s="435">
        <v>766</v>
      </c>
      <c r="J40" s="435">
        <v>0</v>
      </c>
      <c r="K40" s="435">
        <v>2</v>
      </c>
      <c r="L40" s="299">
        <v>0</v>
      </c>
      <c r="M40" s="435">
        <v>0</v>
      </c>
      <c r="N40" s="435">
        <v>0</v>
      </c>
      <c r="O40" s="435">
        <v>0</v>
      </c>
      <c r="P40" s="435">
        <v>0</v>
      </c>
      <c r="Q40" s="435">
        <v>0</v>
      </c>
      <c r="R40" s="435">
        <v>0</v>
      </c>
      <c r="S40" s="299">
        <v>21</v>
      </c>
      <c r="T40" s="299">
        <v>0</v>
      </c>
      <c r="U40" s="299">
        <v>0</v>
      </c>
      <c r="V40" s="435">
        <v>0</v>
      </c>
      <c r="W40" s="435">
        <v>0</v>
      </c>
      <c r="X40" s="722">
        <v>0</v>
      </c>
      <c r="Y40" s="435">
        <v>0</v>
      </c>
      <c r="Z40" s="435">
        <v>0</v>
      </c>
      <c r="AA40" s="435">
        <v>0</v>
      </c>
      <c r="AB40" s="435">
        <v>0</v>
      </c>
      <c r="AC40" s="728">
        <v>2914</v>
      </c>
      <c r="AD40" s="883"/>
    </row>
    <row r="41" spans="2:30" ht="15" customHeight="1">
      <c r="B41" s="325" t="s">
        <v>534</v>
      </c>
      <c r="C41" s="324" t="s">
        <v>801</v>
      </c>
      <c r="D41" s="365">
        <v>885</v>
      </c>
      <c r="E41" s="434">
        <v>1</v>
      </c>
      <c r="F41" s="435">
        <v>788</v>
      </c>
      <c r="G41" s="435">
        <v>0</v>
      </c>
      <c r="H41" s="435">
        <v>0</v>
      </c>
      <c r="I41" s="435">
        <v>167</v>
      </c>
      <c r="J41" s="435">
        <v>69</v>
      </c>
      <c r="K41" s="435">
        <v>0</v>
      </c>
      <c r="L41" s="299">
        <v>2</v>
      </c>
      <c r="M41" s="435">
        <v>0</v>
      </c>
      <c r="N41" s="435">
        <v>0</v>
      </c>
      <c r="O41" s="435">
        <v>0</v>
      </c>
      <c r="P41" s="435">
        <v>0</v>
      </c>
      <c r="Q41" s="435">
        <v>0</v>
      </c>
      <c r="R41" s="435">
        <v>0</v>
      </c>
      <c r="S41" s="299">
        <v>73</v>
      </c>
      <c r="T41" s="299">
        <v>0</v>
      </c>
      <c r="U41" s="299">
        <v>0</v>
      </c>
      <c r="V41" s="435">
        <v>0</v>
      </c>
      <c r="W41" s="435">
        <v>0</v>
      </c>
      <c r="X41" s="722">
        <v>0</v>
      </c>
      <c r="Y41" s="435">
        <v>0</v>
      </c>
      <c r="Z41" s="435">
        <v>0</v>
      </c>
      <c r="AA41" s="435">
        <v>0</v>
      </c>
      <c r="AB41" s="435">
        <v>0</v>
      </c>
      <c r="AC41" s="728">
        <v>1025</v>
      </c>
      <c r="AD41" s="883"/>
    </row>
    <row r="42" spans="2:30" ht="15" customHeight="1">
      <c r="B42" s="325" t="s">
        <v>536</v>
      </c>
      <c r="C42" s="324" t="s">
        <v>801</v>
      </c>
      <c r="D42" s="365">
        <v>890</v>
      </c>
      <c r="E42" s="434">
        <v>9</v>
      </c>
      <c r="F42" s="435">
        <v>2177</v>
      </c>
      <c r="G42" s="435">
        <v>153</v>
      </c>
      <c r="H42" s="435">
        <v>0</v>
      </c>
      <c r="I42" s="435">
        <v>579</v>
      </c>
      <c r="J42" s="435">
        <v>904</v>
      </c>
      <c r="K42" s="435">
        <v>1</v>
      </c>
      <c r="L42" s="299">
        <v>37</v>
      </c>
      <c r="M42" s="435">
        <v>0</v>
      </c>
      <c r="N42" s="435">
        <v>0</v>
      </c>
      <c r="O42" s="435">
        <v>0</v>
      </c>
      <c r="P42" s="435">
        <v>0</v>
      </c>
      <c r="Q42" s="435">
        <v>0</v>
      </c>
      <c r="R42" s="435">
        <v>0</v>
      </c>
      <c r="S42" s="299">
        <v>26</v>
      </c>
      <c r="T42" s="299">
        <v>0</v>
      </c>
      <c r="U42" s="299">
        <v>0</v>
      </c>
      <c r="V42" s="435">
        <v>0</v>
      </c>
      <c r="W42" s="435">
        <v>0</v>
      </c>
      <c r="X42" s="722">
        <v>0</v>
      </c>
      <c r="Y42" s="435">
        <v>0</v>
      </c>
      <c r="Z42" s="435">
        <v>0</v>
      </c>
      <c r="AA42" s="435">
        <v>0</v>
      </c>
      <c r="AB42" s="435">
        <v>0</v>
      </c>
      <c r="AC42" s="728">
        <v>3823</v>
      </c>
      <c r="AD42" s="883"/>
    </row>
    <row r="43" spans="2:30" ht="15" customHeight="1">
      <c r="B43" s="710" t="s">
        <v>689</v>
      </c>
      <c r="C43" s="714"/>
      <c r="D43" s="715"/>
      <c r="E43" s="712">
        <v>464</v>
      </c>
      <c r="F43" s="712">
        <v>22223</v>
      </c>
      <c r="G43" s="712">
        <v>72</v>
      </c>
      <c r="H43" s="712">
        <v>1</v>
      </c>
      <c r="I43" s="712">
        <v>6480</v>
      </c>
      <c r="J43" s="712">
        <v>6073</v>
      </c>
      <c r="K43" s="712">
        <v>19</v>
      </c>
      <c r="L43" s="713">
        <v>388</v>
      </c>
      <c r="M43" s="712">
        <v>0</v>
      </c>
      <c r="N43" s="712">
        <v>0</v>
      </c>
      <c r="O43" s="712">
        <v>148</v>
      </c>
      <c r="P43" s="712">
        <v>0</v>
      </c>
      <c r="Q43" s="712">
        <v>1</v>
      </c>
      <c r="R43" s="712">
        <v>0</v>
      </c>
      <c r="S43" s="713">
        <v>97</v>
      </c>
      <c r="T43" s="713">
        <v>0</v>
      </c>
      <c r="U43" s="713">
        <v>0</v>
      </c>
      <c r="V43" s="712">
        <v>0</v>
      </c>
      <c r="W43" s="712">
        <v>0</v>
      </c>
      <c r="X43" s="721">
        <v>0</v>
      </c>
      <c r="Y43" s="727">
        <v>0</v>
      </c>
      <c r="Z43" s="727">
        <v>0</v>
      </c>
      <c r="AA43" s="727">
        <v>0</v>
      </c>
      <c r="AB43" s="727">
        <v>0</v>
      </c>
      <c r="AC43" s="727">
        <v>35481</v>
      </c>
      <c r="AD43" s="883"/>
    </row>
    <row r="44" spans="2:30" ht="15" customHeight="1">
      <c r="B44" s="325" t="s">
        <v>416</v>
      </c>
      <c r="C44" s="324" t="s">
        <v>689</v>
      </c>
      <c r="D44" s="365">
        <v>4</v>
      </c>
      <c r="E44" s="434">
        <v>2</v>
      </c>
      <c r="F44" s="435">
        <v>197</v>
      </c>
      <c r="G44" s="435">
        <v>0</v>
      </c>
      <c r="H44" s="435">
        <v>0</v>
      </c>
      <c r="I44" s="435">
        <v>122</v>
      </c>
      <c r="J44" s="435">
        <v>0</v>
      </c>
      <c r="K44" s="435">
        <v>0</v>
      </c>
      <c r="L44" s="299">
        <v>0</v>
      </c>
      <c r="M44" s="435">
        <v>0</v>
      </c>
      <c r="N44" s="435">
        <v>0</v>
      </c>
      <c r="O44" s="435">
        <v>0</v>
      </c>
      <c r="P44" s="435">
        <v>0</v>
      </c>
      <c r="Q44" s="435">
        <v>0</v>
      </c>
      <c r="R44" s="435">
        <v>0</v>
      </c>
      <c r="S44" s="299">
        <v>0</v>
      </c>
      <c r="T44" s="299">
        <v>0</v>
      </c>
      <c r="U44" s="299">
        <v>0</v>
      </c>
      <c r="V44" s="435">
        <v>0</v>
      </c>
      <c r="W44" s="435">
        <v>0</v>
      </c>
      <c r="X44" s="722">
        <v>0</v>
      </c>
      <c r="Y44" s="435">
        <v>0</v>
      </c>
      <c r="Z44" s="435">
        <v>0</v>
      </c>
      <c r="AA44" s="435">
        <v>0</v>
      </c>
      <c r="AB44" s="435">
        <v>0</v>
      </c>
      <c r="AC44" s="728">
        <v>321</v>
      </c>
      <c r="AD44" s="883"/>
    </row>
    <row r="45" spans="2:30" ht="15" customHeight="1">
      <c r="B45" s="325" t="s">
        <v>424</v>
      </c>
      <c r="C45" s="324" t="s">
        <v>689</v>
      </c>
      <c r="D45" s="365">
        <v>42</v>
      </c>
      <c r="E45" s="434">
        <v>13</v>
      </c>
      <c r="F45" s="435">
        <v>6037</v>
      </c>
      <c r="G45" s="435">
        <v>0</v>
      </c>
      <c r="H45" s="435">
        <v>1</v>
      </c>
      <c r="I45" s="435">
        <v>892</v>
      </c>
      <c r="J45" s="435">
        <v>2025</v>
      </c>
      <c r="K45" s="435">
        <v>5</v>
      </c>
      <c r="L45" s="299">
        <v>108</v>
      </c>
      <c r="M45" s="435">
        <v>0</v>
      </c>
      <c r="N45" s="435">
        <v>0</v>
      </c>
      <c r="O45" s="435">
        <v>0</v>
      </c>
      <c r="P45" s="435">
        <v>0</v>
      </c>
      <c r="Q45" s="435">
        <v>0</v>
      </c>
      <c r="R45" s="435">
        <v>0</v>
      </c>
      <c r="S45" s="299">
        <v>55</v>
      </c>
      <c r="T45" s="299">
        <v>0</v>
      </c>
      <c r="U45" s="299">
        <v>0</v>
      </c>
      <c r="V45" s="435">
        <v>0</v>
      </c>
      <c r="W45" s="435">
        <v>0</v>
      </c>
      <c r="X45" s="722">
        <v>0</v>
      </c>
      <c r="Y45" s="435">
        <v>0</v>
      </c>
      <c r="Z45" s="435">
        <v>0</v>
      </c>
      <c r="AA45" s="435">
        <v>0</v>
      </c>
      <c r="AB45" s="435">
        <v>0</v>
      </c>
      <c r="AC45" s="728">
        <v>8973</v>
      </c>
      <c r="AD45" s="883"/>
    </row>
    <row r="46" spans="2:30" ht="15" customHeight="1">
      <c r="B46" s="325" t="s">
        <v>425</v>
      </c>
      <c r="C46" s="324" t="s">
        <v>689</v>
      </c>
      <c r="D46" s="365">
        <v>44</v>
      </c>
      <c r="E46" s="434">
        <v>1</v>
      </c>
      <c r="F46" s="435">
        <v>956</v>
      </c>
      <c r="G46" s="435">
        <v>0</v>
      </c>
      <c r="H46" s="435">
        <v>0</v>
      </c>
      <c r="I46" s="435">
        <v>343</v>
      </c>
      <c r="J46" s="435">
        <v>0</v>
      </c>
      <c r="K46" s="435">
        <v>0</v>
      </c>
      <c r="L46" s="299">
        <v>0</v>
      </c>
      <c r="M46" s="435">
        <v>0</v>
      </c>
      <c r="N46" s="435">
        <v>0</v>
      </c>
      <c r="O46" s="435">
        <v>0</v>
      </c>
      <c r="P46" s="435">
        <v>0</v>
      </c>
      <c r="Q46" s="435">
        <v>0</v>
      </c>
      <c r="R46" s="435">
        <v>0</v>
      </c>
      <c r="S46" s="299">
        <v>7</v>
      </c>
      <c r="T46" s="299">
        <v>0</v>
      </c>
      <c r="U46" s="299">
        <v>0</v>
      </c>
      <c r="V46" s="435">
        <v>0</v>
      </c>
      <c r="W46" s="435">
        <v>0</v>
      </c>
      <c r="X46" s="722">
        <v>0</v>
      </c>
      <c r="Y46" s="435">
        <v>0</v>
      </c>
      <c r="Z46" s="435">
        <v>0</v>
      </c>
      <c r="AA46" s="435">
        <v>0</v>
      </c>
      <c r="AB46" s="435">
        <v>0</v>
      </c>
      <c r="AC46" s="728">
        <v>1300</v>
      </c>
      <c r="AD46" s="883"/>
    </row>
    <row r="47" spans="2:30" ht="15" customHeight="1">
      <c r="B47" s="325" t="s">
        <v>429</v>
      </c>
      <c r="C47" s="324" t="s">
        <v>689</v>
      </c>
      <c r="D47" s="365">
        <v>59</v>
      </c>
      <c r="E47" s="434">
        <v>2</v>
      </c>
      <c r="F47" s="435">
        <v>398</v>
      </c>
      <c r="G47" s="435">
        <v>65</v>
      </c>
      <c r="H47" s="435">
        <v>0</v>
      </c>
      <c r="I47" s="435">
        <v>62</v>
      </c>
      <c r="J47" s="435">
        <v>212</v>
      </c>
      <c r="K47" s="435">
        <v>0</v>
      </c>
      <c r="L47" s="299">
        <v>10</v>
      </c>
      <c r="M47" s="435">
        <v>0</v>
      </c>
      <c r="N47" s="435">
        <v>0</v>
      </c>
      <c r="O47" s="435">
        <v>0</v>
      </c>
      <c r="P47" s="435">
        <v>0</v>
      </c>
      <c r="Q47" s="435">
        <v>0</v>
      </c>
      <c r="R47" s="435">
        <v>0</v>
      </c>
      <c r="S47" s="299">
        <v>2</v>
      </c>
      <c r="T47" s="299">
        <v>0</v>
      </c>
      <c r="U47" s="299">
        <v>0</v>
      </c>
      <c r="V47" s="435">
        <v>0</v>
      </c>
      <c r="W47" s="435">
        <v>0</v>
      </c>
      <c r="X47" s="722">
        <v>0</v>
      </c>
      <c r="Y47" s="435">
        <v>0</v>
      </c>
      <c r="Z47" s="435">
        <v>0</v>
      </c>
      <c r="AA47" s="435">
        <v>0</v>
      </c>
      <c r="AB47" s="435">
        <v>0</v>
      </c>
      <c r="AC47" s="728">
        <v>739</v>
      </c>
      <c r="AD47" s="883"/>
    </row>
    <row r="48" spans="2:30" ht="15" customHeight="1">
      <c r="B48" s="325" t="s">
        <v>437</v>
      </c>
      <c r="C48" s="324" t="s">
        <v>689</v>
      </c>
      <c r="D48" s="365">
        <v>113</v>
      </c>
      <c r="E48" s="434">
        <v>4</v>
      </c>
      <c r="F48" s="435">
        <v>1271</v>
      </c>
      <c r="G48" s="435">
        <v>0</v>
      </c>
      <c r="H48" s="435">
        <v>0</v>
      </c>
      <c r="I48" s="435">
        <v>529</v>
      </c>
      <c r="J48" s="435">
        <v>5</v>
      </c>
      <c r="K48" s="435">
        <v>0</v>
      </c>
      <c r="L48" s="299">
        <v>0</v>
      </c>
      <c r="M48" s="435">
        <v>0</v>
      </c>
      <c r="N48" s="435">
        <v>0</v>
      </c>
      <c r="O48" s="435">
        <v>0</v>
      </c>
      <c r="P48" s="435">
        <v>0</v>
      </c>
      <c r="Q48" s="435">
        <v>0</v>
      </c>
      <c r="R48" s="435">
        <v>0</v>
      </c>
      <c r="S48" s="299">
        <v>0</v>
      </c>
      <c r="T48" s="299">
        <v>0</v>
      </c>
      <c r="U48" s="299">
        <v>0</v>
      </c>
      <c r="V48" s="435">
        <v>0</v>
      </c>
      <c r="W48" s="435">
        <v>0</v>
      </c>
      <c r="X48" s="722">
        <v>0</v>
      </c>
      <c r="Y48" s="435">
        <v>0</v>
      </c>
      <c r="Z48" s="435">
        <v>0</v>
      </c>
      <c r="AA48" s="435">
        <v>0</v>
      </c>
      <c r="AB48" s="435">
        <v>0</v>
      </c>
      <c r="AC48" s="728">
        <v>1809</v>
      </c>
      <c r="AD48" s="883"/>
    </row>
    <row r="49" spans="2:30" ht="15" customHeight="1">
      <c r="B49" s="325" t="s">
        <v>439</v>
      </c>
      <c r="C49" s="324" t="s">
        <v>689</v>
      </c>
      <c r="D49" s="365">
        <v>125</v>
      </c>
      <c r="E49" s="434">
        <v>2</v>
      </c>
      <c r="F49" s="435">
        <v>372</v>
      </c>
      <c r="G49" s="435">
        <v>0</v>
      </c>
      <c r="H49" s="435">
        <v>0</v>
      </c>
      <c r="I49" s="435">
        <v>238</v>
      </c>
      <c r="J49" s="435">
        <v>0</v>
      </c>
      <c r="K49" s="435">
        <v>0</v>
      </c>
      <c r="L49" s="299">
        <v>0</v>
      </c>
      <c r="M49" s="435">
        <v>0</v>
      </c>
      <c r="N49" s="435">
        <v>0</v>
      </c>
      <c r="O49" s="435">
        <v>0</v>
      </c>
      <c r="P49" s="435">
        <v>0</v>
      </c>
      <c r="Q49" s="435">
        <v>0</v>
      </c>
      <c r="R49" s="435">
        <v>0</v>
      </c>
      <c r="S49" s="299">
        <v>0</v>
      </c>
      <c r="T49" s="299">
        <v>0</v>
      </c>
      <c r="U49" s="299">
        <v>0</v>
      </c>
      <c r="V49" s="435">
        <v>0</v>
      </c>
      <c r="W49" s="435">
        <v>0</v>
      </c>
      <c r="X49" s="722">
        <v>0</v>
      </c>
      <c r="Y49" s="435">
        <v>0</v>
      </c>
      <c r="Z49" s="435">
        <v>0</v>
      </c>
      <c r="AA49" s="435">
        <v>0</v>
      </c>
      <c r="AB49" s="435">
        <v>0</v>
      </c>
      <c r="AC49" s="728">
        <v>612</v>
      </c>
      <c r="AD49" s="883"/>
    </row>
    <row r="50" spans="2:30" ht="15" customHeight="1">
      <c r="B50" s="325" t="s">
        <v>442</v>
      </c>
      <c r="C50" s="324" t="s">
        <v>689</v>
      </c>
      <c r="D50" s="365">
        <v>138</v>
      </c>
      <c r="E50" s="434">
        <v>2</v>
      </c>
      <c r="F50" s="435">
        <v>1599</v>
      </c>
      <c r="G50" s="435">
        <v>0</v>
      </c>
      <c r="H50" s="435">
        <v>0</v>
      </c>
      <c r="I50" s="435">
        <v>958</v>
      </c>
      <c r="J50" s="435">
        <v>0</v>
      </c>
      <c r="K50" s="435">
        <v>0</v>
      </c>
      <c r="L50" s="299">
        <v>0</v>
      </c>
      <c r="M50" s="435">
        <v>0</v>
      </c>
      <c r="N50" s="435">
        <v>0</v>
      </c>
      <c r="O50" s="435">
        <v>0</v>
      </c>
      <c r="P50" s="435">
        <v>0</v>
      </c>
      <c r="Q50" s="435">
        <v>0</v>
      </c>
      <c r="R50" s="435">
        <v>0</v>
      </c>
      <c r="S50" s="299">
        <v>4</v>
      </c>
      <c r="T50" s="299">
        <v>0</v>
      </c>
      <c r="U50" s="299">
        <v>0</v>
      </c>
      <c r="V50" s="435">
        <v>0</v>
      </c>
      <c r="W50" s="435">
        <v>0</v>
      </c>
      <c r="X50" s="722">
        <v>0</v>
      </c>
      <c r="Y50" s="435">
        <v>0</v>
      </c>
      <c r="Z50" s="435">
        <v>0</v>
      </c>
      <c r="AA50" s="435">
        <v>0</v>
      </c>
      <c r="AB50" s="435">
        <v>0</v>
      </c>
      <c r="AC50" s="728">
        <v>2559</v>
      </c>
      <c r="AD50" s="883"/>
    </row>
    <row r="51" spans="2:30" ht="15" customHeight="1">
      <c r="B51" s="325" t="s">
        <v>455</v>
      </c>
      <c r="C51" s="324" t="s">
        <v>689</v>
      </c>
      <c r="D51" s="365">
        <v>234</v>
      </c>
      <c r="E51" s="434">
        <v>2</v>
      </c>
      <c r="F51" s="435">
        <v>744</v>
      </c>
      <c r="G51" s="435">
        <v>0</v>
      </c>
      <c r="H51" s="435">
        <v>0</v>
      </c>
      <c r="I51" s="435">
        <v>55</v>
      </c>
      <c r="J51" s="435">
        <v>1376</v>
      </c>
      <c r="K51" s="435">
        <v>0</v>
      </c>
      <c r="L51" s="299">
        <v>62</v>
      </c>
      <c r="M51" s="435">
        <v>0</v>
      </c>
      <c r="N51" s="435">
        <v>0</v>
      </c>
      <c r="O51" s="435">
        <v>84</v>
      </c>
      <c r="P51" s="435">
        <v>0</v>
      </c>
      <c r="Q51" s="435">
        <v>0</v>
      </c>
      <c r="R51" s="435">
        <v>0</v>
      </c>
      <c r="S51" s="299">
        <v>6</v>
      </c>
      <c r="T51" s="299">
        <v>0</v>
      </c>
      <c r="U51" s="299">
        <v>0</v>
      </c>
      <c r="V51" s="435">
        <v>0</v>
      </c>
      <c r="W51" s="435">
        <v>0</v>
      </c>
      <c r="X51" s="722">
        <v>0</v>
      </c>
      <c r="Y51" s="435">
        <v>0</v>
      </c>
      <c r="Z51" s="435">
        <v>0</v>
      </c>
      <c r="AA51" s="435">
        <v>0</v>
      </c>
      <c r="AB51" s="435">
        <v>0</v>
      </c>
      <c r="AC51" s="728">
        <v>2261</v>
      </c>
      <c r="AD51" s="883"/>
    </row>
    <row r="52" spans="2:30" ht="15" customHeight="1">
      <c r="B52" s="325" t="s">
        <v>457</v>
      </c>
      <c r="C52" s="324" t="s">
        <v>689</v>
      </c>
      <c r="D52" s="365">
        <v>240</v>
      </c>
      <c r="E52" s="434">
        <v>6</v>
      </c>
      <c r="F52" s="435">
        <v>1244</v>
      </c>
      <c r="G52" s="435">
        <v>0</v>
      </c>
      <c r="H52" s="435">
        <v>0</v>
      </c>
      <c r="I52" s="435">
        <v>545</v>
      </c>
      <c r="J52" s="435">
        <v>0</v>
      </c>
      <c r="K52" s="435">
        <v>3</v>
      </c>
      <c r="L52" s="299">
        <v>0</v>
      </c>
      <c r="M52" s="435">
        <v>0</v>
      </c>
      <c r="N52" s="435">
        <v>0</v>
      </c>
      <c r="O52" s="435">
        <v>0</v>
      </c>
      <c r="P52" s="435">
        <v>0</v>
      </c>
      <c r="Q52" s="435">
        <v>0</v>
      </c>
      <c r="R52" s="435">
        <v>0</v>
      </c>
      <c r="S52" s="299">
        <v>1</v>
      </c>
      <c r="T52" s="299">
        <v>0</v>
      </c>
      <c r="U52" s="299">
        <v>0</v>
      </c>
      <c r="V52" s="435">
        <v>0</v>
      </c>
      <c r="W52" s="435">
        <v>0</v>
      </c>
      <c r="X52" s="722">
        <v>0</v>
      </c>
      <c r="Y52" s="435">
        <v>0</v>
      </c>
      <c r="Z52" s="435">
        <v>0</v>
      </c>
      <c r="AA52" s="435">
        <v>0</v>
      </c>
      <c r="AB52" s="435">
        <v>0</v>
      </c>
      <c r="AC52" s="728">
        <v>1798</v>
      </c>
      <c r="AD52" s="883"/>
    </row>
    <row r="53" spans="2:30" ht="15" customHeight="1">
      <c r="B53" s="325" t="s">
        <v>462</v>
      </c>
      <c r="C53" s="324" t="s">
        <v>689</v>
      </c>
      <c r="D53" s="365">
        <v>284</v>
      </c>
      <c r="E53" s="434">
        <v>5</v>
      </c>
      <c r="F53" s="435">
        <v>1123</v>
      </c>
      <c r="G53" s="435">
        <v>0</v>
      </c>
      <c r="H53" s="435">
        <v>0</v>
      </c>
      <c r="I53" s="435">
        <v>168</v>
      </c>
      <c r="J53" s="435">
        <v>1389</v>
      </c>
      <c r="K53" s="435">
        <v>0</v>
      </c>
      <c r="L53" s="299">
        <v>127</v>
      </c>
      <c r="M53" s="435">
        <v>0</v>
      </c>
      <c r="N53" s="435">
        <v>0</v>
      </c>
      <c r="O53" s="435">
        <v>64</v>
      </c>
      <c r="P53" s="435">
        <v>0</v>
      </c>
      <c r="Q53" s="435">
        <v>1</v>
      </c>
      <c r="R53" s="435">
        <v>0</v>
      </c>
      <c r="S53" s="299">
        <v>6</v>
      </c>
      <c r="T53" s="299">
        <v>0</v>
      </c>
      <c r="U53" s="299">
        <v>0</v>
      </c>
      <c r="V53" s="435">
        <v>0</v>
      </c>
      <c r="W53" s="435">
        <v>0</v>
      </c>
      <c r="X53" s="722">
        <v>0</v>
      </c>
      <c r="Y53" s="435">
        <v>0</v>
      </c>
      <c r="Z53" s="435">
        <v>0</v>
      </c>
      <c r="AA53" s="435">
        <v>0</v>
      </c>
      <c r="AB53" s="435">
        <v>0</v>
      </c>
      <c r="AC53" s="728">
        <v>2750</v>
      </c>
      <c r="AD53" s="883"/>
    </row>
    <row r="54" spans="2:30" ht="15" customHeight="1">
      <c r="B54" s="325" t="s">
        <v>463</v>
      </c>
      <c r="C54" s="324" t="s">
        <v>689</v>
      </c>
      <c r="D54" s="365">
        <v>306</v>
      </c>
      <c r="E54" s="434">
        <v>1</v>
      </c>
      <c r="F54" s="435">
        <v>732</v>
      </c>
      <c r="G54" s="435">
        <v>7</v>
      </c>
      <c r="H54" s="435">
        <v>0</v>
      </c>
      <c r="I54" s="435">
        <v>54</v>
      </c>
      <c r="J54" s="435">
        <v>233</v>
      </c>
      <c r="K54" s="435">
        <v>0</v>
      </c>
      <c r="L54" s="299">
        <v>0</v>
      </c>
      <c r="M54" s="435">
        <v>0</v>
      </c>
      <c r="N54" s="435">
        <v>0</v>
      </c>
      <c r="O54" s="435">
        <v>0</v>
      </c>
      <c r="P54" s="435">
        <v>0</v>
      </c>
      <c r="Q54" s="435">
        <v>0</v>
      </c>
      <c r="R54" s="435">
        <v>0</v>
      </c>
      <c r="S54" s="299">
        <v>1</v>
      </c>
      <c r="T54" s="299">
        <v>0</v>
      </c>
      <c r="U54" s="299">
        <v>0</v>
      </c>
      <c r="V54" s="435">
        <v>0</v>
      </c>
      <c r="W54" s="435">
        <v>0</v>
      </c>
      <c r="X54" s="722">
        <v>0</v>
      </c>
      <c r="Y54" s="435">
        <v>0</v>
      </c>
      <c r="Z54" s="435">
        <v>0</v>
      </c>
      <c r="AA54" s="435">
        <v>0</v>
      </c>
      <c r="AB54" s="435">
        <v>0</v>
      </c>
      <c r="AC54" s="728">
        <v>1027</v>
      </c>
      <c r="AD54" s="883"/>
    </row>
    <row r="55" spans="2:30" ht="15" customHeight="1">
      <c r="B55" s="325" t="s">
        <v>470</v>
      </c>
      <c r="C55" s="324" t="s">
        <v>689</v>
      </c>
      <c r="D55" s="365">
        <v>347</v>
      </c>
      <c r="E55" s="434">
        <v>2</v>
      </c>
      <c r="F55" s="435">
        <v>443</v>
      </c>
      <c r="G55" s="435">
        <v>0</v>
      </c>
      <c r="H55" s="435">
        <v>0</v>
      </c>
      <c r="I55" s="435">
        <v>259</v>
      </c>
      <c r="J55" s="435">
        <v>0</v>
      </c>
      <c r="K55" s="435">
        <v>3</v>
      </c>
      <c r="L55" s="299">
        <v>0</v>
      </c>
      <c r="M55" s="435">
        <v>0</v>
      </c>
      <c r="N55" s="435">
        <v>0</v>
      </c>
      <c r="O55" s="435">
        <v>0</v>
      </c>
      <c r="P55" s="435">
        <v>0</v>
      </c>
      <c r="Q55" s="435">
        <v>0</v>
      </c>
      <c r="R55" s="435">
        <v>0</v>
      </c>
      <c r="S55" s="299">
        <v>0</v>
      </c>
      <c r="T55" s="299">
        <v>0</v>
      </c>
      <c r="U55" s="299">
        <v>0</v>
      </c>
      <c r="V55" s="435">
        <v>0</v>
      </c>
      <c r="W55" s="435">
        <v>0</v>
      </c>
      <c r="X55" s="722">
        <v>0</v>
      </c>
      <c r="Y55" s="435">
        <v>0</v>
      </c>
      <c r="Z55" s="435">
        <v>0</v>
      </c>
      <c r="AA55" s="435">
        <v>0</v>
      </c>
      <c r="AB55" s="435">
        <v>0</v>
      </c>
      <c r="AC55" s="728">
        <v>707</v>
      </c>
      <c r="AD55" s="883"/>
    </row>
    <row r="56" spans="2:30" ht="15" customHeight="1">
      <c r="B56" s="325" t="s">
        <v>480</v>
      </c>
      <c r="C56" s="324" t="s">
        <v>689</v>
      </c>
      <c r="D56" s="365">
        <v>411</v>
      </c>
      <c r="E56" s="434">
        <v>4</v>
      </c>
      <c r="F56" s="435">
        <v>726</v>
      </c>
      <c r="G56" s="435">
        <v>0</v>
      </c>
      <c r="H56" s="435">
        <v>0</v>
      </c>
      <c r="I56" s="435">
        <v>391</v>
      </c>
      <c r="J56" s="435">
        <v>0</v>
      </c>
      <c r="K56" s="435">
        <v>1</v>
      </c>
      <c r="L56" s="299">
        <v>0</v>
      </c>
      <c r="M56" s="435">
        <v>0</v>
      </c>
      <c r="N56" s="435">
        <v>0</v>
      </c>
      <c r="O56" s="435">
        <v>0</v>
      </c>
      <c r="P56" s="435">
        <v>0</v>
      </c>
      <c r="Q56" s="435">
        <v>0</v>
      </c>
      <c r="R56" s="435">
        <v>0</v>
      </c>
      <c r="S56" s="299">
        <v>0</v>
      </c>
      <c r="T56" s="299">
        <v>0</v>
      </c>
      <c r="U56" s="299">
        <v>0</v>
      </c>
      <c r="V56" s="435">
        <v>0</v>
      </c>
      <c r="W56" s="435">
        <v>0</v>
      </c>
      <c r="X56" s="722">
        <v>0</v>
      </c>
      <c r="Y56" s="435">
        <v>0</v>
      </c>
      <c r="Z56" s="435">
        <v>0</v>
      </c>
      <c r="AA56" s="435">
        <v>0</v>
      </c>
      <c r="AB56" s="435">
        <v>0</v>
      </c>
      <c r="AC56" s="728">
        <v>1122</v>
      </c>
      <c r="AD56" s="883"/>
    </row>
    <row r="57" spans="2:30" ht="15" customHeight="1">
      <c r="B57" s="325" t="s">
        <v>489</v>
      </c>
      <c r="C57" s="324" t="s">
        <v>689</v>
      </c>
      <c r="D57" s="365">
        <v>501</v>
      </c>
      <c r="E57" s="434">
        <v>0</v>
      </c>
      <c r="F57" s="435">
        <v>170</v>
      </c>
      <c r="G57" s="435">
        <v>0</v>
      </c>
      <c r="H57" s="435">
        <v>0</v>
      </c>
      <c r="I57" s="435">
        <v>110</v>
      </c>
      <c r="J57" s="435">
        <v>0</v>
      </c>
      <c r="K57" s="435">
        <v>1</v>
      </c>
      <c r="L57" s="299">
        <v>0</v>
      </c>
      <c r="M57" s="435">
        <v>0</v>
      </c>
      <c r="N57" s="435">
        <v>0</v>
      </c>
      <c r="O57" s="435">
        <v>0</v>
      </c>
      <c r="P57" s="435">
        <v>0</v>
      </c>
      <c r="Q57" s="435">
        <v>0</v>
      </c>
      <c r="R57" s="435">
        <v>0</v>
      </c>
      <c r="S57" s="299">
        <v>0</v>
      </c>
      <c r="T57" s="299">
        <v>0</v>
      </c>
      <c r="U57" s="299">
        <v>0</v>
      </c>
      <c r="V57" s="435">
        <v>0</v>
      </c>
      <c r="W57" s="435">
        <v>0</v>
      </c>
      <c r="X57" s="722">
        <v>0</v>
      </c>
      <c r="Y57" s="435">
        <v>0</v>
      </c>
      <c r="Z57" s="435">
        <v>0</v>
      </c>
      <c r="AA57" s="435">
        <v>0</v>
      </c>
      <c r="AB57" s="435">
        <v>0</v>
      </c>
      <c r="AC57" s="728">
        <v>281</v>
      </c>
      <c r="AD57" s="883"/>
    </row>
    <row r="58" spans="2:30" ht="15" customHeight="1">
      <c r="B58" s="325" t="s">
        <v>491</v>
      </c>
      <c r="C58" s="324" t="s">
        <v>689</v>
      </c>
      <c r="D58" s="365">
        <v>543</v>
      </c>
      <c r="E58" s="434">
        <v>4</v>
      </c>
      <c r="F58" s="435">
        <v>97</v>
      </c>
      <c r="G58" s="435">
        <v>0</v>
      </c>
      <c r="H58" s="435">
        <v>0</v>
      </c>
      <c r="I58" s="435">
        <v>97</v>
      </c>
      <c r="J58" s="435">
        <v>324</v>
      </c>
      <c r="K58" s="435">
        <v>0</v>
      </c>
      <c r="L58" s="299">
        <v>29</v>
      </c>
      <c r="M58" s="435">
        <v>0</v>
      </c>
      <c r="N58" s="435">
        <v>0</v>
      </c>
      <c r="O58" s="435">
        <v>0</v>
      </c>
      <c r="P58" s="435">
        <v>0</v>
      </c>
      <c r="Q58" s="435">
        <v>0</v>
      </c>
      <c r="R58" s="435">
        <v>0</v>
      </c>
      <c r="S58" s="299">
        <v>1</v>
      </c>
      <c r="T58" s="299">
        <v>0</v>
      </c>
      <c r="U58" s="299">
        <v>0</v>
      </c>
      <c r="V58" s="435">
        <v>0</v>
      </c>
      <c r="W58" s="435">
        <v>0</v>
      </c>
      <c r="X58" s="722">
        <v>0</v>
      </c>
      <c r="Y58" s="435">
        <v>0</v>
      </c>
      <c r="Z58" s="435">
        <v>0</v>
      </c>
      <c r="AA58" s="435">
        <v>0</v>
      </c>
      <c r="AB58" s="435">
        <v>0</v>
      </c>
      <c r="AC58" s="728">
        <v>522</v>
      </c>
      <c r="AD58" s="883"/>
    </row>
    <row r="59" spans="2:30" ht="15" customHeight="1">
      <c r="B59" s="325" t="s">
        <v>499</v>
      </c>
      <c r="C59" s="324" t="s">
        <v>689</v>
      </c>
      <c r="D59" s="365">
        <v>628</v>
      </c>
      <c r="E59" s="434">
        <v>1</v>
      </c>
      <c r="F59" s="435">
        <v>377</v>
      </c>
      <c r="G59" s="435">
        <v>0</v>
      </c>
      <c r="H59" s="435">
        <v>0</v>
      </c>
      <c r="I59" s="435">
        <v>270</v>
      </c>
      <c r="J59" s="435">
        <v>10</v>
      </c>
      <c r="K59" s="435">
        <v>0</v>
      </c>
      <c r="L59" s="299">
        <v>0</v>
      </c>
      <c r="M59" s="435">
        <v>0</v>
      </c>
      <c r="N59" s="435">
        <v>0</v>
      </c>
      <c r="O59" s="435">
        <v>0</v>
      </c>
      <c r="P59" s="435">
        <v>0</v>
      </c>
      <c r="Q59" s="435">
        <v>0</v>
      </c>
      <c r="R59" s="435">
        <v>0</v>
      </c>
      <c r="S59" s="299">
        <v>1</v>
      </c>
      <c r="T59" s="299">
        <v>0</v>
      </c>
      <c r="U59" s="299">
        <v>0</v>
      </c>
      <c r="V59" s="435">
        <v>0</v>
      </c>
      <c r="W59" s="435">
        <v>0</v>
      </c>
      <c r="X59" s="722">
        <v>0</v>
      </c>
      <c r="Y59" s="435">
        <v>0</v>
      </c>
      <c r="Z59" s="435">
        <v>0</v>
      </c>
      <c r="AA59" s="435">
        <v>0</v>
      </c>
      <c r="AB59" s="435">
        <v>0</v>
      </c>
      <c r="AC59" s="728">
        <v>658</v>
      </c>
      <c r="AD59" s="883"/>
    </row>
    <row r="60" spans="2:30" ht="15" customHeight="1">
      <c r="B60" s="325" t="s">
        <v>505</v>
      </c>
      <c r="C60" s="324" t="s">
        <v>689</v>
      </c>
      <c r="D60" s="365">
        <v>656</v>
      </c>
      <c r="E60" s="434">
        <v>409</v>
      </c>
      <c r="F60" s="435">
        <v>3534</v>
      </c>
      <c r="G60" s="435">
        <v>0</v>
      </c>
      <c r="H60" s="435">
        <v>0</v>
      </c>
      <c r="I60" s="435">
        <v>641</v>
      </c>
      <c r="J60" s="435">
        <v>0</v>
      </c>
      <c r="K60" s="435">
        <v>0</v>
      </c>
      <c r="L60" s="299">
        <v>0</v>
      </c>
      <c r="M60" s="435">
        <v>0</v>
      </c>
      <c r="N60" s="435">
        <v>0</v>
      </c>
      <c r="O60" s="435">
        <v>0</v>
      </c>
      <c r="P60" s="435">
        <v>0</v>
      </c>
      <c r="Q60" s="435">
        <v>0</v>
      </c>
      <c r="R60" s="435">
        <v>0</v>
      </c>
      <c r="S60" s="299">
        <v>8</v>
      </c>
      <c r="T60" s="299">
        <v>0</v>
      </c>
      <c r="U60" s="299">
        <v>0</v>
      </c>
      <c r="V60" s="435">
        <v>0</v>
      </c>
      <c r="W60" s="435">
        <v>0</v>
      </c>
      <c r="X60" s="722">
        <v>0</v>
      </c>
      <c r="Y60" s="435">
        <v>0</v>
      </c>
      <c r="Z60" s="435">
        <v>0</v>
      </c>
      <c r="AA60" s="435">
        <v>0</v>
      </c>
      <c r="AB60" s="435">
        <v>0</v>
      </c>
      <c r="AC60" s="728">
        <v>4584</v>
      </c>
      <c r="AD60" s="883"/>
    </row>
    <row r="61" spans="2:30" ht="15" customHeight="1">
      <c r="B61" s="325" t="s">
        <v>520</v>
      </c>
      <c r="C61" s="324" t="s">
        <v>689</v>
      </c>
      <c r="D61" s="365">
        <v>761</v>
      </c>
      <c r="E61" s="434">
        <v>3</v>
      </c>
      <c r="F61" s="435">
        <v>2040</v>
      </c>
      <c r="G61" s="435">
        <v>0</v>
      </c>
      <c r="H61" s="435">
        <v>0</v>
      </c>
      <c r="I61" s="435">
        <v>745</v>
      </c>
      <c r="J61" s="435">
        <v>0</v>
      </c>
      <c r="K61" s="435">
        <v>6</v>
      </c>
      <c r="L61" s="299">
        <v>0</v>
      </c>
      <c r="M61" s="435">
        <v>0</v>
      </c>
      <c r="N61" s="435">
        <v>0</v>
      </c>
      <c r="O61" s="435">
        <v>0</v>
      </c>
      <c r="P61" s="435">
        <v>0</v>
      </c>
      <c r="Q61" s="435">
        <v>0</v>
      </c>
      <c r="R61" s="435">
        <v>0</v>
      </c>
      <c r="S61" s="299">
        <v>0</v>
      </c>
      <c r="T61" s="299">
        <v>0</v>
      </c>
      <c r="U61" s="299">
        <v>0</v>
      </c>
      <c r="V61" s="435">
        <v>0</v>
      </c>
      <c r="W61" s="435">
        <v>0</v>
      </c>
      <c r="X61" s="722">
        <v>0</v>
      </c>
      <c r="Y61" s="435">
        <v>0</v>
      </c>
      <c r="Z61" s="435">
        <v>0</v>
      </c>
      <c r="AA61" s="435">
        <v>0</v>
      </c>
      <c r="AB61" s="435">
        <v>0</v>
      </c>
      <c r="AC61" s="728">
        <v>2794</v>
      </c>
      <c r="AD61" s="883"/>
    </row>
    <row r="62" spans="2:30" ht="15" customHeight="1">
      <c r="B62" s="325" t="s">
        <v>527</v>
      </c>
      <c r="C62" s="324" t="s">
        <v>689</v>
      </c>
      <c r="D62" s="365">
        <v>842</v>
      </c>
      <c r="E62" s="434">
        <v>1</v>
      </c>
      <c r="F62" s="435">
        <v>163</v>
      </c>
      <c r="G62" s="435">
        <v>0</v>
      </c>
      <c r="H62" s="435">
        <v>0</v>
      </c>
      <c r="I62" s="435">
        <v>1</v>
      </c>
      <c r="J62" s="435">
        <v>499</v>
      </c>
      <c r="K62" s="435">
        <v>0</v>
      </c>
      <c r="L62" s="299">
        <v>52</v>
      </c>
      <c r="M62" s="435">
        <v>0</v>
      </c>
      <c r="N62" s="435">
        <v>0</v>
      </c>
      <c r="O62" s="435">
        <v>0</v>
      </c>
      <c r="P62" s="435">
        <v>0</v>
      </c>
      <c r="Q62" s="435">
        <v>0</v>
      </c>
      <c r="R62" s="435">
        <v>0</v>
      </c>
      <c r="S62" s="299">
        <v>5</v>
      </c>
      <c r="T62" s="299">
        <v>0</v>
      </c>
      <c r="U62" s="299">
        <v>0</v>
      </c>
      <c r="V62" s="435">
        <v>0</v>
      </c>
      <c r="W62" s="435">
        <v>0</v>
      </c>
      <c r="X62" s="722">
        <v>0</v>
      </c>
      <c r="Y62" s="435">
        <v>0</v>
      </c>
      <c r="Z62" s="435">
        <v>0</v>
      </c>
      <c r="AA62" s="435">
        <v>0</v>
      </c>
      <c r="AB62" s="435">
        <v>0</v>
      </c>
      <c r="AC62" s="728">
        <v>664</v>
      </c>
      <c r="AD62" s="883"/>
    </row>
    <row r="63" spans="2:30" ht="15" customHeight="1">
      <c r="B63" s="710" t="s">
        <v>690</v>
      </c>
      <c r="C63" s="714"/>
      <c r="D63" s="715"/>
      <c r="E63" s="712">
        <v>33762</v>
      </c>
      <c r="F63" s="712">
        <v>25735</v>
      </c>
      <c r="G63" s="712">
        <v>13101</v>
      </c>
      <c r="H63" s="712">
        <v>3</v>
      </c>
      <c r="I63" s="712">
        <v>9944</v>
      </c>
      <c r="J63" s="712">
        <v>2782</v>
      </c>
      <c r="K63" s="712">
        <v>146</v>
      </c>
      <c r="L63" s="713">
        <v>92</v>
      </c>
      <c r="M63" s="712">
        <v>0</v>
      </c>
      <c r="N63" s="712">
        <v>0</v>
      </c>
      <c r="O63" s="712">
        <v>0</v>
      </c>
      <c r="P63" s="712">
        <v>0</v>
      </c>
      <c r="Q63" s="712">
        <v>0</v>
      </c>
      <c r="R63" s="712">
        <v>0</v>
      </c>
      <c r="S63" s="713">
        <v>90</v>
      </c>
      <c r="T63" s="713">
        <v>0</v>
      </c>
      <c r="U63" s="713">
        <v>0</v>
      </c>
      <c r="V63" s="712">
        <v>0</v>
      </c>
      <c r="W63" s="712">
        <v>0</v>
      </c>
      <c r="X63" s="721">
        <v>0</v>
      </c>
      <c r="Y63" s="727">
        <v>0</v>
      </c>
      <c r="Z63" s="727">
        <v>0</v>
      </c>
      <c r="AA63" s="727">
        <v>0</v>
      </c>
      <c r="AB63" s="727">
        <v>0</v>
      </c>
      <c r="AC63" s="727">
        <v>85473</v>
      </c>
      <c r="AD63" s="883"/>
    </row>
    <row r="64" spans="2:30" ht="15" customHeight="1">
      <c r="B64" s="325" t="s">
        <v>422</v>
      </c>
      <c r="C64" s="324" t="s">
        <v>690</v>
      </c>
      <c r="D64" s="365">
        <v>38</v>
      </c>
      <c r="E64" s="434">
        <v>2</v>
      </c>
      <c r="F64" s="435">
        <v>544</v>
      </c>
      <c r="G64" s="435">
        <v>0</v>
      </c>
      <c r="H64" s="435">
        <v>0</v>
      </c>
      <c r="I64" s="435">
        <v>16</v>
      </c>
      <c r="J64" s="435">
        <v>443</v>
      </c>
      <c r="K64" s="435">
        <v>1</v>
      </c>
      <c r="L64" s="299">
        <v>8</v>
      </c>
      <c r="M64" s="435">
        <v>0</v>
      </c>
      <c r="N64" s="435">
        <v>0</v>
      </c>
      <c r="O64" s="435">
        <v>0</v>
      </c>
      <c r="P64" s="435">
        <v>0</v>
      </c>
      <c r="Q64" s="435">
        <v>0</v>
      </c>
      <c r="R64" s="435">
        <v>0</v>
      </c>
      <c r="S64" s="299">
        <v>0</v>
      </c>
      <c r="T64" s="299">
        <v>0</v>
      </c>
      <c r="U64" s="299">
        <v>0</v>
      </c>
      <c r="V64" s="435">
        <v>0</v>
      </c>
      <c r="W64" s="435">
        <v>0</v>
      </c>
      <c r="X64" s="722">
        <v>0</v>
      </c>
      <c r="Y64" s="435">
        <v>0</v>
      </c>
      <c r="Z64" s="435">
        <v>0</v>
      </c>
      <c r="AA64" s="435">
        <v>0</v>
      </c>
      <c r="AB64" s="435">
        <v>0</v>
      </c>
      <c r="AC64" s="728">
        <v>1006</v>
      </c>
      <c r="AD64" s="883"/>
    </row>
    <row r="65" spans="2:30" ht="15" customHeight="1">
      <c r="B65" s="325" t="s">
        <v>431</v>
      </c>
      <c r="C65" s="324" t="s">
        <v>690</v>
      </c>
      <c r="D65" s="365">
        <v>86</v>
      </c>
      <c r="E65" s="434">
        <v>115</v>
      </c>
      <c r="F65" s="435">
        <v>787</v>
      </c>
      <c r="G65" s="435">
        <v>29</v>
      </c>
      <c r="H65" s="435">
        <v>0</v>
      </c>
      <c r="I65" s="435">
        <v>312</v>
      </c>
      <c r="J65" s="435">
        <v>0</v>
      </c>
      <c r="K65" s="435">
        <v>0</v>
      </c>
      <c r="L65" s="299">
        <v>0</v>
      </c>
      <c r="M65" s="435">
        <v>0</v>
      </c>
      <c r="N65" s="435">
        <v>0</v>
      </c>
      <c r="O65" s="435">
        <v>0</v>
      </c>
      <c r="P65" s="435">
        <v>0</v>
      </c>
      <c r="Q65" s="435">
        <v>0</v>
      </c>
      <c r="R65" s="435">
        <v>0</v>
      </c>
      <c r="S65" s="299">
        <v>1</v>
      </c>
      <c r="T65" s="299">
        <v>0</v>
      </c>
      <c r="U65" s="299">
        <v>0</v>
      </c>
      <c r="V65" s="435">
        <v>0</v>
      </c>
      <c r="W65" s="435">
        <v>0</v>
      </c>
      <c r="X65" s="722">
        <v>0</v>
      </c>
      <c r="Y65" s="435">
        <v>0</v>
      </c>
      <c r="Z65" s="435">
        <v>0</v>
      </c>
      <c r="AA65" s="435">
        <v>0</v>
      </c>
      <c r="AB65" s="435">
        <v>0</v>
      </c>
      <c r="AC65" s="728">
        <v>1243</v>
      </c>
      <c r="AD65" s="883"/>
    </row>
    <row r="66" spans="2:30" ht="15" customHeight="1">
      <c r="B66" s="325" t="s">
        <v>436</v>
      </c>
      <c r="C66" s="324" t="s">
        <v>690</v>
      </c>
      <c r="D66" s="365">
        <v>107</v>
      </c>
      <c r="E66" s="434">
        <v>3</v>
      </c>
      <c r="F66" s="435">
        <v>236</v>
      </c>
      <c r="G66" s="435">
        <v>0</v>
      </c>
      <c r="H66" s="435">
        <v>0</v>
      </c>
      <c r="I66" s="435">
        <v>82</v>
      </c>
      <c r="J66" s="435">
        <v>352</v>
      </c>
      <c r="K66" s="435">
        <v>0</v>
      </c>
      <c r="L66" s="299">
        <v>14</v>
      </c>
      <c r="M66" s="435">
        <v>0</v>
      </c>
      <c r="N66" s="435">
        <v>0</v>
      </c>
      <c r="O66" s="435">
        <v>0</v>
      </c>
      <c r="P66" s="435">
        <v>0</v>
      </c>
      <c r="Q66" s="435">
        <v>0</v>
      </c>
      <c r="R66" s="435">
        <v>0</v>
      </c>
      <c r="S66" s="299">
        <v>0</v>
      </c>
      <c r="T66" s="299">
        <v>0</v>
      </c>
      <c r="U66" s="299">
        <v>0</v>
      </c>
      <c r="V66" s="435">
        <v>0</v>
      </c>
      <c r="W66" s="435">
        <v>0</v>
      </c>
      <c r="X66" s="722">
        <v>0</v>
      </c>
      <c r="Y66" s="435">
        <v>0</v>
      </c>
      <c r="Z66" s="435">
        <v>0</v>
      </c>
      <c r="AA66" s="435">
        <v>0</v>
      </c>
      <c r="AB66" s="435">
        <v>0</v>
      </c>
      <c r="AC66" s="728">
        <v>673</v>
      </c>
      <c r="AD66" s="883"/>
    </row>
    <row r="67" spans="2:30" ht="15" customHeight="1">
      <c r="B67" s="325" t="s">
        <v>441</v>
      </c>
      <c r="C67" s="324" t="s">
        <v>690</v>
      </c>
      <c r="D67" s="365">
        <v>134</v>
      </c>
      <c r="E67" s="434">
        <v>2</v>
      </c>
      <c r="F67" s="435">
        <v>263</v>
      </c>
      <c r="G67" s="435">
        <v>0</v>
      </c>
      <c r="H67" s="435">
        <v>0</v>
      </c>
      <c r="I67" s="435">
        <v>192</v>
      </c>
      <c r="J67" s="435">
        <v>0</v>
      </c>
      <c r="K67" s="435">
        <v>0</v>
      </c>
      <c r="L67" s="299">
        <v>0</v>
      </c>
      <c r="M67" s="435">
        <v>0</v>
      </c>
      <c r="N67" s="435">
        <v>0</v>
      </c>
      <c r="O67" s="435">
        <v>0</v>
      </c>
      <c r="P67" s="435">
        <v>0</v>
      </c>
      <c r="Q67" s="435">
        <v>0</v>
      </c>
      <c r="R67" s="435">
        <v>0</v>
      </c>
      <c r="S67" s="299">
        <v>0</v>
      </c>
      <c r="T67" s="299">
        <v>0</v>
      </c>
      <c r="U67" s="299">
        <v>0</v>
      </c>
      <c r="V67" s="435">
        <v>0</v>
      </c>
      <c r="W67" s="435">
        <v>0</v>
      </c>
      <c r="X67" s="722">
        <v>0</v>
      </c>
      <c r="Y67" s="435">
        <v>0</v>
      </c>
      <c r="Z67" s="435">
        <v>0</v>
      </c>
      <c r="AA67" s="435">
        <v>0</v>
      </c>
      <c r="AB67" s="435">
        <v>0</v>
      </c>
      <c r="AC67" s="728">
        <v>457</v>
      </c>
      <c r="AD67" s="883"/>
    </row>
    <row r="68" spans="2:30" ht="15" customHeight="1">
      <c r="B68" s="325" t="s">
        <v>447</v>
      </c>
      <c r="C68" s="324" t="s">
        <v>690</v>
      </c>
      <c r="D68" s="365">
        <v>150</v>
      </c>
      <c r="E68" s="434">
        <v>1</v>
      </c>
      <c r="F68" s="435">
        <v>900</v>
      </c>
      <c r="G68" s="435">
        <v>0</v>
      </c>
      <c r="H68" s="435">
        <v>0</v>
      </c>
      <c r="I68" s="435">
        <v>214</v>
      </c>
      <c r="J68" s="435">
        <v>0</v>
      </c>
      <c r="K68" s="435">
        <v>25</v>
      </c>
      <c r="L68" s="299">
        <v>0</v>
      </c>
      <c r="M68" s="435">
        <v>0</v>
      </c>
      <c r="N68" s="435">
        <v>0</v>
      </c>
      <c r="O68" s="435">
        <v>0</v>
      </c>
      <c r="P68" s="435">
        <v>0</v>
      </c>
      <c r="Q68" s="435">
        <v>0</v>
      </c>
      <c r="R68" s="435">
        <v>0</v>
      </c>
      <c r="S68" s="299">
        <v>1</v>
      </c>
      <c r="T68" s="299">
        <v>0</v>
      </c>
      <c r="U68" s="299">
        <v>0</v>
      </c>
      <c r="V68" s="435">
        <v>0</v>
      </c>
      <c r="W68" s="435">
        <v>0</v>
      </c>
      <c r="X68" s="722">
        <v>0</v>
      </c>
      <c r="Y68" s="435">
        <v>0</v>
      </c>
      <c r="Z68" s="435">
        <v>0</v>
      </c>
      <c r="AA68" s="435">
        <v>0</v>
      </c>
      <c r="AB68" s="435">
        <v>0</v>
      </c>
      <c r="AC68" s="728">
        <v>1140</v>
      </c>
      <c r="AD68" s="883"/>
    </row>
    <row r="69" spans="2:30" ht="15" customHeight="1">
      <c r="B69" s="325" t="s">
        <v>456</v>
      </c>
      <c r="C69" s="324" t="s">
        <v>690</v>
      </c>
      <c r="D69" s="365">
        <v>237</v>
      </c>
      <c r="E69" s="434">
        <v>10214</v>
      </c>
      <c r="F69" s="435">
        <v>717</v>
      </c>
      <c r="G69" s="435">
        <v>1493</v>
      </c>
      <c r="H69" s="435">
        <v>0</v>
      </c>
      <c r="I69" s="435">
        <v>788</v>
      </c>
      <c r="J69" s="435">
        <v>0</v>
      </c>
      <c r="K69" s="435">
        <v>7</v>
      </c>
      <c r="L69" s="299">
        <v>0</v>
      </c>
      <c r="M69" s="435">
        <v>0</v>
      </c>
      <c r="N69" s="435">
        <v>0</v>
      </c>
      <c r="O69" s="435">
        <v>0</v>
      </c>
      <c r="P69" s="435">
        <v>0</v>
      </c>
      <c r="Q69" s="435">
        <v>0</v>
      </c>
      <c r="R69" s="435">
        <v>0</v>
      </c>
      <c r="S69" s="299">
        <v>5</v>
      </c>
      <c r="T69" s="299">
        <v>0</v>
      </c>
      <c r="U69" s="299">
        <v>0</v>
      </c>
      <c r="V69" s="435">
        <v>0</v>
      </c>
      <c r="W69" s="435">
        <v>0</v>
      </c>
      <c r="X69" s="722">
        <v>0</v>
      </c>
      <c r="Y69" s="435">
        <v>0</v>
      </c>
      <c r="Z69" s="435">
        <v>0</v>
      </c>
      <c r="AA69" s="435">
        <v>0</v>
      </c>
      <c r="AB69" s="435">
        <v>0</v>
      </c>
      <c r="AC69" s="728">
        <v>13219</v>
      </c>
      <c r="AD69" s="883"/>
    </row>
    <row r="70" spans="2:30" ht="15" customHeight="1">
      <c r="B70" s="325" t="s">
        <v>459</v>
      </c>
      <c r="C70" s="324" t="s">
        <v>690</v>
      </c>
      <c r="D70" s="365">
        <v>264</v>
      </c>
      <c r="E70" s="434">
        <v>20</v>
      </c>
      <c r="F70" s="435">
        <v>3740</v>
      </c>
      <c r="G70" s="435">
        <v>1887</v>
      </c>
      <c r="H70" s="435">
        <v>0</v>
      </c>
      <c r="I70" s="435">
        <v>782</v>
      </c>
      <c r="J70" s="435">
        <v>0</v>
      </c>
      <c r="K70" s="435">
        <v>1</v>
      </c>
      <c r="L70" s="299">
        <v>0</v>
      </c>
      <c r="M70" s="435">
        <v>0</v>
      </c>
      <c r="N70" s="435">
        <v>0</v>
      </c>
      <c r="O70" s="435">
        <v>0</v>
      </c>
      <c r="P70" s="435">
        <v>0</v>
      </c>
      <c r="Q70" s="435">
        <v>0</v>
      </c>
      <c r="R70" s="435">
        <v>0</v>
      </c>
      <c r="S70" s="299">
        <v>21</v>
      </c>
      <c r="T70" s="299">
        <v>0</v>
      </c>
      <c r="U70" s="299">
        <v>0</v>
      </c>
      <c r="V70" s="435">
        <v>0</v>
      </c>
      <c r="W70" s="435">
        <v>0</v>
      </c>
      <c r="X70" s="722">
        <v>0</v>
      </c>
      <c r="Y70" s="435">
        <v>0</v>
      </c>
      <c r="Z70" s="435">
        <v>0</v>
      </c>
      <c r="AA70" s="435">
        <v>0</v>
      </c>
      <c r="AB70" s="435">
        <v>0</v>
      </c>
      <c r="AC70" s="728">
        <v>6430</v>
      </c>
      <c r="AD70" s="883"/>
    </row>
    <row r="71" spans="2:30" ht="15" customHeight="1">
      <c r="B71" s="325" t="s">
        <v>465</v>
      </c>
      <c r="C71" s="324" t="s">
        <v>690</v>
      </c>
      <c r="D71" s="365">
        <v>310</v>
      </c>
      <c r="E71" s="434">
        <v>4</v>
      </c>
      <c r="F71" s="435">
        <v>1713</v>
      </c>
      <c r="G71" s="435">
        <v>0</v>
      </c>
      <c r="H71" s="435">
        <v>0</v>
      </c>
      <c r="I71" s="435">
        <v>327</v>
      </c>
      <c r="J71" s="435">
        <v>0</v>
      </c>
      <c r="K71" s="435">
        <v>79</v>
      </c>
      <c r="L71" s="299">
        <v>0</v>
      </c>
      <c r="M71" s="435">
        <v>0</v>
      </c>
      <c r="N71" s="435">
        <v>0</v>
      </c>
      <c r="O71" s="435">
        <v>0</v>
      </c>
      <c r="P71" s="435">
        <v>0</v>
      </c>
      <c r="Q71" s="435">
        <v>0</v>
      </c>
      <c r="R71" s="435">
        <v>0</v>
      </c>
      <c r="S71" s="299">
        <v>4</v>
      </c>
      <c r="T71" s="299">
        <v>0</v>
      </c>
      <c r="U71" s="299">
        <v>0</v>
      </c>
      <c r="V71" s="435">
        <v>0</v>
      </c>
      <c r="W71" s="435">
        <v>0</v>
      </c>
      <c r="X71" s="722">
        <v>0</v>
      </c>
      <c r="Y71" s="435">
        <v>0</v>
      </c>
      <c r="Z71" s="435">
        <v>0</v>
      </c>
      <c r="AA71" s="435">
        <v>0</v>
      </c>
      <c r="AB71" s="435">
        <v>0</v>
      </c>
      <c r="AC71" s="728">
        <v>2123</v>
      </c>
      <c r="AD71" s="883"/>
    </row>
    <row r="72" spans="2:30" ht="15" customHeight="1">
      <c r="B72" s="325" t="s">
        <v>467</v>
      </c>
      <c r="C72" s="324" t="s">
        <v>690</v>
      </c>
      <c r="D72" s="365">
        <v>315</v>
      </c>
      <c r="E72" s="434">
        <v>7</v>
      </c>
      <c r="F72" s="435">
        <v>860</v>
      </c>
      <c r="G72" s="435">
        <v>0</v>
      </c>
      <c r="H72" s="435">
        <v>0</v>
      </c>
      <c r="I72" s="435">
        <v>204</v>
      </c>
      <c r="J72" s="435">
        <v>0</v>
      </c>
      <c r="K72" s="435">
        <v>15</v>
      </c>
      <c r="L72" s="299">
        <v>0</v>
      </c>
      <c r="M72" s="435">
        <v>0</v>
      </c>
      <c r="N72" s="435">
        <v>0</v>
      </c>
      <c r="O72" s="435">
        <v>0</v>
      </c>
      <c r="P72" s="435">
        <v>0</v>
      </c>
      <c r="Q72" s="435">
        <v>0</v>
      </c>
      <c r="R72" s="435">
        <v>0</v>
      </c>
      <c r="S72" s="299">
        <v>3</v>
      </c>
      <c r="T72" s="299">
        <v>0</v>
      </c>
      <c r="U72" s="299">
        <v>0</v>
      </c>
      <c r="V72" s="435">
        <v>0</v>
      </c>
      <c r="W72" s="435">
        <v>0</v>
      </c>
      <c r="X72" s="722">
        <v>0</v>
      </c>
      <c r="Y72" s="435">
        <v>0</v>
      </c>
      <c r="Z72" s="435">
        <v>0</v>
      </c>
      <c r="AA72" s="435">
        <v>0</v>
      </c>
      <c r="AB72" s="435">
        <v>0</v>
      </c>
      <c r="AC72" s="728">
        <v>1086</v>
      </c>
      <c r="AD72" s="883"/>
    </row>
    <row r="73" spans="2:30" ht="15" customHeight="1">
      <c r="B73" s="325" t="s">
        <v>473</v>
      </c>
      <c r="C73" s="324" t="s">
        <v>690</v>
      </c>
      <c r="D73" s="365">
        <v>361</v>
      </c>
      <c r="E73" s="434">
        <v>1</v>
      </c>
      <c r="F73" s="435">
        <v>1489</v>
      </c>
      <c r="G73" s="435">
        <v>0</v>
      </c>
      <c r="H73" s="435">
        <v>0</v>
      </c>
      <c r="I73" s="435">
        <v>837</v>
      </c>
      <c r="J73" s="435">
        <v>0</v>
      </c>
      <c r="K73" s="435">
        <v>0</v>
      </c>
      <c r="L73" s="299">
        <v>0</v>
      </c>
      <c r="M73" s="435">
        <v>0</v>
      </c>
      <c r="N73" s="435">
        <v>0</v>
      </c>
      <c r="O73" s="435">
        <v>0</v>
      </c>
      <c r="P73" s="435">
        <v>0</v>
      </c>
      <c r="Q73" s="435">
        <v>0</v>
      </c>
      <c r="R73" s="435">
        <v>0</v>
      </c>
      <c r="S73" s="299">
        <v>0</v>
      </c>
      <c r="T73" s="299">
        <v>0</v>
      </c>
      <c r="U73" s="299">
        <v>0</v>
      </c>
      <c r="V73" s="435">
        <v>0</v>
      </c>
      <c r="W73" s="435">
        <v>0</v>
      </c>
      <c r="X73" s="722">
        <v>0</v>
      </c>
      <c r="Y73" s="435">
        <v>0</v>
      </c>
      <c r="Z73" s="435">
        <v>0</v>
      </c>
      <c r="AA73" s="435">
        <v>0</v>
      </c>
      <c r="AB73" s="435">
        <v>0</v>
      </c>
      <c r="AC73" s="728">
        <v>2327</v>
      </c>
      <c r="AD73" s="883"/>
    </row>
    <row r="74" spans="2:30" ht="15" customHeight="1">
      <c r="B74" s="325" t="s">
        <v>502</v>
      </c>
      <c r="C74" s="324" t="s">
        <v>690</v>
      </c>
      <c r="D74" s="365">
        <v>647</v>
      </c>
      <c r="E74" s="434">
        <v>3</v>
      </c>
      <c r="F74" s="435">
        <v>936</v>
      </c>
      <c r="G74" s="435">
        <v>0</v>
      </c>
      <c r="H74" s="435">
        <v>3</v>
      </c>
      <c r="I74" s="435">
        <v>353</v>
      </c>
      <c r="J74" s="435">
        <v>0</v>
      </c>
      <c r="K74" s="435">
        <v>1</v>
      </c>
      <c r="L74" s="299">
        <v>0</v>
      </c>
      <c r="M74" s="435">
        <v>0</v>
      </c>
      <c r="N74" s="435">
        <v>0</v>
      </c>
      <c r="O74" s="435">
        <v>0</v>
      </c>
      <c r="P74" s="435">
        <v>0</v>
      </c>
      <c r="Q74" s="435">
        <v>0</v>
      </c>
      <c r="R74" s="435">
        <v>0</v>
      </c>
      <c r="S74" s="299">
        <v>2</v>
      </c>
      <c r="T74" s="299">
        <v>0</v>
      </c>
      <c r="U74" s="299">
        <v>0</v>
      </c>
      <c r="V74" s="435">
        <v>0</v>
      </c>
      <c r="W74" s="435">
        <v>0</v>
      </c>
      <c r="X74" s="722">
        <v>0</v>
      </c>
      <c r="Y74" s="435">
        <v>0</v>
      </c>
      <c r="Z74" s="435">
        <v>0</v>
      </c>
      <c r="AA74" s="435">
        <v>0</v>
      </c>
      <c r="AB74" s="435">
        <v>0</v>
      </c>
      <c r="AC74" s="728">
        <v>1296</v>
      </c>
      <c r="AD74" s="883"/>
    </row>
    <row r="75" spans="2:30" ht="15" customHeight="1">
      <c r="B75" s="325" t="s">
        <v>506</v>
      </c>
      <c r="C75" s="324" t="s">
        <v>690</v>
      </c>
      <c r="D75" s="365">
        <v>658</v>
      </c>
      <c r="E75" s="434">
        <v>4</v>
      </c>
      <c r="F75" s="435">
        <v>681</v>
      </c>
      <c r="G75" s="435">
        <v>0</v>
      </c>
      <c r="H75" s="435">
        <v>0</v>
      </c>
      <c r="I75" s="435">
        <v>282</v>
      </c>
      <c r="J75" s="435">
        <v>0</v>
      </c>
      <c r="K75" s="435">
        <v>1</v>
      </c>
      <c r="L75" s="299">
        <v>0</v>
      </c>
      <c r="M75" s="435">
        <v>0</v>
      </c>
      <c r="N75" s="435">
        <v>0</v>
      </c>
      <c r="O75" s="435">
        <v>0</v>
      </c>
      <c r="P75" s="435">
        <v>0</v>
      </c>
      <c r="Q75" s="435">
        <v>0</v>
      </c>
      <c r="R75" s="435">
        <v>0</v>
      </c>
      <c r="S75" s="299">
        <v>1</v>
      </c>
      <c r="T75" s="299">
        <v>0</v>
      </c>
      <c r="U75" s="299">
        <v>0</v>
      </c>
      <c r="V75" s="435">
        <v>0</v>
      </c>
      <c r="W75" s="435">
        <v>0</v>
      </c>
      <c r="X75" s="722">
        <v>0</v>
      </c>
      <c r="Y75" s="435">
        <v>0</v>
      </c>
      <c r="Z75" s="435">
        <v>0</v>
      </c>
      <c r="AA75" s="435">
        <v>0</v>
      </c>
      <c r="AB75" s="435">
        <v>0</v>
      </c>
      <c r="AC75" s="728">
        <v>968</v>
      </c>
      <c r="AD75" s="883"/>
    </row>
    <row r="76" spans="2:30" ht="15" customHeight="1">
      <c r="B76" s="325" t="s">
        <v>509</v>
      </c>
      <c r="C76" s="324" t="s">
        <v>690</v>
      </c>
      <c r="D76" s="365">
        <v>664</v>
      </c>
      <c r="E76" s="434">
        <v>46</v>
      </c>
      <c r="F76" s="435">
        <v>7651</v>
      </c>
      <c r="G76" s="435">
        <v>5574</v>
      </c>
      <c r="H76" s="435">
        <v>0</v>
      </c>
      <c r="I76" s="435">
        <v>1431</v>
      </c>
      <c r="J76" s="435">
        <v>0</v>
      </c>
      <c r="K76" s="435">
        <v>3</v>
      </c>
      <c r="L76" s="299">
        <v>0</v>
      </c>
      <c r="M76" s="435">
        <v>0</v>
      </c>
      <c r="N76" s="435">
        <v>0</v>
      </c>
      <c r="O76" s="435">
        <v>0</v>
      </c>
      <c r="P76" s="435">
        <v>0</v>
      </c>
      <c r="Q76" s="435">
        <v>0</v>
      </c>
      <c r="R76" s="435">
        <v>0</v>
      </c>
      <c r="S76" s="299">
        <v>16</v>
      </c>
      <c r="T76" s="299">
        <v>0</v>
      </c>
      <c r="U76" s="299">
        <v>0</v>
      </c>
      <c r="V76" s="435">
        <v>0</v>
      </c>
      <c r="W76" s="435">
        <v>0</v>
      </c>
      <c r="X76" s="722">
        <v>0</v>
      </c>
      <c r="Y76" s="435">
        <v>0</v>
      </c>
      <c r="Z76" s="435">
        <v>0</v>
      </c>
      <c r="AA76" s="435">
        <v>0</v>
      </c>
      <c r="AB76" s="435">
        <v>0</v>
      </c>
      <c r="AC76" s="728">
        <v>14705</v>
      </c>
      <c r="AD76" s="883"/>
    </row>
    <row r="77" spans="2:30" ht="15" customHeight="1">
      <c r="B77" s="325" t="s">
        <v>515</v>
      </c>
      <c r="C77" s="324" t="s">
        <v>690</v>
      </c>
      <c r="D77" s="365">
        <v>686</v>
      </c>
      <c r="E77" s="434">
        <v>14494</v>
      </c>
      <c r="F77" s="435">
        <v>1558</v>
      </c>
      <c r="G77" s="435">
        <v>2682</v>
      </c>
      <c r="H77" s="435">
        <v>0</v>
      </c>
      <c r="I77" s="435">
        <v>2350</v>
      </c>
      <c r="J77" s="435">
        <v>0</v>
      </c>
      <c r="K77" s="435">
        <v>13</v>
      </c>
      <c r="L77" s="299">
        <v>0</v>
      </c>
      <c r="M77" s="435">
        <v>0</v>
      </c>
      <c r="N77" s="435">
        <v>0</v>
      </c>
      <c r="O77" s="435">
        <v>0</v>
      </c>
      <c r="P77" s="435">
        <v>0</v>
      </c>
      <c r="Q77" s="435">
        <v>0</v>
      </c>
      <c r="R77" s="435">
        <v>0</v>
      </c>
      <c r="S77" s="299">
        <v>20</v>
      </c>
      <c r="T77" s="299">
        <v>0</v>
      </c>
      <c r="U77" s="299">
        <v>0</v>
      </c>
      <c r="V77" s="435">
        <v>0</v>
      </c>
      <c r="W77" s="435">
        <v>0</v>
      </c>
      <c r="X77" s="722">
        <v>0</v>
      </c>
      <c r="Y77" s="435">
        <v>0</v>
      </c>
      <c r="Z77" s="435">
        <v>0</v>
      </c>
      <c r="AA77" s="435">
        <v>0</v>
      </c>
      <c r="AB77" s="435">
        <v>0</v>
      </c>
      <c r="AC77" s="728">
        <v>21097</v>
      </c>
      <c r="AD77" s="883"/>
    </row>
    <row r="78" spans="2:30" ht="15" customHeight="1">
      <c r="B78" s="325" t="s">
        <v>525</v>
      </c>
      <c r="C78" s="324" t="s">
        <v>690</v>
      </c>
      <c r="D78" s="365">
        <v>819</v>
      </c>
      <c r="E78" s="434">
        <v>2</v>
      </c>
      <c r="F78" s="435">
        <v>509</v>
      </c>
      <c r="G78" s="435">
        <v>0</v>
      </c>
      <c r="H78" s="435">
        <v>0</v>
      </c>
      <c r="I78" s="435">
        <v>255</v>
      </c>
      <c r="J78" s="435">
        <v>0</v>
      </c>
      <c r="K78" s="435">
        <v>0</v>
      </c>
      <c r="L78" s="299">
        <v>0</v>
      </c>
      <c r="M78" s="435">
        <v>0</v>
      </c>
      <c r="N78" s="435">
        <v>0</v>
      </c>
      <c r="O78" s="435">
        <v>0</v>
      </c>
      <c r="P78" s="435">
        <v>0</v>
      </c>
      <c r="Q78" s="435">
        <v>0</v>
      </c>
      <c r="R78" s="435">
        <v>0</v>
      </c>
      <c r="S78" s="299">
        <v>0</v>
      </c>
      <c r="T78" s="299">
        <v>0</v>
      </c>
      <c r="U78" s="299">
        <v>0</v>
      </c>
      <c r="V78" s="435">
        <v>0</v>
      </c>
      <c r="W78" s="435">
        <v>0</v>
      </c>
      <c r="X78" s="722">
        <v>0</v>
      </c>
      <c r="Y78" s="435">
        <v>0</v>
      </c>
      <c r="Z78" s="435">
        <v>0</v>
      </c>
      <c r="AA78" s="435">
        <v>0</v>
      </c>
      <c r="AB78" s="435">
        <v>0</v>
      </c>
      <c r="AC78" s="728">
        <v>766</v>
      </c>
      <c r="AD78" s="883"/>
    </row>
    <row r="79" spans="2:30" ht="15" customHeight="1">
      <c r="B79" s="325" t="s">
        <v>529</v>
      </c>
      <c r="C79" s="324" t="s">
        <v>690</v>
      </c>
      <c r="D79" s="365">
        <v>854</v>
      </c>
      <c r="E79" s="434">
        <v>0</v>
      </c>
      <c r="F79" s="435">
        <v>297</v>
      </c>
      <c r="G79" s="435">
        <v>0</v>
      </c>
      <c r="H79" s="435">
        <v>0</v>
      </c>
      <c r="I79" s="435">
        <v>40</v>
      </c>
      <c r="J79" s="435">
        <v>723</v>
      </c>
      <c r="K79" s="435">
        <v>0</v>
      </c>
      <c r="L79" s="299">
        <v>28</v>
      </c>
      <c r="M79" s="435">
        <v>0</v>
      </c>
      <c r="N79" s="435">
        <v>0</v>
      </c>
      <c r="O79" s="435">
        <v>0</v>
      </c>
      <c r="P79" s="435">
        <v>0</v>
      </c>
      <c r="Q79" s="435">
        <v>0</v>
      </c>
      <c r="R79" s="435">
        <v>0</v>
      </c>
      <c r="S79" s="299">
        <v>1</v>
      </c>
      <c r="T79" s="299">
        <v>0</v>
      </c>
      <c r="U79" s="299">
        <v>0</v>
      </c>
      <c r="V79" s="435">
        <v>0</v>
      </c>
      <c r="W79" s="435">
        <v>0</v>
      </c>
      <c r="X79" s="722">
        <v>0</v>
      </c>
      <c r="Y79" s="435">
        <v>0</v>
      </c>
      <c r="Z79" s="435">
        <v>0</v>
      </c>
      <c r="AA79" s="435">
        <v>0</v>
      </c>
      <c r="AB79" s="435">
        <v>0</v>
      </c>
      <c r="AC79" s="728">
        <v>1060</v>
      </c>
      <c r="AD79" s="883"/>
    </row>
    <row r="80" spans="2:30" ht="15" customHeight="1">
      <c r="B80" s="325" t="s">
        <v>535</v>
      </c>
      <c r="C80" s="324" t="s">
        <v>690</v>
      </c>
      <c r="D80" s="365">
        <v>887</v>
      </c>
      <c r="E80" s="434">
        <v>8844</v>
      </c>
      <c r="F80" s="435">
        <v>2854</v>
      </c>
      <c r="G80" s="435">
        <v>1436</v>
      </c>
      <c r="H80" s="435">
        <v>0</v>
      </c>
      <c r="I80" s="435">
        <v>1479</v>
      </c>
      <c r="J80" s="435">
        <v>1264</v>
      </c>
      <c r="K80" s="435">
        <v>0</v>
      </c>
      <c r="L80" s="299">
        <v>42</v>
      </c>
      <c r="M80" s="435">
        <v>0</v>
      </c>
      <c r="N80" s="435">
        <v>0</v>
      </c>
      <c r="O80" s="435">
        <v>0</v>
      </c>
      <c r="P80" s="435">
        <v>0</v>
      </c>
      <c r="Q80" s="435">
        <v>0</v>
      </c>
      <c r="R80" s="435">
        <v>0</v>
      </c>
      <c r="S80" s="299">
        <v>15</v>
      </c>
      <c r="T80" s="299">
        <v>0</v>
      </c>
      <c r="U80" s="299">
        <v>0</v>
      </c>
      <c r="V80" s="435">
        <v>0</v>
      </c>
      <c r="W80" s="435">
        <v>0</v>
      </c>
      <c r="X80" s="722">
        <v>0</v>
      </c>
      <c r="Y80" s="435">
        <v>0</v>
      </c>
      <c r="Z80" s="435">
        <v>0</v>
      </c>
      <c r="AA80" s="435">
        <v>0</v>
      </c>
      <c r="AB80" s="435">
        <v>0</v>
      </c>
      <c r="AC80" s="728">
        <v>15877</v>
      </c>
      <c r="AD80" s="883"/>
    </row>
    <row r="81" spans="2:30" ht="15" customHeight="1">
      <c r="B81" s="710" t="s">
        <v>691</v>
      </c>
      <c r="C81" s="714"/>
      <c r="D81" s="715"/>
      <c r="E81" s="712">
        <v>259786</v>
      </c>
      <c r="F81" s="712">
        <v>108384</v>
      </c>
      <c r="G81" s="712">
        <v>21929</v>
      </c>
      <c r="H81" s="712">
        <v>14438</v>
      </c>
      <c r="I81" s="712">
        <v>22036</v>
      </c>
      <c r="J81" s="712">
        <v>624</v>
      </c>
      <c r="K81" s="712">
        <v>540</v>
      </c>
      <c r="L81" s="713">
        <v>79</v>
      </c>
      <c r="M81" s="712">
        <v>0</v>
      </c>
      <c r="N81" s="712">
        <v>239</v>
      </c>
      <c r="O81" s="712">
        <v>0</v>
      </c>
      <c r="P81" s="712">
        <v>0</v>
      </c>
      <c r="Q81" s="712">
        <v>0</v>
      </c>
      <c r="R81" s="712">
        <v>0</v>
      </c>
      <c r="S81" s="713">
        <v>1398</v>
      </c>
      <c r="T81" s="713">
        <v>0</v>
      </c>
      <c r="U81" s="713">
        <v>0</v>
      </c>
      <c r="V81" s="712">
        <v>0</v>
      </c>
      <c r="W81" s="712">
        <v>0</v>
      </c>
      <c r="X81" s="721">
        <v>0</v>
      </c>
      <c r="Y81" s="727">
        <v>0</v>
      </c>
      <c r="Z81" s="727">
        <v>0</v>
      </c>
      <c r="AA81" s="727">
        <v>0</v>
      </c>
      <c r="AB81" s="727">
        <v>0</v>
      </c>
      <c r="AC81" s="727">
        <v>427976</v>
      </c>
      <c r="AD81" s="883"/>
    </row>
    <row r="82" spans="2:30" ht="15" customHeight="1">
      <c r="B82" s="325" t="s">
        <v>415</v>
      </c>
      <c r="C82" s="324" t="s">
        <v>691</v>
      </c>
      <c r="D82" s="365">
        <v>2</v>
      </c>
      <c r="E82" s="434">
        <v>5</v>
      </c>
      <c r="F82" s="435">
        <v>1904</v>
      </c>
      <c r="G82" s="435">
        <v>0</v>
      </c>
      <c r="H82" s="435">
        <v>0</v>
      </c>
      <c r="I82" s="435">
        <v>902</v>
      </c>
      <c r="J82" s="435">
        <v>354</v>
      </c>
      <c r="K82" s="435">
        <v>1</v>
      </c>
      <c r="L82" s="299">
        <v>14</v>
      </c>
      <c r="M82" s="435">
        <v>0</v>
      </c>
      <c r="N82" s="435">
        <v>0</v>
      </c>
      <c r="O82" s="435">
        <v>0</v>
      </c>
      <c r="P82" s="435">
        <v>0</v>
      </c>
      <c r="Q82" s="435">
        <v>0</v>
      </c>
      <c r="R82" s="435">
        <v>0</v>
      </c>
      <c r="S82" s="299">
        <v>16</v>
      </c>
      <c r="T82" s="299">
        <v>0</v>
      </c>
      <c r="U82" s="299">
        <v>0</v>
      </c>
      <c r="V82" s="435">
        <v>0</v>
      </c>
      <c r="W82" s="435">
        <v>0</v>
      </c>
      <c r="X82" s="722">
        <v>0</v>
      </c>
      <c r="Y82" s="435">
        <v>0</v>
      </c>
      <c r="Z82" s="435">
        <v>0</v>
      </c>
      <c r="AA82" s="435">
        <v>0</v>
      </c>
      <c r="AB82" s="435">
        <v>0</v>
      </c>
      <c r="AC82" s="728">
        <v>3166</v>
      </c>
      <c r="AD82" s="883"/>
    </row>
    <row r="83" spans="2:30" ht="15" customHeight="1">
      <c r="B83" s="325" t="s">
        <v>417</v>
      </c>
      <c r="C83" s="324" t="s">
        <v>691</v>
      </c>
      <c r="D83" s="365">
        <v>21</v>
      </c>
      <c r="E83" s="434">
        <v>5</v>
      </c>
      <c r="F83" s="435">
        <v>297</v>
      </c>
      <c r="G83" s="435">
        <v>0</v>
      </c>
      <c r="H83" s="435">
        <v>0</v>
      </c>
      <c r="I83" s="435">
        <v>192</v>
      </c>
      <c r="J83" s="435">
        <v>0</v>
      </c>
      <c r="K83" s="435">
        <v>0</v>
      </c>
      <c r="L83" s="299">
        <v>0</v>
      </c>
      <c r="M83" s="435">
        <v>0</v>
      </c>
      <c r="N83" s="435">
        <v>0</v>
      </c>
      <c r="O83" s="435">
        <v>0</v>
      </c>
      <c r="P83" s="435">
        <v>0</v>
      </c>
      <c r="Q83" s="435">
        <v>0</v>
      </c>
      <c r="R83" s="435">
        <v>0</v>
      </c>
      <c r="S83" s="299">
        <v>0</v>
      </c>
      <c r="T83" s="299">
        <v>0</v>
      </c>
      <c r="U83" s="299">
        <v>0</v>
      </c>
      <c r="V83" s="435">
        <v>0</v>
      </c>
      <c r="W83" s="435">
        <v>0</v>
      </c>
      <c r="X83" s="722">
        <v>0</v>
      </c>
      <c r="Y83" s="435">
        <v>0</v>
      </c>
      <c r="Z83" s="435">
        <v>0</v>
      </c>
      <c r="AA83" s="435">
        <v>0</v>
      </c>
      <c r="AB83" s="435">
        <v>0</v>
      </c>
      <c r="AC83" s="728">
        <v>494</v>
      </c>
      <c r="AD83" s="883"/>
    </row>
    <row r="84" spans="2:30" ht="15" customHeight="1">
      <c r="B84" s="325" t="s">
        <v>428</v>
      </c>
      <c r="C84" s="324" t="s">
        <v>691</v>
      </c>
      <c r="D84" s="365">
        <v>55</v>
      </c>
      <c r="E84" s="434">
        <v>1</v>
      </c>
      <c r="F84" s="435">
        <v>365</v>
      </c>
      <c r="G84" s="435">
        <v>0</v>
      </c>
      <c r="H84" s="435">
        <v>0</v>
      </c>
      <c r="I84" s="435">
        <v>214</v>
      </c>
      <c r="J84" s="435">
        <v>0</v>
      </c>
      <c r="K84" s="435">
        <v>0</v>
      </c>
      <c r="L84" s="299">
        <v>0</v>
      </c>
      <c r="M84" s="435">
        <v>0</v>
      </c>
      <c r="N84" s="435">
        <v>0</v>
      </c>
      <c r="O84" s="435">
        <v>0</v>
      </c>
      <c r="P84" s="435">
        <v>0</v>
      </c>
      <c r="Q84" s="435">
        <v>0</v>
      </c>
      <c r="R84" s="435">
        <v>0</v>
      </c>
      <c r="S84" s="299">
        <v>1</v>
      </c>
      <c r="T84" s="299">
        <v>0</v>
      </c>
      <c r="U84" s="299">
        <v>0</v>
      </c>
      <c r="V84" s="435">
        <v>0</v>
      </c>
      <c r="W84" s="435">
        <v>0</v>
      </c>
      <c r="X84" s="722">
        <v>0</v>
      </c>
      <c r="Y84" s="435">
        <v>0</v>
      </c>
      <c r="Z84" s="435">
        <v>0</v>
      </c>
      <c r="AA84" s="435">
        <v>0</v>
      </c>
      <c r="AB84" s="435">
        <v>0</v>
      </c>
      <c r="AC84" s="728">
        <v>580</v>
      </c>
      <c r="AD84" s="883"/>
    </row>
    <row r="85" spans="2:30" ht="15" customHeight="1">
      <c r="B85" s="325" t="s">
        <v>446</v>
      </c>
      <c r="C85" s="324" t="s">
        <v>691</v>
      </c>
      <c r="D85" s="365">
        <v>148</v>
      </c>
      <c r="E85" s="434">
        <v>23516</v>
      </c>
      <c r="F85" s="435">
        <v>12410</v>
      </c>
      <c r="G85" s="435">
        <v>0</v>
      </c>
      <c r="H85" s="435">
        <v>0</v>
      </c>
      <c r="I85" s="435">
        <v>1795</v>
      </c>
      <c r="J85" s="435">
        <v>0</v>
      </c>
      <c r="K85" s="435">
        <v>12</v>
      </c>
      <c r="L85" s="299">
        <v>0</v>
      </c>
      <c r="M85" s="435">
        <v>0</v>
      </c>
      <c r="N85" s="435">
        <v>0</v>
      </c>
      <c r="O85" s="435">
        <v>0</v>
      </c>
      <c r="P85" s="435">
        <v>0</v>
      </c>
      <c r="Q85" s="435">
        <v>0</v>
      </c>
      <c r="R85" s="435">
        <v>0</v>
      </c>
      <c r="S85" s="299">
        <v>172</v>
      </c>
      <c r="T85" s="299">
        <v>0</v>
      </c>
      <c r="U85" s="299">
        <v>0</v>
      </c>
      <c r="V85" s="435">
        <v>0</v>
      </c>
      <c r="W85" s="435">
        <v>0</v>
      </c>
      <c r="X85" s="722">
        <v>0</v>
      </c>
      <c r="Y85" s="435">
        <v>0</v>
      </c>
      <c r="Z85" s="435">
        <v>0</v>
      </c>
      <c r="AA85" s="435">
        <v>0</v>
      </c>
      <c r="AB85" s="435">
        <v>0</v>
      </c>
      <c r="AC85" s="728">
        <v>37733</v>
      </c>
      <c r="AD85" s="883"/>
    </row>
    <row r="86" spans="2:30" ht="15" customHeight="1">
      <c r="B86" s="325" t="s">
        <v>451</v>
      </c>
      <c r="C86" s="324" t="s">
        <v>691</v>
      </c>
      <c r="D86" s="365">
        <v>197</v>
      </c>
      <c r="E86" s="434">
        <v>217</v>
      </c>
      <c r="F86" s="435">
        <v>1959</v>
      </c>
      <c r="G86" s="435">
        <v>0</v>
      </c>
      <c r="H86" s="435">
        <v>0</v>
      </c>
      <c r="I86" s="435">
        <v>589</v>
      </c>
      <c r="J86" s="435">
        <v>0</v>
      </c>
      <c r="K86" s="435">
        <v>9</v>
      </c>
      <c r="L86" s="299">
        <v>0</v>
      </c>
      <c r="M86" s="435">
        <v>0</v>
      </c>
      <c r="N86" s="435">
        <v>0</v>
      </c>
      <c r="O86" s="435">
        <v>0</v>
      </c>
      <c r="P86" s="435">
        <v>0</v>
      </c>
      <c r="Q86" s="435">
        <v>0</v>
      </c>
      <c r="R86" s="435">
        <v>0</v>
      </c>
      <c r="S86" s="299">
        <v>8</v>
      </c>
      <c r="T86" s="299">
        <v>0</v>
      </c>
      <c r="U86" s="299">
        <v>0</v>
      </c>
      <c r="V86" s="435">
        <v>0</v>
      </c>
      <c r="W86" s="435">
        <v>0</v>
      </c>
      <c r="X86" s="722">
        <v>0</v>
      </c>
      <c r="Y86" s="435">
        <v>0</v>
      </c>
      <c r="Z86" s="435">
        <v>0</v>
      </c>
      <c r="AA86" s="435">
        <v>0</v>
      </c>
      <c r="AB86" s="435">
        <v>0</v>
      </c>
      <c r="AC86" s="728">
        <v>2774</v>
      </c>
      <c r="AD86" s="883"/>
    </row>
    <row r="87" spans="2:30" ht="15" customHeight="1">
      <c r="B87" s="325" t="s">
        <v>452</v>
      </c>
      <c r="C87" s="324" t="s">
        <v>691</v>
      </c>
      <c r="D87" s="365">
        <v>206</v>
      </c>
      <c r="E87" s="434">
        <v>87</v>
      </c>
      <c r="F87" s="435">
        <v>420</v>
      </c>
      <c r="G87" s="435">
        <v>12</v>
      </c>
      <c r="H87" s="435">
        <v>0</v>
      </c>
      <c r="I87" s="435">
        <v>194</v>
      </c>
      <c r="J87" s="435">
        <v>0</v>
      </c>
      <c r="K87" s="435">
        <v>1</v>
      </c>
      <c r="L87" s="299">
        <v>0</v>
      </c>
      <c r="M87" s="435">
        <v>0</v>
      </c>
      <c r="N87" s="435">
        <v>0</v>
      </c>
      <c r="O87" s="435">
        <v>0</v>
      </c>
      <c r="P87" s="435">
        <v>0</v>
      </c>
      <c r="Q87" s="435">
        <v>0</v>
      </c>
      <c r="R87" s="435">
        <v>0</v>
      </c>
      <c r="S87" s="299">
        <v>2</v>
      </c>
      <c r="T87" s="299">
        <v>0</v>
      </c>
      <c r="U87" s="299">
        <v>0</v>
      </c>
      <c r="V87" s="435">
        <v>0</v>
      </c>
      <c r="W87" s="435">
        <v>0</v>
      </c>
      <c r="X87" s="722">
        <v>0</v>
      </c>
      <c r="Y87" s="435">
        <v>0</v>
      </c>
      <c r="Z87" s="435">
        <v>0</v>
      </c>
      <c r="AA87" s="435">
        <v>0</v>
      </c>
      <c r="AB87" s="435">
        <v>0</v>
      </c>
      <c r="AC87" s="728">
        <v>714</v>
      </c>
      <c r="AD87" s="883"/>
    </row>
    <row r="88" spans="2:30" ht="15" customHeight="1">
      <c r="B88" s="325" t="s">
        <v>466</v>
      </c>
      <c r="C88" s="324" t="s">
        <v>691</v>
      </c>
      <c r="D88" s="365">
        <v>313</v>
      </c>
      <c r="E88" s="434">
        <v>255</v>
      </c>
      <c r="F88" s="435">
        <v>1143</v>
      </c>
      <c r="G88" s="435">
        <v>0</v>
      </c>
      <c r="H88" s="435">
        <v>0</v>
      </c>
      <c r="I88" s="435">
        <v>392</v>
      </c>
      <c r="J88" s="435">
        <v>0</v>
      </c>
      <c r="K88" s="435">
        <v>0</v>
      </c>
      <c r="L88" s="299">
        <v>0</v>
      </c>
      <c r="M88" s="435">
        <v>0</v>
      </c>
      <c r="N88" s="435">
        <v>0</v>
      </c>
      <c r="O88" s="435">
        <v>0</v>
      </c>
      <c r="P88" s="435">
        <v>0</v>
      </c>
      <c r="Q88" s="435">
        <v>0</v>
      </c>
      <c r="R88" s="435">
        <v>0</v>
      </c>
      <c r="S88" s="299">
        <v>5</v>
      </c>
      <c r="T88" s="299">
        <v>0</v>
      </c>
      <c r="U88" s="299">
        <v>0</v>
      </c>
      <c r="V88" s="435">
        <v>0</v>
      </c>
      <c r="W88" s="435">
        <v>0</v>
      </c>
      <c r="X88" s="722">
        <v>0</v>
      </c>
      <c r="Y88" s="435">
        <v>0</v>
      </c>
      <c r="Z88" s="435">
        <v>0</v>
      </c>
      <c r="AA88" s="435">
        <v>0</v>
      </c>
      <c r="AB88" s="435">
        <v>0</v>
      </c>
      <c r="AC88" s="728">
        <v>1790</v>
      </c>
      <c r="AD88" s="883"/>
    </row>
    <row r="89" spans="2:30" ht="15" customHeight="1">
      <c r="B89" s="325" t="s">
        <v>468</v>
      </c>
      <c r="C89" s="324" t="s">
        <v>691</v>
      </c>
      <c r="D89" s="365">
        <v>318</v>
      </c>
      <c r="E89" s="434">
        <v>23264</v>
      </c>
      <c r="F89" s="435">
        <v>7148</v>
      </c>
      <c r="G89" s="435">
        <v>2398</v>
      </c>
      <c r="H89" s="435">
        <v>6</v>
      </c>
      <c r="I89" s="435">
        <v>1563</v>
      </c>
      <c r="J89" s="435">
        <v>0</v>
      </c>
      <c r="K89" s="435">
        <v>66</v>
      </c>
      <c r="L89" s="299">
        <v>0</v>
      </c>
      <c r="M89" s="435">
        <v>0</v>
      </c>
      <c r="N89" s="435">
        <v>0</v>
      </c>
      <c r="O89" s="435">
        <v>0</v>
      </c>
      <c r="P89" s="435">
        <v>0</v>
      </c>
      <c r="Q89" s="435">
        <v>0</v>
      </c>
      <c r="R89" s="435">
        <v>0</v>
      </c>
      <c r="S89" s="299">
        <v>84</v>
      </c>
      <c r="T89" s="299">
        <v>0</v>
      </c>
      <c r="U89" s="299">
        <v>0</v>
      </c>
      <c r="V89" s="435">
        <v>0</v>
      </c>
      <c r="W89" s="435">
        <v>0</v>
      </c>
      <c r="X89" s="722">
        <v>0</v>
      </c>
      <c r="Y89" s="435">
        <v>0</v>
      </c>
      <c r="Z89" s="435">
        <v>0</v>
      </c>
      <c r="AA89" s="435">
        <v>0</v>
      </c>
      <c r="AB89" s="435">
        <v>0</v>
      </c>
      <c r="AC89" s="728">
        <v>34445</v>
      </c>
      <c r="AD89" s="883"/>
    </row>
    <row r="90" spans="2:30" ht="15" customHeight="1">
      <c r="B90" s="325" t="s">
        <v>469</v>
      </c>
      <c r="C90" s="324" t="s">
        <v>691</v>
      </c>
      <c r="D90" s="365">
        <v>321</v>
      </c>
      <c r="E90" s="434">
        <v>12</v>
      </c>
      <c r="F90" s="435">
        <v>2033</v>
      </c>
      <c r="G90" s="435">
        <v>0</v>
      </c>
      <c r="H90" s="435">
        <v>0</v>
      </c>
      <c r="I90" s="435">
        <v>646</v>
      </c>
      <c r="J90" s="435">
        <v>0</v>
      </c>
      <c r="K90" s="435">
        <v>101</v>
      </c>
      <c r="L90" s="299">
        <v>0</v>
      </c>
      <c r="M90" s="435">
        <v>0</v>
      </c>
      <c r="N90" s="435">
        <v>0</v>
      </c>
      <c r="O90" s="435">
        <v>0</v>
      </c>
      <c r="P90" s="435">
        <v>0</v>
      </c>
      <c r="Q90" s="435">
        <v>0</v>
      </c>
      <c r="R90" s="435">
        <v>0</v>
      </c>
      <c r="S90" s="299">
        <v>6</v>
      </c>
      <c r="T90" s="299">
        <v>0</v>
      </c>
      <c r="U90" s="299">
        <v>0</v>
      </c>
      <c r="V90" s="435">
        <v>0</v>
      </c>
      <c r="W90" s="435">
        <v>0</v>
      </c>
      <c r="X90" s="722">
        <v>0</v>
      </c>
      <c r="Y90" s="435">
        <v>0</v>
      </c>
      <c r="Z90" s="435">
        <v>0</v>
      </c>
      <c r="AA90" s="435">
        <v>0</v>
      </c>
      <c r="AB90" s="435">
        <v>0</v>
      </c>
      <c r="AC90" s="728">
        <v>2792</v>
      </c>
      <c r="AD90" s="883"/>
    </row>
    <row r="91" spans="2:30" ht="15" customHeight="1">
      <c r="B91" s="325" t="s">
        <v>476</v>
      </c>
      <c r="C91" s="324" t="s">
        <v>691</v>
      </c>
      <c r="D91" s="365">
        <v>376</v>
      </c>
      <c r="E91" s="434">
        <v>50154</v>
      </c>
      <c r="F91" s="435">
        <v>9882</v>
      </c>
      <c r="G91" s="435">
        <v>1857</v>
      </c>
      <c r="H91" s="435">
        <v>0</v>
      </c>
      <c r="I91" s="435">
        <v>1613</v>
      </c>
      <c r="J91" s="435">
        <v>0</v>
      </c>
      <c r="K91" s="435">
        <v>69</v>
      </c>
      <c r="L91" s="299">
        <v>0</v>
      </c>
      <c r="M91" s="435">
        <v>0</v>
      </c>
      <c r="N91" s="435">
        <v>0</v>
      </c>
      <c r="O91" s="435">
        <v>0</v>
      </c>
      <c r="P91" s="435">
        <v>0</v>
      </c>
      <c r="Q91" s="435">
        <v>0</v>
      </c>
      <c r="R91" s="435">
        <v>0</v>
      </c>
      <c r="S91" s="299">
        <v>217</v>
      </c>
      <c r="T91" s="299">
        <v>0</v>
      </c>
      <c r="U91" s="299">
        <v>0</v>
      </c>
      <c r="V91" s="435">
        <v>0</v>
      </c>
      <c r="W91" s="435">
        <v>0</v>
      </c>
      <c r="X91" s="722">
        <v>0</v>
      </c>
      <c r="Y91" s="435">
        <v>0</v>
      </c>
      <c r="Z91" s="435">
        <v>0</v>
      </c>
      <c r="AA91" s="435">
        <v>0</v>
      </c>
      <c r="AB91" s="435">
        <v>0</v>
      </c>
      <c r="AC91" s="728">
        <v>63575</v>
      </c>
      <c r="AD91" s="883"/>
    </row>
    <row r="92" spans="2:30" ht="15" customHeight="1">
      <c r="B92" s="325" t="s">
        <v>479</v>
      </c>
      <c r="C92" s="324" t="s">
        <v>691</v>
      </c>
      <c r="D92" s="365">
        <v>400</v>
      </c>
      <c r="E92" s="434">
        <v>6505</v>
      </c>
      <c r="F92" s="435">
        <v>2843</v>
      </c>
      <c r="G92" s="435">
        <v>2143</v>
      </c>
      <c r="H92" s="435">
        <v>0</v>
      </c>
      <c r="I92" s="435">
        <v>1326</v>
      </c>
      <c r="J92" s="435">
        <v>0</v>
      </c>
      <c r="K92" s="435">
        <v>2</v>
      </c>
      <c r="L92" s="299">
        <v>0</v>
      </c>
      <c r="M92" s="435">
        <v>0</v>
      </c>
      <c r="N92" s="435">
        <v>0</v>
      </c>
      <c r="O92" s="435">
        <v>0</v>
      </c>
      <c r="P92" s="435">
        <v>0</v>
      </c>
      <c r="Q92" s="435">
        <v>0</v>
      </c>
      <c r="R92" s="435">
        <v>0</v>
      </c>
      <c r="S92" s="299">
        <v>31</v>
      </c>
      <c r="T92" s="299">
        <v>0</v>
      </c>
      <c r="U92" s="299">
        <v>0</v>
      </c>
      <c r="V92" s="435">
        <v>0</v>
      </c>
      <c r="W92" s="435">
        <v>0</v>
      </c>
      <c r="X92" s="722">
        <v>0</v>
      </c>
      <c r="Y92" s="435">
        <v>0</v>
      </c>
      <c r="Z92" s="435">
        <v>0</v>
      </c>
      <c r="AA92" s="435">
        <v>0</v>
      </c>
      <c r="AB92" s="435">
        <v>0</v>
      </c>
      <c r="AC92" s="728">
        <v>12819</v>
      </c>
      <c r="AD92" s="883"/>
    </row>
    <row r="93" spans="2:30" ht="15" customHeight="1">
      <c r="B93" s="325" t="s">
        <v>482</v>
      </c>
      <c r="C93" s="324" t="s">
        <v>691</v>
      </c>
      <c r="D93" s="365">
        <v>440</v>
      </c>
      <c r="E93" s="434">
        <v>29465</v>
      </c>
      <c r="F93" s="435">
        <v>10614</v>
      </c>
      <c r="G93" s="435">
        <v>3803</v>
      </c>
      <c r="H93" s="435">
        <v>4</v>
      </c>
      <c r="I93" s="435">
        <v>2012</v>
      </c>
      <c r="J93" s="435">
        <v>0</v>
      </c>
      <c r="K93" s="435">
        <v>25</v>
      </c>
      <c r="L93" s="299">
        <v>0</v>
      </c>
      <c r="M93" s="435">
        <v>0</v>
      </c>
      <c r="N93" s="435">
        <v>0</v>
      </c>
      <c r="O93" s="435">
        <v>0</v>
      </c>
      <c r="P93" s="435">
        <v>0</v>
      </c>
      <c r="Q93" s="435">
        <v>0</v>
      </c>
      <c r="R93" s="435">
        <v>0</v>
      </c>
      <c r="S93" s="299">
        <v>138</v>
      </c>
      <c r="T93" s="299">
        <v>0</v>
      </c>
      <c r="U93" s="299">
        <v>0</v>
      </c>
      <c r="V93" s="435">
        <v>0</v>
      </c>
      <c r="W93" s="435">
        <v>0</v>
      </c>
      <c r="X93" s="722">
        <v>0</v>
      </c>
      <c r="Y93" s="435">
        <v>0</v>
      </c>
      <c r="Z93" s="435">
        <v>0</v>
      </c>
      <c r="AA93" s="435">
        <v>0</v>
      </c>
      <c r="AB93" s="435">
        <v>0</v>
      </c>
      <c r="AC93" s="728">
        <v>45923</v>
      </c>
      <c r="AD93" s="883"/>
    </row>
    <row r="94" spans="2:30" ht="15" customHeight="1">
      <c r="B94" s="325" t="s">
        <v>486</v>
      </c>
      <c r="C94" s="324" t="s">
        <v>691</v>
      </c>
      <c r="D94" s="365">
        <v>483</v>
      </c>
      <c r="E94" s="434">
        <v>4</v>
      </c>
      <c r="F94" s="435">
        <v>421</v>
      </c>
      <c r="G94" s="435">
        <v>19</v>
      </c>
      <c r="H94" s="435">
        <v>1</v>
      </c>
      <c r="I94" s="435">
        <v>283</v>
      </c>
      <c r="J94" s="435">
        <v>5</v>
      </c>
      <c r="K94" s="435">
        <v>0</v>
      </c>
      <c r="L94" s="299">
        <v>0</v>
      </c>
      <c r="M94" s="435">
        <v>0</v>
      </c>
      <c r="N94" s="435">
        <v>0</v>
      </c>
      <c r="O94" s="435">
        <v>0</v>
      </c>
      <c r="P94" s="435">
        <v>0</v>
      </c>
      <c r="Q94" s="435">
        <v>0</v>
      </c>
      <c r="R94" s="435">
        <v>0</v>
      </c>
      <c r="S94" s="299">
        <v>3</v>
      </c>
      <c r="T94" s="299">
        <v>0</v>
      </c>
      <c r="U94" s="299">
        <v>0</v>
      </c>
      <c r="V94" s="435">
        <v>0</v>
      </c>
      <c r="W94" s="435">
        <v>0</v>
      </c>
      <c r="X94" s="722">
        <v>0</v>
      </c>
      <c r="Y94" s="435">
        <v>0</v>
      </c>
      <c r="Z94" s="435">
        <v>0</v>
      </c>
      <c r="AA94" s="435">
        <v>0</v>
      </c>
      <c r="AB94" s="435">
        <v>0</v>
      </c>
      <c r="AC94" s="728">
        <v>733</v>
      </c>
      <c r="AD94" s="883"/>
    </row>
    <row r="95" spans="2:30" ht="15" customHeight="1">
      <c r="B95" s="325" t="s">
        <v>490</v>
      </c>
      <c r="C95" s="324" t="s">
        <v>691</v>
      </c>
      <c r="D95" s="365">
        <v>541</v>
      </c>
      <c r="E95" s="434">
        <v>22</v>
      </c>
      <c r="F95" s="435">
        <v>4030</v>
      </c>
      <c r="G95" s="435">
        <v>1079</v>
      </c>
      <c r="H95" s="435">
        <v>0</v>
      </c>
      <c r="I95" s="435">
        <v>921</v>
      </c>
      <c r="J95" s="435">
        <v>0</v>
      </c>
      <c r="K95" s="435">
        <v>41</v>
      </c>
      <c r="L95" s="299">
        <v>0</v>
      </c>
      <c r="M95" s="435">
        <v>0</v>
      </c>
      <c r="N95" s="435">
        <v>0</v>
      </c>
      <c r="O95" s="435">
        <v>0</v>
      </c>
      <c r="P95" s="435">
        <v>0</v>
      </c>
      <c r="Q95" s="435">
        <v>0</v>
      </c>
      <c r="R95" s="435">
        <v>0</v>
      </c>
      <c r="S95" s="299">
        <v>35</v>
      </c>
      <c r="T95" s="299">
        <v>0</v>
      </c>
      <c r="U95" s="299">
        <v>0</v>
      </c>
      <c r="V95" s="435">
        <v>0</v>
      </c>
      <c r="W95" s="435">
        <v>0</v>
      </c>
      <c r="X95" s="722">
        <v>0</v>
      </c>
      <c r="Y95" s="435">
        <v>0</v>
      </c>
      <c r="Z95" s="435">
        <v>0</v>
      </c>
      <c r="AA95" s="435">
        <v>0</v>
      </c>
      <c r="AB95" s="435">
        <v>0</v>
      </c>
      <c r="AC95" s="728">
        <v>6093</v>
      </c>
      <c r="AD95" s="883"/>
    </row>
    <row r="96" spans="2:30" ht="15" customHeight="1">
      <c r="B96" s="325" t="s">
        <v>497</v>
      </c>
      <c r="C96" s="324" t="s">
        <v>691</v>
      </c>
      <c r="D96" s="365">
        <v>607</v>
      </c>
      <c r="E96" s="434">
        <v>8914</v>
      </c>
      <c r="F96" s="435">
        <v>5229</v>
      </c>
      <c r="G96" s="435">
        <v>5</v>
      </c>
      <c r="H96" s="435">
        <v>3</v>
      </c>
      <c r="I96" s="435">
        <v>577</v>
      </c>
      <c r="J96" s="435">
        <v>0</v>
      </c>
      <c r="K96" s="435">
        <v>43</v>
      </c>
      <c r="L96" s="299">
        <v>0</v>
      </c>
      <c r="M96" s="435">
        <v>0</v>
      </c>
      <c r="N96" s="435">
        <v>0</v>
      </c>
      <c r="O96" s="435">
        <v>0</v>
      </c>
      <c r="P96" s="435">
        <v>0</v>
      </c>
      <c r="Q96" s="435">
        <v>0</v>
      </c>
      <c r="R96" s="435">
        <v>0</v>
      </c>
      <c r="S96" s="299">
        <v>31</v>
      </c>
      <c r="T96" s="299">
        <v>0</v>
      </c>
      <c r="U96" s="299">
        <v>0</v>
      </c>
      <c r="V96" s="435">
        <v>0</v>
      </c>
      <c r="W96" s="435">
        <v>0</v>
      </c>
      <c r="X96" s="722">
        <v>0</v>
      </c>
      <c r="Y96" s="435">
        <v>0</v>
      </c>
      <c r="Z96" s="435">
        <v>0</v>
      </c>
      <c r="AA96" s="435">
        <v>0</v>
      </c>
      <c r="AB96" s="435">
        <v>0</v>
      </c>
      <c r="AC96" s="728">
        <v>14771</v>
      </c>
      <c r="AD96" s="883"/>
    </row>
    <row r="97" spans="2:30" ht="15" customHeight="1">
      <c r="B97" s="325" t="s">
        <v>498</v>
      </c>
      <c r="C97" s="324" t="s">
        <v>691</v>
      </c>
      <c r="D97" s="365">
        <v>615</v>
      </c>
      <c r="E97" s="434">
        <v>107958</v>
      </c>
      <c r="F97" s="435">
        <v>26838</v>
      </c>
      <c r="G97" s="435">
        <v>10365</v>
      </c>
      <c r="H97" s="435">
        <v>14422</v>
      </c>
      <c r="I97" s="435">
        <v>3078</v>
      </c>
      <c r="J97" s="435">
        <v>260</v>
      </c>
      <c r="K97" s="435">
        <v>110</v>
      </c>
      <c r="L97" s="299">
        <v>65</v>
      </c>
      <c r="M97" s="435">
        <v>0</v>
      </c>
      <c r="N97" s="435">
        <v>239</v>
      </c>
      <c r="O97" s="435">
        <v>0</v>
      </c>
      <c r="P97" s="435">
        <v>0</v>
      </c>
      <c r="Q97" s="435">
        <v>0</v>
      </c>
      <c r="R97" s="435">
        <v>0</v>
      </c>
      <c r="S97" s="299">
        <v>553</v>
      </c>
      <c r="T97" s="299">
        <v>0</v>
      </c>
      <c r="U97" s="299">
        <v>0</v>
      </c>
      <c r="V97" s="435">
        <v>0</v>
      </c>
      <c r="W97" s="435">
        <v>0</v>
      </c>
      <c r="X97" s="722">
        <v>0</v>
      </c>
      <c r="Y97" s="435">
        <v>0</v>
      </c>
      <c r="Z97" s="435">
        <v>0</v>
      </c>
      <c r="AA97" s="435">
        <v>0</v>
      </c>
      <c r="AB97" s="435">
        <v>0</v>
      </c>
      <c r="AC97" s="728">
        <v>163270</v>
      </c>
      <c r="AD97" s="883"/>
    </row>
    <row r="98" spans="2:30" ht="15" customHeight="1">
      <c r="B98" s="325" t="s">
        <v>503</v>
      </c>
      <c r="C98" s="324" t="s">
        <v>691</v>
      </c>
      <c r="D98" s="365">
        <v>649</v>
      </c>
      <c r="E98" s="434">
        <v>375</v>
      </c>
      <c r="F98" s="435">
        <v>1505</v>
      </c>
      <c r="G98" s="435">
        <v>0</v>
      </c>
      <c r="H98" s="435">
        <v>0</v>
      </c>
      <c r="I98" s="435">
        <v>462</v>
      </c>
      <c r="J98" s="435">
        <v>0</v>
      </c>
      <c r="K98" s="435">
        <v>4</v>
      </c>
      <c r="L98" s="299">
        <v>0</v>
      </c>
      <c r="M98" s="435">
        <v>0</v>
      </c>
      <c r="N98" s="435">
        <v>0</v>
      </c>
      <c r="O98" s="435">
        <v>0</v>
      </c>
      <c r="P98" s="435">
        <v>0</v>
      </c>
      <c r="Q98" s="435">
        <v>0</v>
      </c>
      <c r="R98" s="435">
        <v>0</v>
      </c>
      <c r="S98" s="299">
        <v>1</v>
      </c>
      <c r="T98" s="299">
        <v>0</v>
      </c>
      <c r="U98" s="299">
        <v>0</v>
      </c>
      <c r="V98" s="435">
        <v>0</v>
      </c>
      <c r="W98" s="435">
        <v>0</v>
      </c>
      <c r="X98" s="722">
        <v>0</v>
      </c>
      <c r="Y98" s="435">
        <v>0</v>
      </c>
      <c r="Z98" s="435">
        <v>0</v>
      </c>
      <c r="AA98" s="435">
        <v>0</v>
      </c>
      <c r="AB98" s="435">
        <v>0</v>
      </c>
      <c r="AC98" s="728">
        <v>2346</v>
      </c>
      <c r="AD98" s="883"/>
    </row>
    <row r="99" spans="2:30" ht="15" customHeight="1">
      <c r="B99" s="325" t="s">
        <v>504</v>
      </c>
      <c r="C99" s="324" t="s">
        <v>691</v>
      </c>
      <c r="D99" s="365">
        <v>652</v>
      </c>
      <c r="E99" s="434">
        <v>68</v>
      </c>
      <c r="F99" s="435">
        <v>241</v>
      </c>
      <c r="G99" s="435">
        <v>0</v>
      </c>
      <c r="H99" s="435">
        <v>0</v>
      </c>
      <c r="I99" s="435">
        <v>198</v>
      </c>
      <c r="J99" s="435">
        <v>0</v>
      </c>
      <c r="K99" s="435">
        <v>0</v>
      </c>
      <c r="L99" s="299">
        <v>0</v>
      </c>
      <c r="M99" s="435">
        <v>0</v>
      </c>
      <c r="N99" s="435">
        <v>0</v>
      </c>
      <c r="O99" s="435">
        <v>0</v>
      </c>
      <c r="P99" s="435">
        <v>0</v>
      </c>
      <c r="Q99" s="435">
        <v>0</v>
      </c>
      <c r="R99" s="435">
        <v>0</v>
      </c>
      <c r="S99" s="299">
        <v>0</v>
      </c>
      <c r="T99" s="299">
        <v>0</v>
      </c>
      <c r="U99" s="299">
        <v>0</v>
      </c>
      <c r="V99" s="435">
        <v>0</v>
      </c>
      <c r="W99" s="435">
        <v>0</v>
      </c>
      <c r="X99" s="722">
        <v>0</v>
      </c>
      <c r="Y99" s="435">
        <v>0</v>
      </c>
      <c r="Z99" s="435">
        <v>0</v>
      </c>
      <c r="AA99" s="435">
        <v>0</v>
      </c>
      <c r="AB99" s="435">
        <v>0</v>
      </c>
      <c r="AC99" s="728">
        <v>507</v>
      </c>
      <c r="AD99" s="883"/>
    </row>
    <row r="100" spans="2:30" ht="15" customHeight="1">
      <c r="B100" s="325" t="s">
        <v>508</v>
      </c>
      <c r="C100" s="324" t="s">
        <v>691</v>
      </c>
      <c r="D100" s="365">
        <v>660</v>
      </c>
      <c r="E100" s="434">
        <v>2</v>
      </c>
      <c r="F100" s="435">
        <v>2587</v>
      </c>
      <c r="G100" s="435">
        <v>0</v>
      </c>
      <c r="H100" s="435">
        <v>0</v>
      </c>
      <c r="I100" s="435">
        <v>748</v>
      </c>
      <c r="J100" s="435">
        <v>0</v>
      </c>
      <c r="K100" s="435">
        <v>2</v>
      </c>
      <c r="L100" s="299">
        <v>0</v>
      </c>
      <c r="M100" s="435">
        <v>0</v>
      </c>
      <c r="N100" s="435">
        <v>0</v>
      </c>
      <c r="O100" s="435">
        <v>0</v>
      </c>
      <c r="P100" s="435">
        <v>0</v>
      </c>
      <c r="Q100" s="435">
        <v>0</v>
      </c>
      <c r="R100" s="435">
        <v>0</v>
      </c>
      <c r="S100" s="299">
        <v>6</v>
      </c>
      <c r="T100" s="299">
        <v>0</v>
      </c>
      <c r="U100" s="299">
        <v>0</v>
      </c>
      <c r="V100" s="435">
        <v>0</v>
      </c>
      <c r="W100" s="435">
        <v>0</v>
      </c>
      <c r="X100" s="722">
        <v>0</v>
      </c>
      <c r="Y100" s="435">
        <v>0</v>
      </c>
      <c r="Z100" s="435">
        <v>0</v>
      </c>
      <c r="AA100" s="435">
        <v>0</v>
      </c>
      <c r="AB100" s="435">
        <v>0</v>
      </c>
      <c r="AC100" s="728">
        <v>3339</v>
      </c>
      <c r="AD100" s="883"/>
    </row>
    <row r="101" spans="2:30" ht="15" customHeight="1">
      <c r="B101" s="325" t="s">
        <v>511</v>
      </c>
      <c r="C101" s="324" t="s">
        <v>691</v>
      </c>
      <c r="D101" s="365">
        <v>667</v>
      </c>
      <c r="E101" s="434">
        <v>284</v>
      </c>
      <c r="F101" s="435">
        <v>2269</v>
      </c>
      <c r="G101" s="435">
        <v>0</v>
      </c>
      <c r="H101" s="435">
        <v>0</v>
      </c>
      <c r="I101" s="435">
        <v>751</v>
      </c>
      <c r="J101" s="435">
        <v>0</v>
      </c>
      <c r="K101" s="435">
        <v>46</v>
      </c>
      <c r="L101" s="299">
        <v>0</v>
      </c>
      <c r="M101" s="435">
        <v>0</v>
      </c>
      <c r="N101" s="435">
        <v>0</v>
      </c>
      <c r="O101" s="435">
        <v>0</v>
      </c>
      <c r="P101" s="435">
        <v>0</v>
      </c>
      <c r="Q101" s="435">
        <v>0</v>
      </c>
      <c r="R101" s="435">
        <v>0</v>
      </c>
      <c r="S101" s="299">
        <v>2</v>
      </c>
      <c r="T101" s="299">
        <v>0</v>
      </c>
      <c r="U101" s="299">
        <v>0</v>
      </c>
      <c r="V101" s="435">
        <v>0</v>
      </c>
      <c r="W101" s="435">
        <v>0</v>
      </c>
      <c r="X101" s="722">
        <v>0</v>
      </c>
      <c r="Y101" s="435">
        <v>0</v>
      </c>
      <c r="Z101" s="435">
        <v>0</v>
      </c>
      <c r="AA101" s="435">
        <v>0</v>
      </c>
      <c r="AB101" s="435">
        <v>0</v>
      </c>
      <c r="AC101" s="728">
        <v>3350</v>
      </c>
      <c r="AD101" s="883"/>
    </row>
    <row r="102" spans="2:30" ht="15" customHeight="1">
      <c r="B102" s="325" t="s">
        <v>513</v>
      </c>
      <c r="C102" s="324" t="s">
        <v>691</v>
      </c>
      <c r="D102" s="365">
        <v>674</v>
      </c>
      <c r="E102" s="434">
        <v>14</v>
      </c>
      <c r="F102" s="435">
        <v>1845</v>
      </c>
      <c r="G102" s="435">
        <v>0</v>
      </c>
      <c r="H102" s="435">
        <v>1</v>
      </c>
      <c r="I102" s="435">
        <v>823</v>
      </c>
      <c r="J102" s="435">
        <v>0</v>
      </c>
      <c r="K102" s="435">
        <v>5</v>
      </c>
      <c r="L102" s="299">
        <v>0</v>
      </c>
      <c r="M102" s="435">
        <v>0</v>
      </c>
      <c r="N102" s="435">
        <v>0</v>
      </c>
      <c r="O102" s="435">
        <v>0</v>
      </c>
      <c r="P102" s="435">
        <v>0</v>
      </c>
      <c r="Q102" s="435">
        <v>0</v>
      </c>
      <c r="R102" s="435">
        <v>0</v>
      </c>
      <c r="S102" s="299">
        <v>29</v>
      </c>
      <c r="T102" s="299">
        <v>0</v>
      </c>
      <c r="U102" s="299">
        <v>0</v>
      </c>
      <c r="V102" s="435">
        <v>0</v>
      </c>
      <c r="W102" s="435">
        <v>0</v>
      </c>
      <c r="X102" s="722">
        <v>0</v>
      </c>
      <c r="Y102" s="435">
        <v>0</v>
      </c>
      <c r="Z102" s="435">
        <v>0</v>
      </c>
      <c r="AA102" s="435">
        <v>0</v>
      </c>
      <c r="AB102" s="435">
        <v>0</v>
      </c>
      <c r="AC102" s="728">
        <v>2688</v>
      </c>
      <c r="AD102" s="883"/>
    </row>
    <row r="103" spans="2:30" ht="15" customHeight="1">
      <c r="B103" s="325" t="s">
        <v>517</v>
      </c>
      <c r="C103" s="324" t="s">
        <v>691</v>
      </c>
      <c r="D103" s="365">
        <v>697</v>
      </c>
      <c r="E103" s="434">
        <v>8220</v>
      </c>
      <c r="F103" s="435">
        <v>7139</v>
      </c>
      <c r="G103" s="435">
        <v>248</v>
      </c>
      <c r="H103" s="435">
        <v>1</v>
      </c>
      <c r="I103" s="435">
        <v>1249</v>
      </c>
      <c r="J103" s="435">
        <v>5</v>
      </c>
      <c r="K103" s="435">
        <v>3</v>
      </c>
      <c r="L103" s="299">
        <v>0</v>
      </c>
      <c r="M103" s="435">
        <v>0</v>
      </c>
      <c r="N103" s="435">
        <v>0</v>
      </c>
      <c r="O103" s="435">
        <v>0</v>
      </c>
      <c r="P103" s="435">
        <v>0</v>
      </c>
      <c r="Q103" s="435">
        <v>0</v>
      </c>
      <c r="R103" s="435">
        <v>0</v>
      </c>
      <c r="S103" s="299">
        <v>45</v>
      </c>
      <c r="T103" s="299">
        <v>0</v>
      </c>
      <c r="U103" s="299">
        <v>0</v>
      </c>
      <c r="V103" s="435">
        <v>0</v>
      </c>
      <c r="W103" s="435">
        <v>0</v>
      </c>
      <c r="X103" s="722">
        <v>0</v>
      </c>
      <c r="Y103" s="435">
        <v>0</v>
      </c>
      <c r="Z103" s="435">
        <v>0</v>
      </c>
      <c r="AA103" s="435">
        <v>0</v>
      </c>
      <c r="AB103" s="435">
        <v>0</v>
      </c>
      <c r="AC103" s="728">
        <v>16865</v>
      </c>
      <c r="AD103" s="883"/>
    </row>
    <row r="104" spans="2:30" ht="15" customHeight="1">
      <c r="B104" s="325" t="s">
        <v>519</v>
      </c>
      <c r="C104" s="324" t="s">
        <v>691</v>
      </c>
      <c r="D104" s="365">
        <v>756</v>
      </c>
      <c r="E104" s="434">
        <v>439</v>
      </c>
      <c r="F104" s="435">
        <v>5262</v>
      </c>
      <c r="G104" s="435">
        <v>0</v>
      </c>
      <c r="H104" s="435">
        <v>0</v>
      </c>
      <c r="I104" s="435">
        <v>1508</v>
      </c>
      <c r="J104" s="435">
        <v>0</v>
      </c>
      <c r="K104" s="435">
        <v>0</v>
      </c>
      <c r="L104" s="299">
        <v>0</v>
      </c>
      <c r="M104" s="435">
        <v>0</v>
      </c>
      <c r="N104" s="435">
        <v>0</v>
      </c>
      <c r="O104" s="435">
        <v>0</v>
      </c>
      <c r="P104" s="435">
        <v>0</v>
      </c>
      <c r="Q104" s="435">
        <v>0</v>
      </c>
      <c r="R104" s="435">
        <v>0</v>
      </c>
      <c r="S104" s="299">
        <v>13</v>
      </c>
      <c r="T104" s="299">
        <v>0</v>
      </c>
      <c r="U104" s="299">
        <v>0</v>
      </c>
      <c r="V104" s="435">
        <v>0</v>
      </c>
      <c r="W104" s="435">
        <v>0</v>
      </c>
      <c r="X104" s="722">
        <v>0</v>
      </c>
      <c r="Y104" s="435">
        <v>0</v>
      </c>
      <c r="Z104" s="435">
        <v>0</v>
      </c>
      <c r="AA104" s="435">
        <v>0</v>
      </c>
      <c r="AB104" s="435">
        <v>0</v>
      </c>
      <c r="AC104" s="728">
        <v>7209</v>
      </c>
      <c r="AD104" s="883"/>
    </row>
    <row r="105" spans="2:30" ht="15" customHeight="1">
      <c r="B105" s="710" t="s">
        <v>692</v>
      </c>
      <c r="C105" s="714"/>
      <c r="D105" s="715"/>
      <c r="E105" s="712">
        <v>8346</v>
      </c>
      <c r="F105" s="712">
        <v>55122</v>
      </c>
      <c r="G105" s="712">
        <v>4324</v>
      </c>
      <c r="H105" s="712">
        <v>3</v>
      </c>
      <c r="I105" s="712">
        <v>11922</v>
      </c>
      <c r="J105" s="712">
        <v>7556</v>
      </c>
      <c r="K105" s="712">
        <v>25</v>
      </c>
      <c r="L105" s="713">
        <v>302</v>
      </c>
      <c r="M105" s="712">
        <v>33</v>
      </c>
      <c r="N105" s="712">
        <v>0</v>
      </c>
      <c r="O105" s="712">
        <v>78</v>
      </c>
      <c r="P105" s="712">
        <v>1</v>
      </c>
      <c r="Q105" s="712">
        <v>2</v>
      </c>
      <c r="R105" s="712">
        <v>0</v>
      </c>
      <c r="S105" s="713">
        <v>137</v>
      </c>
      <c r="T105" s="713">
        <v>0</v>
      </c>
      <c r="U105" s="713">
        <v>0</v>
      </c>
      <c r="V105" s="712">
        <v>0</v>
      </c>
      <c r="W105" s="712">
        <v>0</v>
      </c>
      <c r="X105" s="721">
        <v>0</v>
      </c>
      <c r="Y105" s="727">
        <v>0</v>
      </c>
      <c r="Z105" s="727">
        <v>0</v>
      </c>
      <c r="AA105" s="727">
        <v>0</v>
      </c>
      <c r="AB105" s="727">
        <v>0</v>
      </c>
      <c r="AC105" s="727">
        <v>87412</v>
      </c>
      <c r="AD105" s="883"/>
    </row>
    <row r="106" spans="2:30" ht="15" customHeight="1">
      <c r="B106" s="325" t="s">
        <v>418</v>
      </c>
      <c r="C106" s="324" t="s">
        <v>692</v>
      </c>
      <c r="D106" s="365">
        <v>30</v>
      </c>
      <c r="E106" s="434">
        <v>3603</v>
      </c>
      <c r="F106" s="435">
        <v>5347</v>
      </c>
      <c r="G106" s="435">
        <v>4048</v>
      </c>
      <c r="H106" s="435">
        <v>1</v>
      </c>
      <c r="I106" s="435">
        <v>508</v>
      </c>
      <c r="J106" s="435">
        <v>1229</v>
      </c>
      <c r="K106" s="435">
        <v>3</v>
      </c>
      <c r="L106" s="299">
        <v>28</v>
      </c>
      <c r="M106" s="435">
        <v>23</v>
      </c>
      <c r="N106" s="435">
        <v>0</v>
      </c>
      <c r="O106" s="435">
        <v>0</v>
      </c>
      <c r="P106" s="435">
        <v>0</v>
      </c>
      <c r="Q106" s="435">
        <v>0</v>
      </c>
      <c r="R106" s="435">
        <v>0</v>
      </c>
      <c r="S106" s="299">
        <v>27</v>
      </c>
      <c r="T106" s="299">
        <v>0</v>
      </c>
      <c r="U106" s="299">
        <v>0</v>
      </c>
      <c r="V106" s="435">
        <v>0</v>
      </c>
      <c r="W106" s="435">
        <v>0</v>
      </c>
      <c r="X106" s="722">
        <v>0</v>
      </c>
      <c r="Y106" s="435">
        <v>0</v>
      </c>
      <c r="Z106" s="435">
        <v>0</v>
      </c>
      <c r="AA106" s="435">
        <v>0</v>
      </c>
      <c r="AB106" s="435">
        <v>0</v>
      </c>
      <c r="AC106" s="728">
        <v>14762</v>
      </c>
      <c r="AD106" s="883"/>
    </row>
    <row r="107" spans="2:30" ht="15" customHeight="1">
      <c r="B107" s="325" t="s">
        <v>420</v>
      </c>
      <c r="C107" s="324" t="s">
        <v>692</v>
      </c>
      <c r="D107" s="365">
        <v>34</v>
      </c>
      <c r="E107" s="434">
        <v>4188</v>
      </c>
      <c r="F107" s="435">
        <v>5840</v>
      </c>
      <c r="G107" s="435">
        <v>0</v>
      </c>
      <c r="H107" s="435">
        <v>0</v>
      </c>
      <c r="I107" s="435">
        <v>1541</v>
      </c>
      <c r="J107" s="435">
        <v>0</v>
      </c>
      <c r="K107" s="435">
        <v>0</v>
      </c>
      <c r="L107" s="299">
        <v>0</v>
      </c>
      <c r="M107" s="435">
        <v>0</v>
      </c>
      <c r="N107" s="435">
        <v>0</v>
      </c>
      <c r="O107" s="435">
        <v>0</v>
      </c>
      <c r="P107" s="435">
        <v>0</v>
      </c>
      <c r="Q107" s="435">
        <v>0</v>
      </c>
      <c r="R107" s="435">
        <v>0</v>
      </c>
      <c r="S107" s="299">
        <v>7</v>
      </c>
      <c r="T107" s="299">
        <v>0</v>
      </c>
      <c r="U107" s="299">
        <v>0</v>
      </c>
      <c r="V107" s="435">
        <v>0</v>
      </c>
      <c r="W107" s="435">
        <v>0</v>
      </c>
      <c r="X107" s="722">
        <v>0</v>
      </c>
      <c r="Y107" s="435">
        <v>0</v>
      </c>
      <c r="Z107" s="435">
        <v>0</v>
      </c>
      <c r="AA107" s="435">
        <v>0</v>
      </c>
      <c r="AB107" s="435">
        <v>0</v>
      </c>
      <c r="AC107" s="728">
        <v>11569</v>
      </c>
      <c r="AD107" s="883"/>
    </row>
    <row r="108" spans="2:30" ht="15" customHeight="1">
      <c r="B108" s="325" t="s">
        <v>421</v>
      </c>
      <c r="C108" s="324" t="s">
        <v>692</v>
      </c>
      <c r="D108" s="365">
        <v>36</v>
      </c>
      <c r="E108" s="434">
        <v>187</v>
      </c>
      <c r="F108" s="435">
        <v>931</v>
      </c>
      <c r="G108" s="435">
        <v>0</v>
      </c>
      <c r="H108" s="435">
        <v>0</v>
      </c>
      <c r="I108" s="435">
        <v>67</v>
      </c>
      <c r="J108" s="435">
        <v>0</v>
      </c>
      <c r="K108" s="435">
        <v>0</v>
      </c>
      <c r="L108" s="299">
        <v>0</v>
      </c>
      <c r="M108" s="435">
        <v>0</v>
      </c>
      <c r="N108" s="435">
        <v>0</v>
      </c>
      <c r="O108" s="435">
        <v>0</v>
      </c>
      <c r="P108" s="435">
        <v>0</v>
      </c>
      <c r="Q108" s="435">
        <v>0</v>
      </c>
      <c r="R108" s="435">
        <v>0</v>
      </c>
      <c r="S108" s="299">
        <v>4</v>
      </c>
      <c r="T108" s="299">
        <v>0</v>
      </c>
      <c r="U108" s="299">
        <v>0</v>
      </c>
      <c r="V108" s="435">
        <v>0</v>
      </c>
      <c r="W108" s="435">
        <v>0</v>
      </c>
      <c r="X108" s="722">
        <v>0</v>
      </c>
      <c r="Y108" s="435">
        <v>0</v>
      </c>
      <c r="Z108" s="435">
        <v>0</v>
      </c>
      <c r="AA108" s="435">
        <v>0</v>
      </c>
      <c r="AB108" s="435">
        <v>0</v>
      </c>
      <c r="AC108" s="728">
        <v>1185</v>
      </c>
      <c r="AD108" s="883"/>
    </row>
    <row r="109" spans="2:30" ht="15" customHeight="1">
      <c r="B109" s="325" t="s">
        <v>433</v>
      </c>
      <c r="C109" s="324" t="s">
        <v>692</v>
      </c>
      <c r="D109" s="365">
        <v>91</v>
      </c>
      <c r="E109" s="434">
        <v>150</v>
      </c>
      <c r="F109" s="435">
        <v>617</v>
      </c>
      <c r="G109" s="435">
        <v>0</v>
      </c>
      <c r="H109" s="435">
        <v>0</v>
      </c>
      <c r="I109" s="435">
        <v>245</v>
      </c>
      <c r="J109" s="435">
        <v>0</v>
      </c>
      <c r="K109" s="435">
        <v>2</v>
      </c>
      <c r="L109" s="299">
        <v>0</v>
      </c>
      <c r="M109" s="435">
        <v>0</v>
      </c>
      <c r="N109" s="435">
        <v>0</v>
      </c>
      <c r="O109" s="435">
        <v>0</v>
      </c>
      <c r="P109" s="435">
        <v>0</v>
      </c>
      <c r="Q109" s="435">
        <v>0</v>
      </c>
      <c r="R109" s="435">
        <v>0</v>
      </c>
      <c r="S109" s="299">
        <v>6</v>
      </c>
      <c r="T109" s="299">
        <v>0</v>
      </c>
      <c r="U109" s="299">
        <v>0</v>
      </c>
      <c r="V109" s="435">
        <v>0</v>
      </c>
      <c r="W109" s="435">
        <v>0</v>
      </c>
      <c r="X109" s="722">
        <v>0</v>
      </c>
      <c r="Y109" s="435">
        <v>0</v>
      </c>
      <c r="Z109" s="435">
        <v>0</v>
      </c>
      <c r="AA109" s="435">
        <v>0</v>
      </c>
      <c r="AB109" s="435">
        <v>0</v>
      </c>
      <c r="AC109" s="728">
        <v>1014</v>
      </c>
      <c r="AD109" s="883"/>
    </row>
    <row r="110" spans="2:30" ht="15" customHeight="1">
      <c r="B110" s="325" t="s">
        <v>434</v>
      </c>
      <c r="C110" s="324" t="s">
        <v>692</v>
      </c>
      <c r="D110" s="365">
        <v>93</v>
      </c>
      <c r="E110" s="434">
        <v>1</v>
      </c>
      <c r="F110" s="435">
        <v>749</v>
      </c>
      <c r="G110" s="435">
        <v>0</v>
      </c>
      <c r="H110" s="435">
        <v>0</v>
      </c>
      <c r="I110" s="435">
        <v>523</v>
      </c>
      <c r="J110" s="435">
        <v>0</v>
      </c>
      <c r="K110" s="435">
        <v>0</v>
      </c>
      <c r="L110" s="299">
        <v>0</v>
      </c>
      <c r="M110" s="435">
        <v>0</v>
      </c>
      <c r="N110" s="435">
        <v>0</v>
      </c>
      <c r="O110" s="435">
        <v>0</v>
      </c>
      <c r="P110" s="435">
        <v>0</v>
      </c>
      <c r="Q110" s="435">
        <v>0</v>
      </c>
      <c r="R110" s="435">
        <v>0</v>
      </c>
      <c r="S110" s="299">
        <v>1</v>
      </c>
      <c r="T110" s="299">
        <v>0</v>
      </c>
      <c r="U110" s="299">
        <v>0</v>
      </c>
      <c r="V110" s="435">
        <v>0</v>
      </c>
      <c r="W110" s="435">
        <v>0</v>
      </c>
      <c r="X110" s="722">
        <v>0</v>
      </c>
      <c r="Y110" s="435">
        <v>0</v>
      </c>
      <c r="Z110" s="435">
        <v>0</v>
      </c>
      <c r="AA110" s="435">
        <v>0</v>
      </c>
      <c r="AB110" s="435">
        <v>0</v>
      </c>
      <c r="AC110" s="728">
        <v>1273</v>
      </c>
      <c r="AD110" s="883"/>
    </row>
    <row r="111" spans="2:30" ht="15" customHeight="1">
      <c r="B111" s="325" t="s">
        <v>435</v>
      </c>
      <c r="C111" s="324" t="s">
        <v>692</v>
      </c>
      <c r="D111" s="365">
        <v>101</v>
      </c>
      <c r="E111" s="434">
        <v>8</v>
      </c>
      <c r="F111" s="435">
        <v>3854</v>
      </c>
      <c r="G111" s="435">
        <v>0</v>
      </c>
      <c r="H111" s="435">
        <v>0</v>
      </c>
      <c r="I111" s="435">
        <v>712</v>
      </c>
      <c r="J111" s="435">
        <v>2376</v>
      </c>
      <c r="K111" s="435">
        <v>0</v>
      </c>
      <c r="L111" s="299">
        <v>58</v>
      </c>
      <c r="M111" s="435">
        <v>0</v>
      </c>
      <c r="N111" s="435">
        <v>0</v>
      </c>
      <c r="O111" s="435">
        <v>0</v>
      </c>
      <c r="P111" s="435">
        <v>1</v>
      </c>
      <c r="Q111" s="435">
        <v>0</v>
      </c>
      <c r="R111" s="435">
        <v>0</v>
      </c>
      <c r="S111" s="299">
        <v>7</v>
      </c>
      <c r="T111" s="299">
        <v>0</v>
      </c>
      <c r="U111" s="299">
        <v>0</v>
      </c>
      <c r="V111" s="435">
        <v>0</v>
      </c>
      <c r="W111" s="435">
        <v>0</v>
      </c>
      <c r="X111" s="722">
        <v>0</v>
      </c>
      <c r="Y111" s="435">
        <v>0</v>
      </c>
      <c r="Z111" s="435">
        <v>0</v>
      </c>
      <c r="AA111" s="435">
        <v>0</v>
      </c>
      <c r="AB111" s="435">
        <v>0</v>
      </c>
      <c r="AC111" s="728">
        <v>6951</v>
      </c>
      <c r="AD111" s="883"/>
    </row>
    <row r="112" spans="2:30" ht="15" customHeight="1">
      <c r="B112" s="325" t="s">
        <v>444</v>
      </c>
      <c r="C112" s="324" t="s">
        <v>692</v>
      </c>
      <c r="D112" s="365">
        <v>145</v>
      </c>
      <c r="E112" s="434">
        <v>1</v>
      </c>
      <c r="F112" s="435">
        <v>581</v>
      </c>
      <c r="G112" s="435">
        <v>0</v>
      </c>
      <c r="H112" s="435">
        <v>0</v>
      </c>
      <c r="I112" s="435">
        <v>269</v>
      </c>
      <c r="J112" s="435">
        <v>0</v>
      </c>
      <c r="K112" s="435">
        <v>2</v>
      </c>
      <c r="L112" s="299">
        <v>0</v>
      </c>
      <c r="M112" s="435">
        <v>0</v>
      </c>
      <c r="N112" s="435">
        <v>0</v>
      </c>
      <c r="O112" s="435">
        <v>0</v>
      </c>
      <c r="P112" s="435">
        <v>0</v>
      </c>
      <c r="Q112" s="435">
        <v>0</v>
      </c>
      <c r="R112" s="435">
        <v>0</v>
      </c>
      <c r="S112" s="299">
        <v>1</v>
      </c>
      <c r="T112" s="299">
        <v>0</v>
      </c>
      <c r="U112" s="299">
        <v>0</v>
      </c>
      <c r="V112" s="435">
        <v>0</v>
      </c>
      <c r="W112" s="435">
        <v>0</v>
      </c>
      <c r="X112" s="722">
        <v>0</v>
      </c>
      <c r="Y112" s="435">
        <v>0</v>
      </c>
      <c r="Z112" s="435">
        <v>0</v>
      </c>
      <c r="AA112" s="435">
        <v>0</v>
      </c>
      <c r="AB112" s="435">
        <v>0</v>
      </c>
      <c r="AC112" s="728">
        <v>853</v>
      </c>
      <c r="AD112" s="883"/>
    </row>
    <row r="113" spans="2:30" ht="15" customHeight="1">
      <c r="B113" s="325" t="s">
        <v>453</v>
      </c>
      <c r="C113" s="324" t="s">
        <v>692</v>
      </c>
      <c r="D113" s="365">
        <v>209</v>
      </c>
      <c r="E113" s="434">
        <v>5</v>
      </c>
      <c r="F113" s="435">
        <v>2320</v>
      </c>
      <c r="G113" s="435">
        <v>95</v>
      </c>
      <c r="H113" s="435">
        <v>0</v>
      </c>
      <c r="I113" s="435">
        <v>828</v>
      </c>
      <c r="J113" s="435">
        <v>0</v>
      </c>
      <c r="K113" s="435">
        <v>0</v>
      </c>
      <c r="L113" s="299">
        <v>0</v>
      </c>
      <c r="M113" s="435">
        <v>0</v>
      </c>
      <c r="N113" s="435">
        <v>0</v>
      </c>
      <c r="O113" s="435">
        <v>0</v>
      </c>
      <c r="P113" s="435">
        <v>0</v>
      </c>
      <c r="Q113" s="435">
        <v>0</v>
      </c>
      <c r="R113" s="435">
        <v>0</v>
      </c>
      <c r="S113" s="299">
        <v>1</v>
      </c>
      <c r="T113" s="299">
        <v>0</v>
      </c>
      <c r="U113" s="299">
        <v>0</v>
      </c>
      <c r="V113" s="435">
        <v>0</v>
      </c>
      <c r="W113" s="435">
        <v>0</v>
      </c>
      <c r="X113" s="722">
        <v>0</v>
      </c>
      <c r="Y113" s="435">
        <v>0</v>
      </c>
      <c r="Z113" s="435">
        <v>0</v>
      </c>
      <c r="AA113" s="435">
        <v>0</v>
      </c>
      <c r="AB113" s="435">
        <v>0</v>
      </c>
      <c r="AC113" s="728">
        <v>3248</v>
      </c>
      <c r="AD113" s="883"/>
    </row>
    <row r="114" spans="2:30" ht="15" customHeight="1">
      <c r="B114" s="325" t="s">
        <v>461</v>
      </c>
      <c r="C114" s="324" t="s">
        <v>692</v>
      </c>
      <c r="D114" s="365">
        <v>282</v>
      </c>
      <c r="E114" s="434">
        <v>10</v>
      </c>
      <c r="F114" s="435">
        <v>5182</v>
      </c>
      <c r="G114" s="435">
        <v>0</v>
      </c>
      <c r="H114" s="435">
        <v>0</v>
      </c>
      <c r="I114" s="435">
        <v>858</v>
      </c>
      <c r="J114" s="435">
        <v>0</v>
      </c>
      <c r="K114" s="435">
        <v>2</v>
      </c>
      <c r="L114" s="299">
        <v>0</v>
      </c>
      <c r="M114" s="435">
        <v>10</v>
      </c>
      <c r="N114" s="435">
        <v>0</v>
      </c>
      <c r="O114" s="435">
        <v>0</v>
      </c>
      <c r="P114" s="435">
        <v>0</v>
      </c>
      <c r="Q114" s="435">
        <v>0</v>
      </c>
      <c r="R114" s="435">
        <v>0</v>
      </c>
      <c r="S114" s="299">
        <v>10</v>
      </c>
      <c r="T114" s="299">
        <v>0</v>
      </c>
      <c r="U114" s="299">
        <v>0</v>
      </c>
      <c r="V114" s="435">
        <v>0</v>
      </c>
      <c r="W114" s="435">
        <v>0</v>
      </c>
      <c r="X114" s="722">
        <v>0</v>
      </c>
      <c r="Y114" s="435">
        <v>0</v>
      </c>
      <c r="Z114" s="435">
        <v>0</v>
      </c>
      <c r="AA114" s="435">
        <v>0</v>
      </c>
      <c r="AB114" s="435">
        <v>0</v>
      </c>
      <c r="AC114" s="728">
        <v>6062</v>
      </c>
      <c r="AD114" s="883"/>
    </row>
    <row r="115" spans="2:30" ht="15" customHeight="1">
      <c r="B115" s="325" t="s">
        <v>471</v>
      </c>
      <c r="C115" s="324" t="s">
        <v>692</v>
      </c>
      <c r="D115" s="365">
        <v>353</v>
      </c>
      <c r="E115" s="434">
        <v>4</v>
      </c>
      <c r="F115" s="435">
        <v>518</v>
      </c>
      <c r="G115" s="435">
        <v>0</v>
      </c>
      <c r="H115" s="435">
        <v>0</v>
      </c>
      <c r="I115" s="435">
        <v>67</v>
      </c>
      <c r="J115" s="435">
        <v>239</v>
      </c>
      <c r="K115" s="435">
        <v>1</v>
      </c>
      <c r="L115" s="299">
        <v>6</v>
      </c>
      <c r="M115" s="435">
        <v>0</v>
      </c>
      <c r="N115" s="435">
        <v>0</v>
      </c>
      <c r="O115" s="435">
        <v>0</v>
      </c>
      <c r="P115" s="435">
        <v>0</v>
      </c>
      <c r="Q115" s="435">
        <v>0</v>
      </c>
      <c r="R115" s="435">
        <v>0</v>
      </c>
      <c r="S115" s="299">
        <v>0</v>
      </c>
      <c r="T115" s="299">
        <v>0</v>
      </c>
      <c r="U115" s="299">
        <v>0</v>
      </c>
      <c r="V115" s="435">
        <v>0</v>
      </c>
      <c r="W115" s="435">
        <v>0</v>
      </c>
      <c r="X115" s="722">
        <v>0</v>
      </c>
      <c r="Y115" s="435">
        <v>0</v>
      </c>
      <c r="Z115" s="435">
        <v>0</v>
      </c>
      <c r="AA115" s="435">
        <v>0</v>
      </c>
      <c r="AB115" s="435">
        <v>0</v>
      </c>
      <c r="AC115" s="728">
        <v>829</v>
      </c>
      <c r="AD115" s="883"/>
    </row>
    <row r="116" spans="2:30" ht="15" customHeight="1">
      <c r="B116" s="325" t="s">
        <v>474</v>
      </c>
      <c r="C116" s="324" t="s">
        <v>692</v>
      </c>
      <c r="D116" s="365">
        <v>364</v>
      </c>
      <c r="E116" s="434">
        <v>3</v>
      </c>
      <c r="F116" s="435">
        <v>2767</v>
      </c>
      <c r="G116" s="435">
        <v>0</v>
      </c>
      <c r="H116" s="435">
        <v>0</v>
      </c>
      <c r="I116" s="435">
        <v>879</v>
      </c>
      <c r="J116" s="435">
        <v>0</v>
      </c>
      <c r="K116" s="435">
        <v>0</v>
      </c>
      <c r="L116" s="299">
        <v>0</v>
      </c>
      <c r="M116" s="435">
        <v>0</v>
      </c>
      <c r="N116" s="435">
        <v>0</v>
      </c>
      <c r="O116" s="435">
        <v>42</v>
      </c>
      <c r="P116" s="435">
        <v>0</v>
      </c>
      <c r="Q116" s="435">
        <v>2</v>
      </c>
      <c r="R116" s="435">
        <v>0</v>
      </c>
      <c r="S116" s="299">
        <v>4</v>
      </c>
      <c r="T116" s="299">
        <v>0</v>
      </c>
      <c r="U116" s="299">
        <v>0</v>
      </c>
      <c r="V116" s="435">
        <v>0</v>
      </c>
      <c r="W116" s="435">
        <v>0</v>
      </c>
      <c r="X116" s="722">
        <v>0</v>
      </c>
      <c r="Y116" s="435">
        <v>0</v>
      </c>
      <c r="Z116" s="435">
        <v>0</v>
      </c>
      <c r="AA116" s="435">
        <v>0</v>
      </c>
      <c r="AB116" s="435">
        <v>0</v>
      </c>
      <c r="AC116" s="728">
        <v>3693</v>
      </c>
      <c r="AD116" s="883"/>
    </row>
    <row r="117" spans="2:30" ht="15" customHeight="1">
      <c r="B117" s="325" t="s">
        <v>475</v>
      </c>
      <c r="C117" s="324" t="s">
        <v>692</v>
      </c>
      <c r="D117" s="365">
        <v>368</v>
      </c>
      <c r="E117" s="434">
        <v>11</v>
      </c>
      <c r="F117" s="435">
        <v>2091</v>
      </c>
      <c r="G117" s="435">
        <v>61</v>
      </c>
      <c r="H117" s="435">
        <v>0</v>
      </c>
      <c r="I117" s="435">
        <v>1</v>
      </c>
      <c r="J117" s="435">
        <v>1290</v>
      </c>
      <c r="K117" s="435">
        <v>0</v>
      </c>
      <c r="L117" s="299">
        <v>145</v>
      </c>
      <c r="M117" s="435">
        <v>0</v>
      </c>
      <c r="N117" s="435">
        <v>0</v>
      </c>
      <c r="O117" s="435">
        <v>0</v>
      </c>
      <c r="P117" s="435">
        <v>0</v>
      </c>
      <c r="Q117" s="435">
        <v>0</v>
      </c>
      <c r="R117" s="435">
        <v>0</v>
      </c>
      <c r="S117" s="299">
        <v>2</v>
      </c>
      <c r="T117" s="299">
        <v>0</v>
      </c>
      <c r="U117" s="299">
        <v>0</v>
      </c>
      <c r="V117" s="435">
        <v>0</v>
      </c>
      <c r="W117" s="435">
        <v>0</v>
      </c>
      <c r="X117" s="722">
        <v>0</v>
      </c>
      <c r="Y117" s="435">
        <v>0</v>
      </c>
      <c r="Z117" s="435">
        <v>0</v>
      </c>
      <c r="AA117" s="435">
        <v>0</v>
      </c>
      <c r="AB117" s="435">
        <v>0</v>
      </c>
      <c r="AC117" s="728">
        <v>3454</v>
      </c>
      <c r="AD117" s="883"/>
    </row>
    <row r="118" spans="2:30" ht="15" customHeight="1">
      <c r="B118" s="325" t="s">
        <v>478</v>
      </c>
      <c r="C118" s="324" t="s">
        <v>692</v>
      </c>
      <c r="D118" s="365">
        <v>390</v>
      </c>
      <c r="E118" s="434">
        <v>3</v>
      </c>
      <c r="F118" s="435">
        <v>2561</v>
      </c>
      <c r="G118" s="435">
        <v>0</v>
      </c>
      <c r="H118" s="435">
        <v>0</v>
      </c>
      <c r="I118" s="435">
        <v>536</v>
      </c>
      <c r="J118" s="435">
        <v>0</v>
      </c>
      <c r="K118" s="435">
        <v>0</v>
      </c>
      <c r="L118" s="299">
        <v>0</v>
      </c>
      <c r="M118" s="435">
        <v>0</v>
      </c>
      <c r="N118" s="435">
        <v>0</v>
      </c>
      <c r="O118" s="435">
        <v>0</v>
      </c>
      <c r="P118" s="435">
        <v>0</v>
      </c>
      <c r="Q118" s="435">
        <v>0</v>
      </c>
      <c r="R118" s="435">
        <v>0</v>
      </c>
      <c r="S118" s="299">
        <v>16</v>
      </c>
      <c r="T118" s="299">
        <v>0</v>
      </c>
      <c r="U118" s="299">
        <v>0</v>
      </c>
      <c r="V118" s="435">
        <v>0</v>
      </c>
      <c r="W118" s="435">
        <v>0</v>
      </c>
      <c r="X118" s="722">
        <v>0</v>
      </c>
      <c r="Y118" s="435">
        <v>0</v>
      </c>
      <c r="Z118" s="435">
        <v>0</v>
      </c>
      <c r="AA118" s="435">
        <v>0</v>
      </c>
      <c r="AB118" s="435">
        <v>0</v>
      </c>
      <c r="AC118" s="728">
        <v>3100</v>
      </c>
      <c r="AD118" s="883"/>
    </row>
    <row r="119" spans="2:30" ht="15" customHeight="1">
      <c r="B119" s="325" t="s">
        <v>483</v>
      </c>
      <c r="C119" s="324" t="s">
        <v>692</v>
      </c>
      <c r="D119" s="365">
        <v>467</v>
      </c>
      <c r="E119" s="434">
        <v>3</v>
      </c>
      <c r="F119" s="435">
        <v>670</v>
      </c>
      <c r="G119" s="435">
        <v>0</v>
      </c>
      <c r="H119" s="435">
        <v>0</v>
      </c>
      <c r="I119" s="435">
        <v>196</v>
      </c>
      <c r="J119" s="435">
        <v>0</v>
      </c>
      <c r="K119" s="435">
        <v>0</v>
      </c>
      <c r="L119" s="299">
        <v>0</v>
      </c>
      <c r="M119" s="435">
        <v>0</v>
      </c>
      <c r="N119" s="435">
        <v>0</v>
      </c>
      <c r="O119" s="435">
        <v>0</v>
      </c>
      <c r="P119" s="435">
        <v>0</v>
      </c>
      <c r="Q119" s="435">
        <v>0</v>
      </c>
      <c r="R119" s="435">
        <v>0</v>
      </c>
      <c r="S119" s="299">
        <v>2</v>
      </c>
      <c r="T119" s="299">
        <v>0</v>
      </c>
      <c r="U119" s="299">
        <v>0</v>
      </c>
      <c r="V119" s="435">
        <v>0</v>
      </c>
      <c r="W119" s="435">
        <v>0</v>
      </c>
      <c r="X119" s="722">
        <v>0</v>
      </c>
      <c r="Y119" s="435">
        <v>0</v>
      </c>
      <c r="Z119" s="435">
        <v>0</v>
      </c>
      <c r="AA119" s="435">
        <v>0</v>
      </c>
      <c r="AB119" s="435">
        <v>0</v>
      </c>
      <c r="AC119" s="728">
        <v>869</v>
      </c>
      <c r="AD119" s="883"/>
    </row>
    <row r="120" spans="2:30" ht="15" customHeight="1">
      <c r="B120" s="325" t="s">
        <v>492</v>
      </c>
      <c r="C120" s="324" t="s">
        <v>692</v>
      </c>
      <c r="D120" s="365">
        <v>576</v>
      </c>
      <c r="E120" s="434">
        <v>100</v>
      </c>
      <c r="F120" s="435">
        <v>649</v>
      </c>
      <c r="G120" s="435">
        <v>0</v>
      </c>
      <c r="H120" s="435">
        <v>0</v>
      </c>
      <c r="I120" s="435">
        <v>86</v>
      </c>
      <c r="J120" s="435">
        <v>371</v>
      </c>
      <c r="K120" s="435">
        <v>0</v>
      </c>
      <c r="L120" s="299">
        <v>7</v>
      </c>
      <c r="M120" s="435">
        <v>0</v>
      </c>
      <c r="N120" s="435">
        <v>0</v>
      </c>
      <c r="O120" s="435">
        <v>0</v>
      </c>
      <c r="P120" s="435">
        <v>0</v>
      </c>
      <c r="Q120" s="435">
        <v>0</v>
      </c>
      <c r="R120" s="435">
        <v>0</v>
      </c>
      <c r="S120" s="299">
        <v>0</v>
      </c>
      <c r="T120" s="299">
        <v>0</v>
      </c>
      <c r="U120" s="299">
        <v>0</v>
      </c>
      <c r="V120" s="435">
        <v>0</v>
      </c>
      <c r="W120" s="435">
        <v>0</v>
      </c>
      <c r="X120" s="722">
        <v>0</v>
      </c>
      <c r="Y120" s="435">
        <v>0</v>
      </c>
      <c r="Z120" s="435">
        <v>0</v>
      </c>
      <c r="AA120" s="435">
        <v>0</v>
      </c>
      <c r="AB120" s="435">
        <v>0</v>
      </c>
      <c r="AC120" s="728">
        <v>1206</v>
      </c>
      <c r="AD120" s="883"/>
    </row>
    <row r="121" spans="2:30" ht="15" customHeight="1">
      <c r="B121" s="325" t="s">
        <v>501</v>
      </c>
      <c r="C121" s="324" t="s">
        <v>692</v>
      </c>
      <c r="D121" s="365">
        <v>642</v>
      </c>
      <c r="E121" s="434">
        <v>7</v>
      </c>
      <c r="F121" s="435">
        <v>1559</v>
      </c>
      <c r="G121" s="435">
        <v>120</v>
      </c>
      <c r="H121" s="435">
        <v>0</v>
      </c>
      <c r="I121" s="435">
        <v>616</v>
      </c>
      <c r="J121" s="435">
        <v>0</v>
      </c>
      <c r="K121" s="435">
        <v>1</v>
      </c>
      <c r="L121" s="299">
        <v>0</v>
      </c>
      <c r="M121" s="435">
        <v>0</v>
      </c>
      <c r="N121" s="435">
        <v>0</v>
      </c>
      <c r="O121" s="435">
        <v>0</v>
      </c>
      <c r="P121" s="435">
        <v>0</v>
      </c>
      <c r="Q121" s="435">
        <v>0</v>
      </c>
      <c r="R121" s="435">
        <v>0</v>
      </c>
      <c r="S121" s="299">
        <v>5</v>
      </c>
      <c r="T121" s="299">
        <v>0</v>
      </c>
      <c r="U121" s="299">
        <v>0</v>
      </c>
      <c r="V121" s="435">
        <v>0</v>
      </c>
      <c r="W121" s="435">
        <v>0</v>
      </c>
      <c r="X121" s="722">
        <v>0</v>
      </c>
      <c r="Y121" s="435">
        <v>0</v>
      </c>
      <c r="Z121" s="435">
        <v>0</v>
      </c>
      <c r="AA121" s="435">
        <v>0</v>
      </c>
      <c r="AB121" s="435">
        <v>0</v>
      </c>
      <c r="AC121" s="728">
        <v>2303</v>
      </c>
      <c r="AD121" s="883"/>
    </row>
    <row r="122" spans="2:30" ht="15" customHeight="1">
      <c r="B122" s="325" t="s">
        <v>514</v>
      </c>
      <c r="C122" s="324" t="s">
        <v>692</v>
      </c>
      <c r="D122" s="365">
        <v>679</v>
      </c>
      <c r="E122" s="434">
        <v>34</v>
      </c>
      <c r="F122" s="435">
        <v>3799</v>
      </c>
      <c r="G122" s="435">
        <v>0</v>
      </c>
      <c r="H122" s="435">
        <v>0</v>
      </c>
      <c r="I122" s="435">
        <v>691</v>
      </c>
      <c r="J122" s="435">
        <v>692</v>
      </c>
      <c r="K122" s="435">
        <v>2</v>
      </c>
      <c r="L122" s="299">
        <v>8</v>
      </c>
      <c r="M122" s="435">
        <v>0</v>
      </c>
      <c r="N122" s="435">
        <v>0</v>
      </c>
      <c r="O122" s="435">
        <v>0</v>
      </c>
      <c r="P122" s="435">
        <v>0</v>
      </c>
      <c r="Q122" s="435">
        <v>0</v>
      </c>
      <c r="R122" s="435">
        <v>0</v>
      </c>
      <c r="S122" s="299">
        <v>5</v>
      </c>
      <c r="T122" s="299">
        <v>0</v>
      </c>
      <c r="U122" s="299">
        <v>0</v>
      </c>
      <c r="V122" s="435">
        <v>0</v>
      </c>
      <c r="W122" s="435">
        <v>0</v>
      </c>
      <c r="X122" s="722">
        <v>0</v>
      </c>
      <c r="Y122" s="435">
        <v>0</v>
      </c>
      <c r="Z122" s="435">
        <v>0</v>
      </c>
      <c r="AA122" s="435">
        <v>0</v>
      </c>
      <c r="AB122" s="435">
        <v>0</v>
      </c>
      <c r="AC122" s="728">
        <v>5218</v>
      </c>
      <c r="AD122" s="883"/>
    </row>
    <row r="123" spans="2:30" ht="15" customHeight="1">
      <c r="B123" s="325" t="s">
        <v>521</v>
      </c>
      <c r="C123" s="324" t="s">
        <v>692</v>
      </c>
      <c r="D123" s="365">
        <v>789</v>
      </c>
      <c r="E123" s="434">
        <v>2</v>
      </c>
      <c r="F123" s="435">
        <v>2669</v>
      </c>
      <c r="G123" s="435">
        <v>0</v>
      </c>
      <c r="H123" s="435">
        <v>0</v>
      </c>
      <c r="I123" s="435">
        <v>193</v>
      </c>
      <c r="J123" s="435">
        <v>1359</v>
      </c>
      <c r="K123" s="435">
        <v>2</v>
      </c>
      <c r="L123" s="299">
        <v>50</v>
      </c>
      <c r="M123" s="435">
        <v>0</v>
      </c>
      <c r="N123" s="435">
        <v>0</v>
      </c>
      <c r="O123" s="435">
        <v>0</v>
      </c>
      <c r="P123" s="435">
        <v>0</v>
      </c>
      <c r="Q123" s="435">
        <v>0</v>
      </c>
      <c r="R123" s="435">
        <v>0</v>
      </c>
      <c r="S123" s="299">
        <v>9</v>
      </c>
      <c r="T123" s="299">
        <v>0</v>
      </c>
      <c r="U123" s="299">
        <v>0</v>
      </c>
      <c r="V123" s="435">
        <v>0</v>
      </c>
      <c r="W123" s="435">
        <v>0</v>
      </c>
      <c r="X123" s="722">
        <v>0</v>
      </c>
      <c r="Y123" s="435">
        <v>0</v>
      </c>
      <c r="Z123" s="435">
        <v>0</v>
      </c>
      <c r="AA123" s="435">
        <v>0</v>
      </c>
      <c r="AB123" s="435">
        <v>0</v>
      </c>
      <c r="AC123" s="728">
        <v>4225</v>
      </c>
      <c r="AD123" s="883"/>
    </row>
    <row r="124" spans="2:30" ht="15" customHeight="1">
      <c r="B124" s="325" t="s">
        <v>523</v>
      </c>
      <c r="C124" s="324" t="s">
        <v>692</v>
      </c>
      <c r="D124" s="365">
        <v>792</v>
      </c>
      <c r="E124" s="434">
        <v>3</v>
      </c>
      <c r="F124" s="435">
        <v>1428</v>
      </c>
      <c r="G124" s="435">
        <v>0</v>
      </c>
      <c r="H124" s="435">
        <v>0</v>
      </c>
      <c r="I124" s="435">
        <v>292</v>
      </c>
      <c r="J124" s="435">
        <v>0</v>
      </c>
      <c r="K124" s="435">
        <v>3</v>
      </c>
      <c r="L124" s="299">
        <v>0</v>
      </c>
      <c r="M124" s="435">
        <v>0</v>
      </c>
      <c r="N124" s="435">
        <v>0</v>
      </c>
      <c r="O124" s="435">
        <v>0</v>
      </c>
      <c r="P124" s="435">
        <v>0</v>
      </c>
      <c r="Q124" s="435">
        <v>0</v>
      </c>
      <c r="R124" s="435">
        <v>0</v>
      </c>
      <c r="S124" s="299">
        <v>7</v>
      </c>
      <c r="T124" s="299">
        <v>0</v>
      </c>
      <c r="U124" s="299">
        <v>0</v>
      </c>
      <c r="V124" s="435">
        <v>0</v>
      </c>
      <c r="W124" s="435">
        <v>0</v>
      </c>
      <c r="X124" s="722">
        <v>0</v>
      </c>
      <c r="Y124" s="435">
        <v>0</v>
      </c>
      <c r="Z124" s="435">
        <v>0</v>
      </c>
      <c r="AA124" s="435">
        <v>0</v>
      </c>
      <c r="AB124" s="435">
        <v>0</v>
      </c>
      <c r="AC124" s="728">
        <v>1726</v>
      </c>
      <c r="AD124" s="883"/>
    </row>
    <row r="125" spans="2:30" ht="15" customHeight="1">
      <c r="B125" s="325" t="s">
        <v>524</v>
      </c>
      <c r="C125" s="324" t="s">
        <v>692</v>
      </c>
      <c r="D125" s="365">
        <v>809</v>
      </c>
      <c r="E125" s="434">
        <v>5</v>
      </c>
      <c r="F125" s="435">
        <v>3034</v>
      </c>
      <c r="G125" s="435">
        <v>0</v>
      </c>
      <c r="H125" s="435">
        <v>1</v>
      </c>
      <c r="I125" s="435">
        <v>464</v>
      </c>
      <c r="J125" s="435">
        <v>0</v>
      </c>
      <c r="K125" s="435">
        <v>0</v>
      </c>
      <c r="L125" s="299">
        <v>0</v>
      </c>
      <c r="M125" s="435">
        <v>0</v>
      </c>
      <c r="N125" s="435">
        <v>0</v>
      </c>
      <c r="O125" s="435">
        <v>0</v>
      </c>
      <c r="P125" s="435">
        <v>0</v>
      </c>
      <c r="Q125" s="435">
        <v>0</v>
      </c>
      <c r="R125" s="435">
        <v>0</v>
      </c>
      <c r="S125" s="299">
        <v>7</v>
      </c>
      <c r="T125" s="299">
        <v>0</v>
      </c>
      <c r="U125" s="299">
        <v>0</v>
      </c>
      <c r="V125" s="435">
        <v>0</v>
      </c>
      <c r="W125" s="435">
        <v>0</v>
      </c>
      <c r="X125" s="722">
        <v>0</v>
      </c>
      <c r="Y125" s="435">
        <v>0</v>
      </c>
      <c r="Z125" s="435">
        <v>0</v>
      </c>
      <c r="AA125" s="435">
        <v>0</v>
      </c>
      <c r="AB125" s="435">
        <v>0</v>
      </c>
      <c r="AC125" s="728">
        <v>3504</v>
      </c>
      <c r="AD125" s="883"/>
    </row>
    <row r="126" spans="2:30" ht="15" customHeight="1">
      <c r="B126" s="325" t="s">
        <v>528</v>
      </c>
      <c r="C126" s="324" t="s">
        <v>692</v>
      </c>
      <c r="D126" s="365">
        <v>847</v>
      </c>
      <c r="E126" s="434">
        <v>8</v>
      </c>
      <c r="F126" s="435">
        <v>4023</v>
      </c>
      <c r="G126" s="435">
        <v>0</v>
      </c>
      <c r="H126" s="435">
        <v>0</v>
      </c>
      <c r="I126" s="435">
        <v>1345</v>
      </c>
      <c r="J126" s="435">
        <v>0</v>
      </c>
      <c r="K126" s="435">
        <v>1</v>
      </c>
      <c r="L126" s="299">
        <v>0</v>
      </c>
      <c r="M126" s="435">
        <v>0</v>
      </c>
      <c r="N126" s="435">
        <v>0</v>
      </c>
      <c r="O126" s="435">
        <v>0</v>
      </c>
      <c r="P126" s="435">
        <v>0</v>
      </c>
      <c r="Q126" s="435">
        <v>0</v>
      </c>
      <c r="R126" s="435">
        <v>0</v>
      </c>
      <c r="S126" s="299">
        <v>10</v>
      </c>
      <c r="T126" s="299">
        <v>0</v>
      </c>
      <c r="U126" s="299">
        <v>0</v>
      </c>
      <c r="V126" s="435">
        <v>0</v>
      </c>
      <c r="W126" s="435">
        <v>0</v>
      </c>
      <c r="X126" s="722">
        <v>0</v>
      </c>
      <c r="Y126" s="435">
        <v>0</v>
      </c>
      <c r="Z126" s="435">
        <v>0</v>
      </c>
      <c r="AA126" s="435">
        <v>0</v>
      </c>
      <c r="AB126" s="435">
        <v>0</v>
      </c>
      <c r="AC126" s="728">
        <v>5377</v>
      </c>
      <c r="AD126" s="883"/>
    </row>
    <row r="127" spans="2:30" ht="15" customHeight="1">
      <c r="B127" s="325" t="s">
        <v>530</v>
      </c>
      <c r="C127" s="324" t="s">
        <v>692</v>
      </c>
      <c r="D127" s="365">
        <v>856</v>
      </c>
      <c r="E127" s="434">
        <v>1</v>
      </c>
      <c r="F127" s="435">
        <v>1046</v>
      </c>
      <c r="G127" s="435">
        <v>0</v>
      </c>
      <c r="H127" s="435">
        <v>0</v>
      </c>
      <c r="I127" s="435">
        <v>376</v>
      </c>
      <c r="J127" s="435">
        <v>0</v>
      </c>
      <c r="K127" s="435">
        <v>1</v>
      </c>
      <c r="L127" s="299">
        <v>0</v>
      </c>
      <c r="M127" s="435">
        <v>0</v>
      </c>
      <c r="N127" s="435">
        <v>0</v>
      </c>
      <c r="O127" s="435">
        <v>36</v>
      </c>
      <c r="P127" s="435">
        <v>0</v>
      </c>
      <c r="Q127" s="435">
        <v>0</v>
      </c>
      <c r="R127" s="435">
        <v>0</v>
      </c>
      <c r="S127" s="299">
        <v>5</v>
      </c>
      <c r="T127" s="299">
        <v>0</v>
      </c>
      <c r="U127" s="299">
        <v>0</v>
      </c>
      <c r="V127" s="435">
        <v>0</v>
      </c>
      <c r="W127" s="435">
        <v>0</v>
      </c>
      <c r="X127" s="722">
        <v>0</v>
      </c>
      <c r="Y127" s="435">
        <v>0</v>
      </c>
      <c r="Z127" s="435">
        <v>0</v>
      </c>
      <c r="AA127" s="435">
        <v>0</v>
      </c>
      <c r="AB127" s="435">
        <v>0</v>
      </c>
      <c r="AC127" s="728">
        <v>1460</v>
      </c>
      <c r="AD127" s="883"/>
    </row>
    <row r="128" spans="2:30" ht="15" customHeight="1">
      <c r="B128" s="325" t="s">
        <v>532</v>
      </c>
      <c r="C128" s="324" t="s">
        <v>692</v>
      </c>
      <c r="D128" s="365">
        <v>861</v>
      </c>
      <c r="E128" s="434">
        <v>9</v>
      </c>
      <c r="F128" s="435">
        <v>2887</v>
      </c>
      <c r="G128" s="435">
        <v>0</v>
      </c>
      <c r="H128" s="435">
        <v>1</v>
      </c>
      <c r="I128" s="435">
        <v>629</v>
      </c>
      <c r="J128" s="435">
        <v>0</v>
      </c>
      <c r="K128" s="435">
        <v>5</v>
      </c>
      <c r="L128" s="299">
        <v>0</v>
      </c>
      <c r="M128" s="435">
        <v>0</v>
      </c>
      <c r="N128" s="435">
        <v>0</v>
      </c>
      <c r="O128" s="435">
        <v>0</v>
      </c>
      <c r="P128" s="435">
        <v>0</v>
      </c>
      <c r="Q128" s="435">
        <v>0</v>
      </c>
      <c r="R128" s="435">
        <v>0</v>
      </c>
      <c r="S128" s="299">
        <v>1</v>
      </c>
      <c r="T128" s="299">
        <v>0</v>
      </c>
      <c r="U128" s="299">
        <v>0</v>
      </c>
      <c r="V128" s="435">
        <v>0</v>
      </c>
      <c r="W128" s="435">
        <v>0</v>
      </c>
      <c r="X128" s="722">
        <v>0</v>
      </c>
      <c r="Y128" s="435">
        <v>0</v>
      </c>
      <c r="Z128" s="435">
        <v>0</v>
      </c>
      <c r="AA128" s="435">
        <v>0</v>
      </c>
      <c r="AB128" s="435">
        <v>0</v>
      </c>
      <c r="AC128" s="728">
        <v>3531</v>
      </c>
      <c r="AD128" s="883"/>
    </row>
    <row r="129" spans="2:30" ht="15" customHeight="1">
      <c r="B129" s="710" t="s">
        <v>802</v>
      </c>
      <c r="C129" s="714"/>
      <c r="D129" s="715"/>
      <c r="E129" s="712">
        <v>2225098</v>
      </c>
      <c r="F129" s="712">
        <v>335855</v>
      </c>
      <c r="G129" s="712">
        <v>359795</v>
      </c>
      <c r="H129" s="712">
        <v>116216</v>
      </c>
      <c r="I129" s="712">
        <v>67604</v>
      </c>
      <c r="J129" s="712">
        <v>9480</v>
      </c>
      <c r="K129" s="712">
        <v>6436</v>
      </c>
      <c r="L129" s="713">
        <v>2872</v>
      </c>
      <c r="M129" s="712">
        <v>1726</v>
      </c>
      <c r="N129" s="712">
        <v>3745</v>
      </c>
      <c r="O129" s="712">
        <v>80</v>
      </c>
      <c r="P129" s="712">
        <v>5</v>
      </c>
      <c r="Q129" s="712">
        <v>0</v>
      </c>
      <c r="R129" s="712">
        <v>1</v>
      </c>
      <c r="S129" s="713">
        <v>4784</v>
      </c>
      <c r="T129" s="713">
        <v>2</v>
      </c>
      <c r="U129" s="713">
        <v>1</v>
      </c>
      <c r="V129" s="712">
        <v>0</v>
      </c>
      <c r="W129" s="712">
        <v>0</v>
      </c>
      <c r="X129" s="721">
        <v>0</v>
      </c>
      <c r="Y129" s="727">
        <v>0</v>
      </c>
      <c r="Z129" s="727">
        <v>0</v>
      </c>
      <c r="AA129" s="727">
        <v>0</v>
      </c>
      <c r="AB129" s="727">
        <v>0</v>
      </c>
      <c r="AC129" s="727">
        <v>3126044</v>
      </c>
      <c r="AD129" s="883"/>
    </row>
    <row r="130" spans="2:30" ht="15" customHeight="1">
      <c r="B130" s="325" t="s">
        <v>414</v>
      </c>
      <c r="C130" s="324" t="s">
        <v>803</v>
      </c>
      <c r="D130" s="365">
        <v>1</v>
      </c>
      <c r="E130" s="434">
        <v>1426138</v>
      </c>
      <c r="F130" s="435">
        <v>218420</v>
      </c>
      <c r="G130" s="435">
        <v>251481</v>
      </c>
      <c r="H130" s="435">
        <v>86948</v>
      </c>
      <c r="I130" s="435">
        <v>45901</v>
      </c>
      <c r="J130" s="435">
        <v>8696</v>
      </c>
      <c r="K130" s="435">
        <v>4326</v>
      </c>
      <c r="L130" s="299">
        <v>2626</v>
      </c>
      <c r="M130" s="435">
        <v>1000</v>
      </c>
      <c r="N130" s="435">
        <v>3745</v>
      </c>
      <c r="O130" s="435">
        <v>80</v>
      </c>
      <c r="P130" s="435">
        <v>1</v>
      </c>
      <c r="Q130" s="435">
        <v>0</v>
      </c>
      <c r="R130" s="435">
        <v>1</v>
      </c>
      <c r="S130" s="299">
        <v>3383</v>
      </c>
      <c r="T130" s="299">
        <v>2</v>
      </c>
      <c r="U130" s="299">
        <v>1</v>
      </c>
      <c r="V130" s="435">
        <v>0</v>
      </c>
      <c r="W130" s="435">
        <v>0</v>
      </c>
      <c r="X130" s="722">
        <v>0</v>
      </c>
      <c r="Y130" s="435">
        <v>0</v>
      </c>
      <c r="Z130" s="435">
        <v>0</v>
      </c>
      <c r="AA130" s="435">
        <v>0</v>
      </c>
      <c r="AB130" s="435">
        <v>0</v>
      </c>
      <c r="AC130" s="728">
        <v>2046740</v>
      </c>
      <c r="AD130" s="883"/>
    </row>
    <row r="131" spans="2:30" ht="15" customHeight="1">
      <c r="B131" s="325" t="s">
        <v>430</v>
      </c>
      <c r="C131" s="324" t="s">
        <v>803</v>
      </c>
      <c r="D131" s="365">
        <v>79</v>
      </c>
      <c r="E131" s="434">
        <v>16150</v>
      </c>
      <c r="F131" s="435">
        <v>5188</v>
      </c>
      <c r="G131" s="435">
        <v>1920</v>
      </c>
      <c r="H131" s="435">
        <v>0</v>
      </c>
      <c r="I131" s="435">
        <v>1850</v>
      </c>
      <c r="J131" s="435">
        <v>0</v>
      </c>
      <c r="K131" s="435">
        <v>19</v>
      </c>
      <c r="L131" s="299">
        <v>0</v>
      </c>
      <c r="M131" s="435">
        <v>56</v>
      </c>
      <c r="N131" s="435">
        <v>0</v>
      </c>
      <c r="O131" s="435">
        <v>0</v>
      </c>
      <c r="P131" s="435">
        <v>0</v>
      </c>
      <c r="Q131" s="435">
        <v>0</v>
      </c>
      <c r="R131" s="435">
        <v>0</v>
      </c>
      <c r="S131" s="299">
        <v>34</v>
      </c>
      <c r="T131" s="299">
        <v>0</v>
      </c>
      <c r="U131" s="299">
        <v>0</v>
      </c>
      <c r="V131" s="435">
        <v>0</v>
      </c>
      <c r="W131" s="435">
        <v>0</v>
      </c>
      <c r="X131" s="722">
        <v>0</v>
      </c>
      <c r="Y131" s="435">
        <v>0</v>
      </c>
      <c r="Z131" s="435">
        <v>0</v>
      </c>
      <c r="AA131" s="435">
        <v>0</v>
      </c>
      <c r="AB131" s="435">
        <v>0</v>
      </c>
      <c r="AC131" s="728">
        <v>25183</v>
      </c>
      <c r="AD131" s="883"/>
    </row>
    <row r="132" spans="2:30" ht="15" customHeight="1">
      <c r="B132" s="325" t="s">
        <v>432</v>
      </c>
      <c r="C132" s="324" t="s">
        <v>803</v>
      </c>
      <c r="D132" s="365">
        <v>88</v>
      </c>
      <c r="E132" s="434">
        <v>234593</v>
      </c>
      <c r="F132" s="435">
        <v>39988</v>
      </c>
      <c r="G132" s="435">
        <v>47565</v>
      </c>
      <c r="H132" s="435">
        <v>10457</v>
      </c>
      <c r="I132" s="435">
        <v>7409</v>
      </c>
      <c r="J132" s="435">
        <v>3</v>
      </c>
      <c r="K132" s="435">
        <v>554</v>
      </c>
      <c r="L132" s="299">
        <v>3</v>
      </c>
      <c r="M132" s="435">
        <v>515</v>
      </c>
      <c r="N132" s="435">
        <v>0</v>
      </c>
      <c r="O132" s="435">
        <v>0</v>
      </c>
      <c r="P132" s="435">
        <v>0</v>
      </c>
      <c r="Q132" s="435">
        <v>0</v>
      </c>
      <c r="R132" s="435">
        <v>0</v>
      </c>
      <c r="S132" s="299">
        <v>639</v>
      </c>
      <c r="T132" s="299">
        <v>0</v>
      </c>
      <c r="U132" s="299">
        <v>0</v>
      </c>
      <c r="V132" s="435">
        <v>0</v>
      </c>
      <c r="W132" s="435">
        <v>0</v>
      </c>
      <c r="X132" s="722">
        <v>0</v>
      </c>
      <c r="Y132" s="435">
        <v>0</v>
      </c>
      <c r="Z132" s="435">
        <v>0</v>
      </c>
      <c r="AA132" s="435">
        <v>0</v>
      </c>
      <c r="AB132" s="435">
        <v>0</v>
      </c>
      <c r="AC132" s="728">
        <v>341084</v>
      </c>
      <c r="AD132" s="883"/>
    </row>
    <row r="133" spans="2:30" ht="15" customHeight="1">
      <c r="B133" s="325" t="s">
        <v>440</v>
      </c>
      <c r="C133" s="324" t="s">
        <v>803</v>
      </c>
      <c r="D133" s="365">
        <v>129</v>
      </c>
      <c r="E133" s="434">
        <v>60007</v>
      </c>
      <c r="F133" s="435">
        <v>7750</v>
      </c>
      <c r="G133" s="435">
        <v>3691</v>
      </c>
      <c r="H133" s="435">
        <v>0</v>
      </c>
      <c r="I133" s="435">
        <v>1692</v>
      </c>
      <c r="J133" s="435">
        <v>0</v>
      </c>
      <c r="K133" s="435">
        <v>57</v>
      </c>
      <c r="L133" s="299">
        <v>0</v>
      </c>
      <c r="M133" s="435">
        <v>53</v>
      </c>
      <c r="N133" s="435">
        <v>0</v>
      </c>
      <c r="O133" s="435">
        <v>0</v>
      </c>
      <c r="P133" s="435">
        <v>0</v>
      </c>
      <c r="Q133" s="435">
        <v>0</v>
      </c>
      <c r="R133" s="435">
        <v>0</v>
      </c>
      <c r="S133" s="299">
        <v>63</v>
      </c>
      <c r="T133" s="299">
        <v>0</v>
      </c>
      <c r="U133" s="299">
        <v>0</v>
      </c>
      <c r="V133" s="435">
        <v>0</v>
      </c>
      <c r="W133" s="435">
        <v>0</v>
      </c>
      <c r="X133" s="722">
        <v>0</v>
      </c>
      <c r="Y133" s="435">
        <v>0</v>
      </c>
      <c r="Z133" s="435">
        <v>0</v>
      </c>
      <c r="AA133" s="435">
        <v>0</v>
      </c>
      <c r="AB133" s="435">
        <v>0</v>
      </c>
      <c r="AC133" s="728">
        <v>73250</v>
      </c>
      <c r="AD133" s="883"/>
    </row>
    <row r="134" spans="2:30" ht="15" customHeight="1">
      <c r="B134" s="325" t="s">
        <v>454</v>
      </c>
      <c r="C134" s="324" t="s">
        <v>803</v>
      </c>
      <c r="D134" s="365">
        <v>212</v>
      </c>
      <c r="E134" s="434">
        <v>40056</v>
      </c>
      <c r="F134" s="435">
        <v>6308</v>
      </c>
      <c r="G134" s="435">
        <v>911</v>
      </c>
      <c r="H134" s="435">
        <v>1</v>
      </c>
      <c r="I134" s="435">
        <v>1528</v>
      </c>
      <c r="J134" s="435">
        <v>0</v>
      </c>
      <c r="K134" s="435">
        <v>131</v>
      </c>
      <c r="L134" s="299">
        <v>0</v>
      </c>
      <c r="M134" s="435">
        <v>67</v>
      </c>
      <c r="N134" s="435">
        <v>0</v>
      </c>
      <c r="O134" s="435">
        <v>0</v>
      </c>
      <c r="P134" s="435">
        <v>0</v>
      </c>
      <c r="Q134" s="435">
        <v>0</v>
      </c>
      <c r="R134" s="435">
        <v>0</v>
      </c>
      <c r="S134" s="299">
        <v>14</v>
      </c>
      <c r="T134" s="299">
        <v>0</v>
      </c>
      <c r="U134" s="299">
        <v>0</v>
      </c>
      <c r="V134" s="435">
        <v>0</v>
      </c>
      <c r="W134" s="435">
        <v>0</v>
      </c>
      <c r="X134" s="722">
        <v>0</v>
      </c>
      <c r="Y134" s="435">
        <v>0</v>
      </c>
      <c r="Z134" s="435">
        <v>0</v>
      </c>
      <c r="AA134" s="435">
        <v>0</v>
      </c>
      <c r="AB134" s="435">
        <v>0</v>
      </c>
      <c r="AC134" s="728">
        <v>49002</v>
      </c>
      <c r="AD134" s="883"/>
    </row>
    <row r="135" spans="2:30" ht="15" customHeight="1">
      <c r="B135" s="325" t="s">
        <v>460</v>
      </c>
      <c r="C135" s="324" t="s">
        <v>803</v>
      </c>
      <c r="D135" s="365">
        <v>266</v>
      </c>
      <c r="E135" s="434">
        <v>141088</v>
      </c>
      <c r="F135" s="435">
        <v>15544</v>
      </c>
      <c r="G135" s="435">
        <v>12379</v>
      </c>
      <c r="H135" s="435">
        <v>11688</v>
      </c>
      <c r="I135" s="435">
        <v>1809</v>
      </c>
      <c r="J135" s="435">
        <v>0</v>
      </c>
      <c r="K135" s="435">
        <v>721</v>
      </c>
      <c r="L135" s="299">
        <v>0</v>
      </c>
      <c r="M135" s="435">
        <v>0</v>
      </c>
      <c r="N135" s="435">
        <v>0</v>
      </c>
      <c r="O135" s="435">
        <v>0</v>
      </c>
      <c r="P135" s="435">
        <v>0</v>
      </c>
      <c r="Q135" s="435">
        <v>0</v>
      </c>
      <c r="R135" s="435">
        <v>0</v>
      </c>
      <c r="S135" s="299">
        <v>120</v>
      </c>
      <c r="T135" s="299">
        <v>0</v>
      </c>
      <c r="U135" s="299">
        <v>0</v>
      </c>
      <c r="V135" s="435">
        <v>0</v>
      </c>
      <c r="W135" s="435">
        <v>0</v>
      </c>
      <c r="X135" s="722">
        <v>0</v>
      </c>
      <c r="Y135" s="435">
        <v>0</v>
      </c>
      <c r="Z135" s="435">
        <v>0</v>
      </c>
      <c r="AA135" s="435">
        <v>0</v>
      </c>
      <c r="AB135" s="435">
        <v>0</v>
      </c>
      <c r="AC135" s="728">
        <v>183229</v>
      </c>
      <c r="AD135" s="883"/>
    </row>
    <row r="136" spans="2:30" ht="15" customHeight="1">
      <c r="B136" s="325" t="s">
        <v>464</v>
      </c>
      <c r="C136" s="324" t="s">
        <v>803</v>
      </c>
      <c r="D136" s="365">
        <v>308</v>
      </c>
      <c r="E136" s="434">
        <v>28911</v>
      </c>
      <c r="F136" s="435">
        <v>4346</v>
      </c>
      <c r="G136" s="435">
        <v>2183</v>
      </c>
      <c r="H136" s="435">
        <v>1</v>
      </c>
      <c r="I136" s="435">
        <v>1521</v>
      </c>
      <c r="J136" s="435">
        <v>0</v>
      </c>
      <c r="K136" s="435">
        <v>72</v>
      </c>
      <c r="L136" s="299">
        <v>0</v>
      </c>
      <c r="M136" s="435">
        <v>35</v>
      </c>
      <c r="N136" s="435">
        <v>0</v>
      </c>
      <c r="O136" s="435">
        <v>0</v>
      </c>
      <c r="P136" s="435">
        <v>0</v>
      </c>
      <c r="Q136" s="435">
        <v>0</v>
      </c>
      <c r="R136" s="435">
        <v>0</v>
      </c>
      <c r="S136" s="299">
        <v>28</v>
      </c>
      <c r="T136" s="299">
        <v>0</v>
      </c>
      <c r="U136" s="299">
        <v>0</v>
      </c>
      <c r="V136" s="435">
        <v>0</v>
      </c>
      <c r="W136" s="435">
        <v>0</v>
      </c>
      <c r="X136" s="722">
        <v>0</v>
      </c>
      <c r="Y136" s="435">
        <v>0</v>
      </c>
      <c r="Z136" s="435">
        <v>0</v>
      </c>
      <c r="AA136" s="435">
        <v>0</v>
      </c>
      <c r="AB136" s="435">
        <v>0</v>
      </c>
      <c r="AC136" s="728">
        <v>37069</v>
      </c>
      <c r="AD136" s="883"/>
    </row>
    <row r="137" spans="2:30" ht="15" customHeight="1">
      <c r="B137" s="325" t="s">
        <v>472</v>
      </c>
      <c r="C137" s="324" t="s">
        <v>803</v>
      </c>
      <c r="D137" s="365">
        <v>360</v>
      </c>
      <c r="E137" s="434">
        <v>169290</v>
      </c>
      <c r="F137" s="435">
        <v>27965</v>
      </c>
      <c r="G137" s="435">
        <v>38813</v>
      </c>
      <c r="H137" s="435">
        <v>7099</v>
      </c>
      <c r="I137" s="435">
        <v>3774</v>
      </c>
      <c r="J137" s="435">
        <v>781</v>
      </c>
      <c r="K137" s="435">
        <v>270</v>
      </c>
      <c r="L137" s="299">
        <v>243</v>
      </c>
      <c r="M137" s="435">
        <v>0</v>
      </c>
      <c r="N137" s="435">
        <v>0</v>
      </c>
      <c r="O137" s="435">
        <v>0</v>
      </c>
      <c r="P137" s="435">
        <v>4</v>
      </c>
      <c r="Q137" s="435">
        <v>0</v>
      </c>
      <c r="R137" s="435">
        <v>0</v>
      </c>
      <c r="S137" s="299">
        <v>380</v>
      </c>
      <c r="T137" s="299">
        <v>0</v>
      </c>
      <c r="U137" s="299">
        <v>0</v>
      </c>
      <c r="V137" s="435">
        <v>0</v>
      </c>
      <c r="W137" s="435">
        <v>0</v>
      </c>
      <c r="X137" s="722">
        <v>0</v>
      </c>
      <c r="Y137" s="435">
        <v>0</v>
      </c>
      <c r="Z137" s="435">
        <v>0</v>
      </c>
      <c r="AA137" s="435">
        <v>0</v>
      </c>
      <c r="AB137" s="435">
        <v>0</v>
      </c>
      <c r="AC137" s="728">
        <v>247996</v>
      </c>
      <c r="AD137" s="883"/>
    </row>
    <row r="138" spans="2:30" ht="15" customHeight="1">
      <c r="B138" s="325" t="s">
        <v>477</v>
      </c>
      <c r="C138" s="324" t="s">
        <v>803</v>
      </c>
      <c r="D138" s="365">
        <v>380</v>
      </c>
      <c r="E138" s="434">
        <v>39258</v>
      </c>
      <c r="F138" s="435">
        <v>4659</v>
      </c>
      <c r="G138" s="435">
        <v>319</v>
      </c>
      <c r="H138" s="435">
        <v>5</v>
      </c>
      <c r="I138" s="435">
        <v>1173</v>
      </c>
      <c r="J138" s="435">
        <v>0</v>
      </c>
      <c r="K138" s="435">
        <v>111</v>
      </c>
      <c r="L138" s="299">
        <v>0</v>
      </c>
      <c r="M138" s="435">
        <v>0</v>
      </c>
      <c r="N138" s="435">
        <v>0</v>
      </c>
      <c r="O138" s="435">
        <v>0</v>
      </c>
      <c r="P138" s="435">
        <v>0</v>
      </c>
      <c r="Q138" s="435">
        <v>0</v>
      </c>
      <c r="R138" s="435">
        <v>0</v>
      </c>
      <c r="S138" s="299">
        <v>60</v>
      </c>
      <c r="T138" s="299">
        <v>0</v>
      </c>
      <c r="U138" s="299">
        <v>0</v>
      </c>
      <c r="V138" s="435">
        <v>0</v>
      </c>
      <c r="W138" s="435">
        <v>0</v>
      </c>
      <c r="X138" s="722">
        <v>0</v>
      </c>
      <c r="Y138" s="435">
        <v>0</v>
      </c>
      <c r="Z138" s="435">
        <v>0</v>
      </c>
      <c r="AA138" s="435">
        <v>0</v>
      </c>
      <c r="AB138" s="435">
        <v>0</v>
      </c>
      <c r="AC138" s="728">
        <v>45525</v>
      </c>
      <c r="AD138" s="883"/>
    </row>
    <row r="139" spans="2:30" ht="15" customHeight="1" thickBot="1">
      <c r="B139" s="326" t="s">
        <v>500</v>
      </c>
      <c r="C139" s="327" t="s">
        <v>803</v>
      </c>
      <c r="D139" s="366">
        <v>631</v>
      </c>
      <c r="E139" s="436">
        <v>69607</v>
      </c>
      <c r="F139" s="435">
        <v>5687</v>
      </c>
      <c r="G139" s="437">
        <v>533</v>
      </c>
      <c r="H139" s="437">
        <v>17</v>
      </c>
      <c r="I139" s="437">
        <v>947</v>
      </c>
      <c r="J139" s="435">
        <v>0</v>
      </c>
      <c r="K139" s="437">
        <v>175</v>
      </c>
      <c r="L139" s="322">
        <v>0</v>
      </c>
      <c r="M139" s="437">
        <v>0</v>
      </c>
      <c r="N139" s="437">
        <v>0</v>
      </c>
      <c r="O139" s="437">
        <v>0</v>
      </c>
      <c r="P139" s="437">
        <v>0</v>
      </c>
      <c r="Q139" s="435">
        <v>0</v>
      </c>
      <c r="R139" s="437">
        <v>0</v>
      </c>
      <c r="S139" s="322">
        <v>63</v>
      </c>
      <c r="T139" s="299">
        <v>0</v>
      </c>
      <c r="U139" s="299">
        <v>0</v>
      </c>
      <c r="V139" s="435">
        <v>0</v>
      </c>
      <c r="W139" s="435">
        <v>0</v>
      </c>
      <c r="X139" s="722">
        <v>0</v>
      </c>
      <c r="Y139" s="800">
        <v>0</v>
      </c>
      <c r="Z139" s="800">
        <v>0</v>
      </c>
      <c r="AA139" s="800">
        <v>0</v>
      </c>
      <c r="AB139" s="800">
        <v>0</v>
      </c>
      <c r="AC139" s="728">
        <v>76966</v>
      </c>
      <c r="AD139" s="883"/>
    </row>
    <row r="140" spans="2:30" ht="15" customHeight="1">
      <c r="Y140" s="801"/>
      <c r="Z140" s="801"/>
      <c r="AA140" s="801"/>
      <c r="AB140" s="801"/>
      <c r="AD140" s="883"/>
    </row>
    <row r="141" spans="2:30" ht="30" customHeight="1">
      <c r="B141" s="833" t="s">
        <v>401</v>
      </c>
      <c r="C141" s="978" t="s">
        <v>812</v>
      </c>
      <c r="D141" s="979"/>
      <c r="E141" s="979"/>
      <c r="F141" s="979"/>
      <c r="G141" s="979"/>
      <c r="H141" s="979"/>
      <c r="I141" s="979"/>
      <c r="J141" s="979"/>
      <c r="K141" s="979"/>
      <c r="L141" s="979"/>
      <c r="M141" s="979"/>
      <c r="N141" s="761" t="s">
        <v>368</v>
      </c>
      <c r="Y141" s="801"/>
      <c r="Z141" s="801"/>
      <c r="AA141" s="801"/>
      <c r="AB141" s="801"/>
      <c r="AD141" s="883"/>
    </row>
    <row r="142" spans="2:30" ht="15" customHeight="1">
      <c r="B142" s="832" t="s">
        <v>813</v>
      </c>
      <c r="C142" s="991" t="s">
        <v>405</v>
      </c>
      <c r="D142" s="992"/>
      <c r="E142" s="992"/>
      <c r="F142" s="992"/>
      <c r="G142" s="992"/>
      <c r="H142" s="992"/>
      <c r="I142" s="992"/>
      <c r="J142" s="992"/>
      <c r="K142" s="992"/>
      <c r="L142" s="992"/>
      <c r="M142" s="992"/>
      <c r="Y142" s="801"/>
      <c r="Z142" s="801"/>
      <c r="AA142" s="801"/>
      <c r="AB142" s="801"/>
      <c r="AD142" s="883"/>
    </row>
    <row r="143" spans="2:30" ht="15" customHeight="1">
      <c r="B143" s="834" t="s">
        <v>406</v>
      </c>
      <c r="C143" s="991" t="s">
        <v>407</v>
      </c>
      <c r="D143" s="992"/>
      <c r="E143" s="992"/>
      <c r="F143" s="992"/>
      <c r="G143" s="992"/>
      <c r="H143" s="992"/>
      <c r="I143" s="992"/>
      <c r="J143" s="992"/>
      <c r="K143" s="992"/>
      <c r="L143" s="992"/>
      <c r="M143" s="992"/>
      <c r="Y143" s="801"/>
      <c r="Z143" s="801"/>
      <c r="AA143" s="801"/>
      <c r="AB143" s="801"/>
      <c r="AD143" s="883"/>
    </row>
    <row r="144" spans="2:30" ht="15" customHeight="1">
      <c r="Y144" s="801"/>
      <c r="Z144" s="801"/>
      <c r="AA144" s="801"/>
      <c r="AB144" s="801"/>
      <c r="AD144" s="883"/>
    </row>
    <row r="145" spans="25:30" ht="15" customHeight="1">
      <c r="Y145" s="801"/>
      <c r="Z145" s="801"/>
      <c r="AA145" s="801"/>
      <c r="AB145" s="801"/>
      <c r="AD145" s="883"/>
    </row>
    <row r="146" spans="25:30" ht="15" customHeight="1">
      <c r="Y146" s="801"/>
      <c r="Z146" s="801"/>
      <c r="AA146" s="801"/>
      <c r="AB146" s="801"/>
      <c r="AD146" s="883"/>
    </row>
    <row r="147" spans="25:30" ht="15" customHeight="1">
      <c r="Y147" s="801"/>
      <c r="Z147" s="801"/>
      <c r="AA147" s="801"/>
      <c r="AB147" s="801"/>
      <c r="AD147" s="883"/>
    </row>
    <row r="148" spans="25:30" ht="15" customHeight="1">
      <c r="Y148" s="801"/>
      <c r="Z148" s="801"/>
      <c r="AA148" s="801"/>
      <c r="AB148" s="801"/>
      <c r="AD148" s="883"/>
    </row>
    <row r="149" spans="25:30" ht="15" customHeight="1">
      <c r="Y149" s="801"/>
      <c r="Z149" s="801"/>
      <c r="AA149" s="801"/>
      <c r="AB149" s="801"/>
      <c r="AD149" s="883"/>
    </row>
    <row r="150" spans="25:30" ht="15" customHeight="1">
      <c r="Y150" s="801"/>
      <c r="Z150" s="801"/>
      <c r="AA150" s="801"/>
      <c r="AB150" s="801"/>
      <c r="AD150" s="883"/>
    </row>
    <row r="151" spans="25:30" ht="15" customHeight="1">
      <c r="Y151" s="801"/>
      <c r="Z151" s="801"/>
      <c r="AA151" s="801"/>
      <c r="AB151" s="801"/>
      <c r="AD151" s="883"/>
    </row>
    <row r="152" spans="25:30" ht="15" customHeight="1">
      <c r="Y152" s="801"/>
      <c r="Z152" s="801"/>
      <c r="AA152" s="801"/>
      <c r="AB152" s="801"/>
      <c r="AD152" s="883"/>
    </row>
    <row r="153" spans="25:30" ht="15" customHeight="1">
      <c r="Y153" s="801"/>
      <c r="Z153" s="801"/>
      <c r="AA153" s="801"/>
      <c r="AB153" s="801"/>
      <c r="AD153" s="883"/>
    </row>
    <row r="154" spans="25:30" ht="15" customHeight="1">
      <c r="Y154" s="801"/>
      <c r="Z154" s="801"/>
      <c r="AA154" s="801"/>
      <c r="AB154" s="801"/>
      <c r="AD154" s="883"/>
    </row>
    <row r="155" spans="25:30" ht="15" customHeight="1">
      <c r="Y155" s="801"/>
      <c r="Z155" s="801"/>
      <c r="AA155" s="801"/>
      <c r="AB155" s="801"/>
      <c r="AD155" s="883"/>
    </row>
    <row r="156" spans="25:30" ht="15" customHeight="1">
      <c r="Y156" s="801"/>
      <c r="Z156" s="801"/>
      <c r="AA156" s="801"/>
      <c r="AB156" s="801"/>
      <c r="AD156" s="883"/>
    </row>
    <row r="157" spans="25:30" ht="15" customHeight="1">
      <c r="Y157" s="801"/>
      <c r="Z157" s="801"/>
      <c r="AA157" s="801"/>
      <c r="AB157" s="801"/>
      <c r="AD157" s="883"/>
    </row>
    <row r="158" spans="25:30" ht="15" customHeight="1">
      <c r="Y158" s="801"/>
      <c r="Z158" s="801"/>
      <c r="AA158" s="801"/>
      <c r="AB158" s="801"/>
      <c r="AD158" s="883"/>
    </row>
    <row r="159" spans="25:30" ht="15" customHeight="1">
      <c r="Y159" s="801"/>
      <c r="Z159" s="801"/>
      <c r="AA159" s="801"/>
      <c r="AB159" s="801"/>
      <c r="AD159" s="883"/>
    </row>
    <row r="160" spans="25:30" ht="15" customHeight="1">
      <c r="Y160" s="801"/>
      <c r="Z160" s="801"/>
      <c r="AA160" s="801"/>
      <c r="AB160" s="801"/>
      <c r="AD160" s="883"/>
    </row>
    <row r="161" spans="25:30" ht="15" customHeight="1">
      <c r="Y161" s="801"/>
      <c r="Z161" s="801"/>
      <c r="AA161" s="801"/>
      <c r="AB161" s="801"/>
      <c r="AD161" s="883"/>
    </row>
    <row r="162" spans="25:30" ht="15" customHeight="1">
      <c r="Y162" s="801"/>
      <c r="Z162" s="801"/>
      <c r="AA162" s="801"/>
      <c r="AB162" s="801"/>
      <c r="AD162" s="883"/>
    </row>
    <row r="163" spans="25:30" ht="15" customHeight="1">
      <c r="Y163" s="801"/>
      <c r="Z163" s="801"/>
      <c r="AA163" s="801"/>
      <c r="AB163" s="801"/>
      <c r="AD163" s="883"/>
    </row>
    <row r="164" spans="25:30" ht="15" customHeight="1">
      <c r="Y164" s="801"/>
      <c r="Z164" s="801"/>
      <c r="AA164" s="801"/>
      <c r="AB164" s="801"/>
      <c r="AD164" s="883"/>
    </row>
    <row r="165" spans="25:30" ht="15" customHeight="1">
      <c r="Y165" s="801"/>
      <c r="Z165" s="801"/>
      <c r="AA165" s="801"/>
      <c r="AB165" s="801"/>
      <c r="AD165" s="883"/>
    </row>
    <row r="166" spans="25:30" ht="15" customHeight="1">
      <c r="Y166" s="801"/>
      <c r="Z166" s="801"/>
      <c r="AA166" s="801"/>
      <c r="AB166" s="801"/>
      <c r="AD166" s="883"/>
    </row>
    <row r="167" spans="25:30" ht="15" customHeight="1">
      <c r="Y167" s="801"/>
      <c r="Z167" s="801"/>
      <c r="AA167" s="801"/>
      <c r="AB167" s="801"/>
      <c r="AD167" s="883"/>
    </row>
    <row r="168" spans="25:30" ht="15" customHeight="1">
      <c r="Y168" s="801"/>
      <c r="Z168" s="801"/>
      <c r="AA168" s="801"/>
      <c r="AB168" s="801"/>
      <c r="AD168" s="883"/>
    </row>
    <row r="169" spans="25:30" ht="15" customHeight="1">
      <c r="Y169" s="801"/>
      <c r="Z169" s="801"/>
      <c r="AA169" s="801"/>
      <c r="AB169" s="801"/>
      <c r="AD169" s="883"/>
    </row>
    <row r="170" spans="25:30" ht="15" customHeight="1">
      <c r="Y170" s="801"/>
      <c r="Z170" s="801"/>
      <c r="AA170" s="801"/>
      <c r="AB170" s="801"/>
      <c r="AD170" s="883"/>
    </row>
    <row r="171" spans="25:30" ht="15" customHeight="1">
      <c r="Y171" s="801"/>
      <c r="Z171" s="801"/>
      <c r="AA171" s="801"/>
      <c r="AB171" s="801"/>
      <c r="AD171" s="883"/>
    </row>
    <row r="172" spans="25:30" ht="15" customHeight="1">
      <c r="Y172" s="801"/>
      <c r="Z172" s="801"/>
      <c r="AA172" s="801"/>
      <c r="AB172" s="801"/>
      <c r="AD172" s="883"/>
    </row>
    <row r="173" spans="25:30" ht="15" customHeight="1">
      <c r="Y173" s="801"/>
      <c r="Z173" s="801"/>
      <c r="AA173" s="801"/>
      <c r="AB173" s="801"/>
      <c r="AD173" s="883"/>
    </row>
    <row r="174" spans="25:30" ht="15" customHeight="1">
      <c r="Y174" s="801"/>
      <c r="Z174" s="801"/>
      <c r="AA174" s="801"/>
      <c r="AB174" s="801"/>
      <c r="AD174" s="883"/>
    </row>
    <row r="175" spans="25:30" ht="15" customHeight="1">
      <c r="Y175" s="801"/>
      <c r="Z175" s="801"/>
      <c r="AA175" s="801"/>
      <c r="AB175" s="801"/>
      <c r="AD175" s="883"/>
    </row>
    <row r="176" spans="25:30" ht="15" customHeight="1">
      <c r="Y176" s="801"/>
      <c r="Z176" s="801"/>
      <c r="AA176" s="801"/>
      <c r="AB176" s="801"/>
      <c r="AD176" s="883"/>
    </row>
    <row r="177" spans="25:30" ht="15" customHeight="1">
      <c r="Y177" s="801"/>
      <c r="Z177" s="801"/>
      <c r="AA177" s="801"/>
      <c r="AB177" s="801"/>
      <c r="AD177" s="883"/>
    </row>
    <row r="178" spans="25:30" ht="15" customHeight="1">
      <c r="Y178" s="801"/>
      <c r="Z178" s="801"/>
      <c r="AA178" s="801"/>
      <c r="AB178" s="801"/>
      <c r="AD178" s="883"/>
    </row>
    <row r="179" spans="25:30" ht="15" customHeight="1">
      <c r="Y179" s="801"/>
      <c r="Z179" s="801"/>
      <c r="AA179" s="801"/>
      <c r="AB179" s="801"/>
      <c r="AD179" s="883"/>
    </row>
    <row r="180" spans="25:30" ht="15" customHeight="1">
      <c r="Y180" s="801"/>
      <c r="Z180" s="801"/>
      <c r="AA180" s="801"/>
      <c r="AB180" s="801"/>
      <c r="AD180" s="883"/>
    </row>
    <row r="181" spans="25:30" ht="15" customHeight="1">
      <c r="Y181" s="801"/>
      <c r="Z181" s="801"/>
      <c r="AA181" s="801"/>
      <c r="AB181" s="801"/>
      <c r="AD181" s="883"/>
    </row>
    <row r="182" spans="25:30" ht="15" customHeight="1">
      <c r="Y182" s="801"/>
      <c r="Z182" s="801"/>
      <c r="AA182" s="801"/>
      <c r="AB182" s="801"/>
      <c r="AD182" s="883"/>
    </row>
    <row r="183" spans="25:30" ht="15" customHeight="1">
      <c r="Y183" s="801"/>
      <c r="Z183" s="801"/>
      <c r="AA183" s="801"/>
      <c r="AB183" s="801"/>
      <c r="AD183" s="883"/>
    </row>
    <row r="184" spans="25:30" ht="15" customHeight="1">
      <c r="Y184" s="801"/>
      <c r="Z184" s="801"/>
      <c r="AA184" s="801"/>
      <c r="AB184" s="801"/>
      <c r="AD184" s="883"/>
    </row>
    <row r="185" spans="25:30" ht="15" customHeight="1">
      <c r="Y185" s="801"/>
      <c r="Z185" s="801"/>
      <c r="AA185" s="801"/>
      <c r="AB185" s="801"/>
      <c r="AD185" s="883"/>
    </row>
    <row r="186" spans="25:30" ht="15" customHeight="1">
      <c r="Y186" s="801"/>
      <c r="Z186" s="801"/>
      <c r="AA186" s="801"/>
      <c r="AB186" s="801"/>
      <c r="AD186" s="883"/>
    </row>
    <row r="187" spans="25:30" ht="15" customHeight="1">
      <c r="Y187" s="801"/>
      <c r="Z187" s="801"/>
      <c r="AA187" s="801"/>
      <c r="AB187" s="801"/>
      <c r="AD187" s="883"/>
    </row>
    <row r="188" spans="25:30" ht="15" customHeight="1">
      <c r="Y188" s="801"/>
      <c r="Z188" s="801"/>
      <c r="AA188" s="801"/>
      <c r="AB188" s="801"/>
      <c r="AD188" s="883"/>
    </row>
    <row r="189" spans="25:30" ht="15" customHeight="1">
      <c r="Y189" s="801"/>
      <c r="Z189" s="801"/>
      <c r="AA189" s="801"/>
      <c r="AB189" s="801"/>
      <c r="AD189" s="883"/>
    </row>
    <row r="190" spans="25:30" ht="15" customHeight="1">
      <c r="Y190" s="801"/>
      <c r="Z190" s="801"/>
      <c r="AA190" s="801"/>
      <c r="AB190" s="801"/>
      <c r="AD190" s="883"/>
    </row>
    <row r="191" spans="25:30" ht="15" customHeight="1">
      <c r="Y191" s="801"/>
      <c r="Z191" s="801"/>
      <c r="AA191" s="801"/>
      <c r="AB191" s="801"/>
      <c r="AD191" s="883"/>
    </row>
    <row r="192" spans="25:30" ht="15" customHeight="1">
      <c r="Y192" s="801"/>
      <c r="Z192" s="801"/>
      <c r="AA192" s="801"/>
      <c r="AB192" s="801"/>
      <c r="AD192" s="883"/>
    </row>
    <row r="193" spans="25:30" ht="15" customHeight="1">
      <c r="Y193" s="801"/>
      <c r="Z193" s="801"/>
      <c r="AA193" s="801"/>
      <c r="AB193" s="801"/>
      <c r="AD193" s="883"/>
    </row>
    <row r="194" spans="25:30" ht="15" customHeight="1">
      <c r="Y194" s="801"/>
      <c r="Z194" s="801"/>
      <c r="AA194" s="801"/>
      <c r="AB194" s="801"/>
      <c r="AD194" s="883"/>
    </row>
    <row r="195" spans="25:30" ht="15" customHeight="1">
      <c r="Y195" s="801"/>
      <c r="Z195" s="801"/>
      <c r="AA195" s="801"/>
      <c r="AB195" s="801"/>
      <c r="AD195" s="883"/>
    </row>
    <row r="196" spans="25:30" ht="15" customHeight="1">
      <c r="Y196" s="801"/>
      <c r="Z196" s="801"/>
      <c r="AA196" s="801"/>
      <c r="AB196" s="801"/>
      <c r="AD196" s="883"/>
    </row>
    <row r="197" spans="25:30" ht="15" customHeight="1">
      <c r="Y197" s="801"/>
      <c r="Z197" s="801"/>
      <c r="AA197" s="801"/>
      <c r="AB197" s="801"/>
      <c r="AD197" s="883"/>
    </row>
    <row r="198" spans="25:30" ht="15" customHeight="1">
      <c r="Y198" s="801"/>
      <c r="Z198" s="801"/>
      <c r="AA198" s="801"/>
      <c r="AB198" s="801"/>
      <c r="AD198" s="883"/>
    </row>
    <row r="199" spans="25:30" ht="15" customHeight="1">
      <c r="Y199" s="801"/>
      <c r="Z199" s="801"/>
      <c r="AA199" s="801"/>
      <c r="AB199" s="801"/>
      <c r="AD199" s="883"/>
    </row>
    <row r="200" spans="25:30" ht="15" customHeight="1">
      <c r="Y200" s="801"/>
      <c r="Z200" s="801"/>
      <c r="AA200" s="801"/>
      <c r="AB200" s="801"/>
      <c r="AD200" s="883"/>
    </row>
    <row r="201" spans="25:30" ht="15" customHeight="1">
      <c r="Y201" s="801"/>
      <c r="Z201" s="801"/>
      <c r="AA201" s="801"/>
      <c r="AB201" s="801"/>
      <c r="AD201" s="883"/>
    </row>
    <row r="202" spans="25:30" ht="15" customHeight="1">
      <c r="Y202" s="801"/>
      <c r="Z202" s="801"/>
      <c r="AA202" s="801"/>
      <c r="AB202" s="801"/>
      <c r="AD202" s="883"/>
    </row>
    <row r="203" spans="25:30" ht="15" customHeight="1">
      <c r="Y203" s="801"/>
      <c r="Z203" s="801"/>
      <c r="AA203" s="801"/>
      <c r="AB203" s="801"/>
      <c r="AD203" s="883"/>
    </row>
    <row r="204" spans="25:30" ht="15" customHeight="1">
      <c r="Y204" s="801"/>
      <c r="Z204" s="801"/>
      <c r="AA204" s="801"/>
      <c r="AB204" s="801"/>
      <c r="AD204" s="883"/>
    </row>
    <row r="205" spans="25:30" ht="15" customHeight="1">
      <c r="Y205" s="801"/>
      <c r="Z205" s="801"/>
      <c r="AA205" s="801"/>
      <c r="AB205" s="801"/>
      <c r="AD205" s="883"/>
    </row>
    <row r="206" spans="25:30" ht="15" customHeight="1">
      <c r="Y206" s="801"/>
      <c r="Z206" s="801"/>
      <c r="AA206" s="801"/>
      <c r="AB206" s="801"/>
      <c r="AD206" s="883"/>
    </row>
    <row r="207" spans="25:30" ht="15" customHeight="1">
      <c r="Y207" s="801"/>
      <c r="Z207" s="801"/>
      <c r="AA207" s="801"/>
      <c r="AB207" s="801"/>
      <c r="AD207" s="883"/>
    </row>
    <row r="208" spans="25:30" ht="15" customHeight="1">
      <c r="Y208" s="801"/>
      <c r="Z208" s="801"/>
      <c r="AA208" s="801"/>
      <c r="AB208" s="801"/>
      <c r="AD208" s="883"/>
    </row>
    <row r="209" spans="25:30" ht="15" customHeight="1">
      <c r="Y209" s="801"/>
      <c r="Z209" s="801"/>
      <c r="AA209" s="801"/>
      <c r="AB209" s="801"/>
      <c r="AD209" s="883"/>
    </row>
    <row r="210" spans="25:30" ht="15" customHeight="1">
      <c r="Y210" s="801"/>
      <c r="Z210" s="801"/>
      <c r="AA210" s="801"/>
      <c r="AB210" s="801"/>
      <c r="AD210" s="883"/>
    </row>
    <row r="211" spans="25:30" ht="15" customHeight="1">
      <c r="Y211" s="801"/>
      <c r="Z211" s="801"/>
      <c r="AA211" s="801"/>
      <c r="AB211" s="801"/>
      <c r="AD211" s="883"/>
    </row>
    <row r="212" spans="25:30" ht="15" customHeight="1">
      <c r="Y212" s="801"/>
      <c r="Z212" s="801"/>
      <c r="AA212" s="801"/>
      <c r="AB212" s="801"/>
      <c r="AD212" s="883"/>
    </row>
    <row r="213" spans="25:30" ht="15" customHeight="1">
      <c r="Y213" s="801"/>
      <c r="Z213" s="801"/>
      <c r="AA213" s="801"/>
      <c r="AB213" s="801"/>
      <c r="AD213" s="883"/>
    </row>
    <row r="214" spans="25:30" ht="15" customHeight="1">
      <c r="Y214" s="801"/>
      <c r="Z214" s="801"/>
      <c r="AA214" s="801"/>
      <c r="AB214" s="801"/>
      <c r="AD214" s="883"/>
    </row>
    <row r="215" spans="25:30" ht="15" customHeight="1">
      <c r="Y215" s="801"/>
      <c r="Z215" s="801"/>
      <c r="AA215" s="801"/>
      <c r="AB215" s="801"/>
      <c r="AD215" s="883"/>
    </row>
    <row r="216" spans="25:30" ht="15" customHeight="1">
      <c r="Y216" s="801"/>
      <c r="Z216" s="801"/>
      <c r="AA216" s="801"/>
      <c r="AB216" s="801"/>
      <c r="AD216" s="883"/>
    </row>
    <row r="217" spans="25:30" ht="15" customHeight="1">
      <c r="Y217" s="801"/>
      <c r="Z217" s="801"/>
      <c r="AA217" s="801"/>
      <c r="AB217" s="801"/>
      <c r="AD217" s="883"/>
    </row>
    <row r="218" spans="25:30" ht="15" customHeight="1">
      <c r="Y218" s="801"/>
      <c r="Z218" s="801"/>
      <c r="AA218" s="801"/>
      <c r="AB218" s="801"/>
      <c r="AD218" s="883"/>
    </row>
    <row r="219" spans="25:30" ht="15" customHeight="1">
      <c r="Y219" s="801"/>
      <c r="Z219" s="801"/>
      <c r="AA219" s="801"/>
      <c r="AB219" s="801"/>
      <c r="AD219" s="883"/>
    </row>
    <row r="220" spans="25:30" ht="15" customHeight="1">
      <c r="Y220" s="801"/>
      <c r="Z220" s="801"/>
      <c r="AA220" s="801"/>
      <c r="AB220" s="801"/>
      <c r="AD220" s="883"/>
    </row>
    <row r="221" spans="25:30" ht="15" customHeight="1">
      <c r="Y221" s="801"/>
      <c r="Z221" s="801"/>
      <c r="AA221" s="801"/>
      <c r="AB221" s="801"/>
      <c r="AD221" s="883"/>
    </row>
    <row r="222" spans="25:30" ht="15" customHeight="1">
      <c r="Y222" s="801"/>
      <c r="Z222" s="801"/>
      <c r="AA222" s="801"/>
      <c r="AB222" s="801"/>
      <c r="AD222" s="883"/>
    </row>
    <row r="223" spans="25:30" ht="15" customHeight="1">
      <c r="Y223" s="801"/>
      <c r="Z223" s="801"/>
      <c r="AA223" s="801"/>
      <c r="AB223" s="801"/>
      <c r="AD223" s="883"/>
    </row>
    <row r="224" spans="25:30" ht="15" customHeight="1">
      <c r="Y224" s="801"/>
      <c r="Z224" s="801"/>
      <c r="AA224" s="801"/>
      <c r="AB224" s="801"/>
      <c r="AD224" s="883"/>
    </row>
    <row r="225" spans="25:30" ht="15" customHeight="1">
      <c r="Y225" s="801"/>
      <c r="Z225" s="801"/>
      <c r="AA225" s="801"/>
      <c r="AB225" s="801"/>
      <c r="AD225" s="883"/>
    </row>
    <row r="226" spans="25:30" ht="15" customHeight="1">
      <c r="Y226" s="801"/>
      <c r="Z226" s="801"/>
      <c r="AA226" s="801"/>
      <c r="AB226" s="801"/>
      <c r="AD226" s="883"/>
    </row>
    <row r="227" spans="25:30" ht="15" customHeight="1">
      <c r="Y227" s="801"/>
      <c r="Z227" s="801"/>
      <c r="AA227" s="801"/>
      <c r="AB227" s="801"/>
      <c r="AD227" s="883"/>
    </row>
    <row r="228" spans="25:30" ht="15" customHeight="1">
      <c r="Y228" s="801"/>
      <c r="Z228" s="801"/>
      <c r="AA228" s="801"/>
      <c r="AB228" s="801"/>
      <c r="AD228" s="883"/>
    </row>
    <row r="229" spans="25:30" ht="15" customHeight="1">
      <c r="Y229" s="801"/>
      <c r="Z229" s="801"/>
      <c r="AA229" s="801"/>
      <c r="AB229" s="801"/>
      <c r="AD229" s="883"/>
    </row>
    <row r="230" spans="25:30" ht="15" customHeight="1">
      <c r="Y230" s="801"/>
      <c r="Z230" s="801"/>
      <c r="AA230" s="801"/>
      <c r="AB230" s="801"/>
      <c r="AD230" s="883"/>
    </row>
    <row r="231" spans="25:30" ht="15" customHeight="1">
      <c r="Y231" s="801"/>
      <c r="Z231" s="801"/>
      <c r="AA231" s="801"/>
      <c r="AB231" s="801"/>
      <c r="AD231" s="883"/>
    </row>
    <row r="232" spans="25:30" ht="15" customHeight="1">
      <c r="Y232" s="801"/>
      <c r="Z232" s="801"/>
      <c r="AA232" s="801"/>
      <c r="AB232" s="801"/>
      <c r="AD232" s="883"/>
    </row>
    <row r="233" spans="25:30" ht="15" customHeight="1">
      <c r="Y233" s="801"/>
      <c r="Z233" s="801"/>
      <c r="AA233" s="801"/>
      <c r="AB233" s="801"/>
      <c r="AD233" s="883"/>
    </row>
    <row r="234" spans="25:30" ht="15" customHeight="1">
      <c r="Y234" s="801"/>
      <c r="Z234" s="801"/>
      <c r="AA234" s="801"/>
      <c r="AB234" s="801"/>
      <c r="AD234" s="883"/>
    </row>
    <row r="235" spans="25:30" ht="15" customHeight="1">
      <c r="Y235" s="801"/>
      <c r="Z235" s="801"/>
      <c r="AA235" s="801"/>
      <c r="AB235" s="801"/>
      <c r="AD235" s="883"/>
    </row>
    <row r="236" spans="25:30" ht="15" customHeight="1">
      <c r="Y236" s="801"/>
      <c r="Z236" s="801"/>
      <c r="AA236" s="801"/>
      <c r="AB236" s="801"/>
      <c r="AD236" s="883"/>
    </row>
    <row r="237" spans="25:30" ht="15" customHeight="1">
      <c r="Y237" s="801"/>
      <c r="Z237" s="801"/>
      <c r="AA237" s="801"/>
      <c r="AB237" s="801"/>
      <c r="AD237" s="883"/>
    </row>
    <row r="238" spans="25:30" ht="15" customHeight="1">
      <c r="Y238" s="801"/>
      <c r="Z238" s="801"/>
      <c r="AA238" s="801"/>
      <c r="AB238" s="801"/>
      <c r="AD238" s="883"/>
    </row>
    <row r="239" spans="25:30" ht="15" customHeight="1">
      <c r="Y239" s="801"/>
      <c r="Z239" s="801"/>
      <c r="AA239" s="801"/>
      <c r="AB239" s="801"/>
      <c r="AD239" s="883"/>
    </row>
    <row r="240" spans="25:30" ht="15" customHeight="1">
      <c r="Y240" s="801"/>
      <c r="Z240" s="801"/>
      <c r="AA240" s="801"/>
      <c r="AB240" s="801"/>
      <c r="AD240" s="883"/>
    </row>
    <row r="241" spans="25:30" ht="15" customHeight="1">
      <c r="Y241" s="801"/>
      <c r="Z241" s="801"/>
      <c r="AA241" s="801"/>
      <c r="AB241" s="801"/>
      <c r="AD241" s="883"/>
    </row>
    <row r="242" spans="25:30" ht="15" customHeight="1">
      <c r="Y242" s="801"/>
      <c r="Z242" s="801"/>
      <c r="AA242" s="801"/>
      <c r="AB242" s="801"/>
      <c r="AD242" s="883"/>
    </row>
    <row r="243" spans="25:30" ht="15" customHeight="1">
      <c r="Y243" s="801"/>
      <c r="Z243" s="801"/>
      <c r="AA243" s="801"/>
      <c r="AB243" s="801"/>
      <c r="AD243" s="883"/>
    </row>
    <row r="244" spans="25:30" ht="15" customHeight="1">
      <c r="Y244" s="801"/>
      <c r="Z244" s="801"/>
      <c r="AA244" s="801"/>
      <c r="AB244" s="801"/>
      <c r="AD244" s="883"/>
    </row>
    <row r="245" spans="25:30" ht="15" customHeight="1">
      <c r="Y245" s="801"/>
      <c r="Z245" s="801"/>
      <c r="AA245" s="801"/>
      <c r="AB245" s="801"/>
      <c r="AD245" s="883"/>
    </row>
    <row r="246" spans="25:30" ht="15" customHeight="1">
      <c r="Y246" s="801"/>
      <c r="Z246" s="801"/>
      <c r="AA246" s="801"/>
      <c r="AB246" s="801"/>
      <c r="AD246" s="883"/>
    </row>
    <row r="247" spans="25:30" ht="15" customHeight="1">
      <c r="Y247" s="801"/>
      <c r="Z247" s="801"/>
      <c r="AA247" s="801"/>
      <c r="AB247" s="801"/>
      <c r="AD247" s="883"/>
    </row>
    <row r="248" spans="25:30" ht="15" customHeight="1">
      <c r="Y248" s="801"/>
      <c r="Z248" s="801"/>
      <c r="AA248" s="801"/>
      <c r="AB248" s="801"/>
      <c r="AD248" s="883"/>
    </row>
    <row r="249" spans="25:30" ht="15" customHeight="1">
      <c r="Y249" s="801"/>
      <c r="Z249" s="801"/>
      <c r="AA249" s="801"/>
      <c r="AB249" s="801"/>
      <c r="AD249" s="883"/>
    </row>
    <row r="250" spans="25:30" ht="15" customHeight="1">
      <c r="Y250" s="801"/>
      <c r="Z250" s="801"/>
      <c r="AA250" s="801"/>
      <c r="AB250" s="801"/>
      <c r="AD250" s="883"/>
    </row>
    <row r="251" spans="25:30" ht="15" customHeight="1">
      <c r="Y251" s="801"/>
      <c r="Z251" s="801"/>
      <c r="AA251" s="801"/>
      <c r="AB251" s="801"/>
      <c r="AD251" s="883"/>
    </row>
    <row r="252" spans="25:30" ht="15" customHeight="1">
      <c r="Y252" s="801"/>
      <c r="Z252" s="801"/>
      <c r="AA252" s="801"/>
      <c r="AB252" s="801"/>
      <c r="AD252" s="883"/>
    </row>
    <row r="253" spans="25:30" ht="15" customHeight="1">
      <c r="Y253" s="801"/>
      <c r="Z253" s="801"/>
      <c r="AA253" s="801"/>
      <c r="AB253" s="801"/>
      <c r="AD253" s="883"/>
    </row>
    <row r="254" spans="25:30" ht="15" customHeight="1">
      <c r="Y254" s="801"/>
      <c r="Z254" s="801"/>
      <c r="AA254" s="801"/>
      <c r="AB254" s="801"/>
      <c r="AD254" s="883"/>
    </row>
    <row r="255" spans="25:30" ht="15" customHeight="1">
      <c r="Y255" s="801"/>
      <c r="Z255" s="801"/>
      <c r="AA255" s="801"/>
      <c r="AB255" s="801"/>
      <c r="AD255" s="883"/>
    </row>
    <row r="256" spans="25:30" ht="15" customHeight="1">
      <c r="Y256" s="801"/>
      <c r="Z256" s="801"/>
      <c r="AA256" s="801"/>
      <c r="AB256" s="801"/>
      <c r="AD256" s="883"/>
    </row>
    <row r="257" spans="25:30" ht="15" customHeight="1">
      <c r="Y257" s="801"/>
      <c r="Z257" s="801"/>
      <c r="AA257" s="801"/>
      <c r="AB257" s="801"/>
      <c r="AD257" s="883"/>
    </row>
    <row r="258" spans="25:30" ht="15" customHeight="1">
      <c r="Y258" s="801"/>
      <c r="Z258" s="801"/>
      <c r="AA258" s="801"/>
      <c r="AB258" s="801"/>
      <c r="AD258" s="883"/>
    </row>
    <row r="259" spans="25:30" ht="15" customHeight="1">
      <c r="Y259" s="801"/>
      <c r="Z259" s="801"/>
      <c r="AA259" s="801"/>
      <c r="AB259" s="801"/>
      <c r="AD259" s="883"/>
    </row>
    <row r="260" spans="25:30" ht="15" customHeight="1">
      <c r="Y260" s="801"/>
      <c r="Z260" s="801"/>
      <c r="AA260" s="801"/>
      <c r="AB260" s="801"/>
      <c r="AD260" s="883"/>
    </row>
    <row r="261" spans="25:30" ht="15" customHeight="1">
      <c r="Y261" s="801"/>
      <c r="Z261" s="801"/>
      <c r="AA261" s="801"/>
      <c r="AB261" s="801"/>
      <c r="AD261" s="883"/>
    </row>
    <row r="262" spans="25:30" ht="15" customHeight="1">
      <c r="Y262" s="801"/>
      <c r="Z262" s="801"/>
      <c r="AA262" s="801"/>
      <c r="AB262" s="801"/>
      <c r="AD262" s="883"/>
    </row>
    <row r="263" spans="25:30" ht="15" customHeight="1">
      <c r="Y263" s="801"/>
      <c r="Z263" s="801"/>
      <c r="AA263" s="801"/>
      <c r="AB263" s="801"/>
      <c r="AD263" s="883"/>
    </row>
    <row r="264" spans="25:30" ht="15" customHeight="1">
      <c r="Y264" s="801"/>
      <c r="Z264" s="801"/>
      <c r="AA264" s="801"/>
      <c r="AB264" s="801"/>
      <c r="AD264" s="883"/>
    </row>
    <row r="265" spans="25:30" ht="15" customHeight="1">
      <c r="Y265" s="801"/>
      <c r="Z265" s="801"/>
      <c r="AA265" s="801"/>
      <c r="AB265" s="801"/>
      <c r="AD265" s="883"/>
    </row>
    <row r="266" spans="25:30" ht="15" customHeight="1">
      <c r="Y266" s="801"/>
      <c r="Z266" s="801"/>
      <c r="AA266" s="801"/>
      <c r="AB266" s="801"/>
      <c r="AD266" s="883"/>
    </row>
    <row r="267" spans="25:30" ht="15" customHeight="1">
      <c r="Y267" s="801"/>
      <c r="Z267" s="801"/>
      <c r="AA267" s="801"/>
      <c r="AB267" s="801"/>
      <c r="AD267" s="883"/>
    </row>
    <row r="268" spans="25:30" ht="15" customHeight="1">
      <c r="Y268" s="801"/>
      <c r="Z268" s="801"/>
      <c r="AA268" s="801"/>
      <c r="AB268" s="801"/>
      <c r="AD268" s="883"/>
    </row>
    <row r="269" spans="25:30" ht="15" customHeight="1">
      <c r="Y269" s="801"/>
      <c r="Z269" s="801"/>
      <c r="AA269" s="801"/>
      <c r="AB269" s="801"/>
      <c r="AD269" s="883"/>
    </row>
    <row r="270" spans="25:30" ht="15" customHeight="1">
      <c r="Y270" s="801"/>
      <c r="Z270" s="801"/>
      <c r="AA270" s="801"/>
      <c r="AB270" s="801"/>
      <c r="AD270" s="883"/>
    </row>
    <row r="271" spans="25:30" ht="15" customHeight="1">
      <c r="Y271" s="801"/>
      <c r="Z271" s="801"/>
      <c r="AA271" s="801"/>
      <c r="AB271" s="801"/>
      <c r="AD271" s="883"/>
    </row>
    <row r="272" spans="25:30" ht="15" customHeight="1">
      <c r="Y272" s="801"/>
      <c r="Z272" s="801"/>
      <c r="AA272" s="801"/>
      <c r="AB272" s="801"/>
      <c r="AD272" s="883"/>
    </row>
    <row r="273" spans="25:30" ht="15" customHeight="1">
      <c r="Y273" s="801"/>
      <c r="Z273" s="801"/>
      <c r="AA273" s="801"/>
      <c r="AB273" s="801"/>
      <c r="AD273" s="883"/>
    </row>
    <row r="274" spans="25:30" ht="15" customHeight="1">
      <c r="Y274" s="801"/>
      <c r="Z274" s="801"/>
      <c r="AA274" s="801"/>
      <c r="AB274" s="801"/>
      <c r="AD274" s="883"/>
    </row>
    <row r="275" spans="25:30" ht="15" customHeight="1">
      <c r="Y275" s="801"/>
      <c r="Z275" s="801"/>
      <c r="AA275" s="801"/>
      <c r="AB275" s="801"/>
      <c r="AD275" s="883"/>
    </row>
    <row r="276" spans="25:30" ht="15" customHeight="1">
      <c r="Y276" s="801"/>
      <c r="Z276" s="801"/>
      <c r="AA276" s="801"/>
      <c r="AB276" s="801"/>
      <c r="AD276" s="883"/>
    </row>
    <row r="277" spans="25:30" ht="15" customHeight="1">
      <c r="Y277" s="801"/>
      <c r="Z277" s="801"/>
      <c r="AA277" s="801"/>
      <c r="AB277" s="801"/>
      <c r="AD277" s="883"/>
    </row>
    <row r="278" spans="25:30" ht="15" customHeight="1">
      <c r="Y278" s="801"/>
      <c r="Z278" s="801"/>
      <c r="AA278" s="801"/>
      <c r="AB278" s="801"/>
      <c r="AD278" s="883"/>
    </row>
    <row r="279" spans="25:30" ht="15" customHeight="1">
      <c r="Y279" s="801"/>
      <c r="Z279" s="801"/>
      <c r="AA279" s="801"/>
      <c r="AB279" s="801"/>
      <c r="AD279" s="883"/>
    </row>
    <row r="280" spans="25:30" ht="15" customHeight="1">
      <c r="Y280" s="801"/>
      <c r="Z280" s="801"/>
      <c r="AA280" s="801"/>
      <c r="AB280" s="801"/>
      <c r="AD280" s="883"/>
    </row>
    <row r="281" spans="25:30" ht="15" customHeight="1">
      <c r="Y281" s="801"/>
      <c r="Z281" s="801"/>
      <c r="AA281" s="801"/>
      <c r="AB281" s="801"/>
      <c r="AD281" s="883"/>
    </row>
    <row r="282" spans="25:30" ht="15" customHeight="1">
      <c r="Y282" s="801"/>
      <c r="Z282" s="801"/>
      <c r="AA282" s="801"/>
      <c r="AB282" s="801"/>
      <c r="AD282" s="883"/>
    </row>
    <row r="283" spans="25:30" ht="15" customHeight="1">
      <c r="Y283" s="801"/>
      <c r="Z283" s="801"/>
      <c r="AA283" s="801"/>
      <c r="AB283" s="801"/>
      <c r="AD283" s="883"/>
    </row>
    <row r="284" spans="25:30" ht="15" customHeight="1">
      <c r="Y284" s="801"/>
      <c r="Z284" s="801"/>
      <c r="AA284" s="801"/>
      <c r="AB284" s="801"/>
      <c r="AD284" s="883"/>
    </row>
    <row r="285" spans="25:30" ht="15" customHeight="1">
      <c r="Y285" s="801"/>
      <c r="Z285" s="801"/>
      <c r="AA285" s="801"/>
      <c r="AB285" s="801"/>
      <c r="AD285" s="883"/>
    </row>
    <row r="286" spans="25:30" ht="15" customHeight="1">
      <c r="Y286" s="801"/>
      <c r="Z286" s="801"/>
      <c r="AA286" s="801"/>
      <c r="AB286" s="801"/>
      <c r="AD286" s="883"/>
    </row>
    <row r="287" spans="25:30" ht="15" customHeight="1">
      <c r="Y287" s="801"/>
      <c r="Z287" s="801"/>
      <c r="AA287" s="801"/>
      <c r="AB287" s="801"/>
      <c r="AD287" s="883"/>
    </row>
    <row r="288" spans="25:30" ht="15" customHeight="1">
      <c r="Y288" s="801"/>
      <c r="Z288" s="801"/>
      <c r="AA288" s="801"/>
      <c r="AB288" s="801"/>
      <c r="AD288" s="883"/>
    </row>
    <row r="289" spans="25:30" ht="15" customHeight="1">
      <c r="Y289" s="801"/>
      <c r="Z289" s="801"/>
      <c r="AA289" s="801"/>
      <c r="AB289" s="801"/>
      <c r="AD289" s="883"/>
    </row>
    <row r="290" spans="25:30" ht="15" customHeight="1">
      <c r="Y290" s="801"/>
      <c r="Z290" s="801"/>
      <c r="AA290" s="801"/>
      <c r="AB290" s="801"/>
      <c r="AD290" s="883"/>
    </row>
    <row r="291" spans="25:30" ht="15" customHeight="1">
      <c r="Y291" s="801"/>
      <c r="Z291" s="801"/>
      <c r="AA291" s="801"/>
      <c r="AB291" s="801"/>
      <c r="AD291" s="883"/>
    </row>
    <row r="292" spans="25:30" ht="15" customHeight="1">
      <c r="Y292" s="801"/>
      <c r="Z292" s="801"/>
      <c r="AA292" s="801"/>
      <c r="AB292" s="801"/>
      <c r="AD292" s="883"/>
    </row>
    <row r="293" spans="25:30" ht="15" customHeight="1">
      <c r="Y293" s="801"/>
      <c r="Z293" s="801"/>
      <c r="AA293" s="801"/>
      <c r="AB293" s="801"/>
      <c r="AD293" s="883"/>
    </row>
    <row r="294" spans="25:30" ht="15" customHeight="1">
      <c r="Y294" s="801"/>
      <c r="Z294" s="801"/>
      <c r="AA294" s="801"/>
      <c r="AB294" s="801"/>
      <c r="AD294" s="883"/>
    </row>
    <row r="295" spans="25:30" ht="15" customHeight="1">
      <c r="Y295" s="801"/>
      <c r="Z295" s="801"/>
      <c r="AA295" s="801"/>
      <c r="AB295" s="801"/>
      <c r="AD295" s="883"/>
    </row>
    <row r="296" spans="25:30" ht="15" customHeight="1">
      <c r="Y296" s="801"/>
      <c r="Z296" s="801"/>
      <c r="AA296" s="801"/>
      <c r="AB296" s="801"/>
      <c r="AD296" s="883"/>
    </row>
    <row r="297" spans="25:30" ht="15" customHeight="1">
      <c r="Y297" s="801"/>
      <c r="Z297" s="801"/>
      <c r="AA297" s="801"/>
      <c r="AB297" s="801"/>
      <c r="AD297" s="883"/>
    </row>
    <row r="298" spans="25:30" ht="15" customHeight="1">
      <c r="Y298" s="801"/>
      <c r="Z298" s="801"/>
      <c r="AA298" s="801"/>
      <c r="AB298" s="801"/>
      <c r="AD298" s="883"/>
    </row>
    <row r="299" spans="25:30" ht="15" customHeight="1">
      <c r="Y299" s="801"/>
      <c r="Z299" s="801"/>
      <c r="AA299" s="801"/>
      <c r="AB299" s="801"/>
      <c r="AD299" s="883"/>
    </row>
    <row r="300" spans="25:30" ht="15" customHeight="1">
      <c r="Y300" s="801"/>
      <c r="Z300" s="801"/>
      <c r="AA300" s="801"/>
      <c r="AB300" s="801"/>
      <c r="AD300" s="883"/>
    </row>
    <row r="301" spans="25:30" ht="15" customHeight="1">
      <c r="Y301" s="801"/>
      <c r="Z301" s="801"/>
      <c r="AA301" s="801"/>
      <c r="AB301" s="801"/>
      <c r="AD301" s="883"/>
    </row>
    <row r="302" spans="25:30" ht="15" customHeight="1">
      <c r="Y302" s="801"/>
      <c r="Z302" s="801"/>
      <c r="AA302" s="801"/>
      <c r="AB302" s="801"/>
      <c r="AD302" s="883"/>
    </row>
    <row r="303" spans="25:30" ht="15" customHeight="1">
      <c r="Y303" s="801"/>
      <c r="Z303" s="801"/>
      <c r="AA303" s="801"/>
      <c r="AB303" s="801"/>
      <c r="AD303" s="883"/>
    </row>
    <row r="304" spans="25:30" ht="15" customHeight="1">
      <c r="Y304" s="801"/>
      <c r="Z304" s="801"/>
      <c r="AA304" s="801"/>
      <c r="AB304" s="801"/>
      <c r="AD304" s="883"/>
    </row>
    <row r="305" spans="25:30" ht="15" customHeight="1">
      <c r="Y305" s="801"/>
      <c r="Z305" s="801"/>
      <c r="AA305" s="801"/>
      <c r="AB305" s="801"/>
      <c r="AD305" s="883"/>
    </row>
    <row r="306" spans="25:30" ht="15" customHeight="1">
      <c r="Y306" s="801"/>
      <c r="Z306" s="801"/>
      <c r="AA306" s="801"/>
      <c r="AB306" s="801"/>
      <c r="AD306" s="883"/>
    </row>
    <row r="307" spans="25:30" ht="15" customHeight="1">
      <c r="Y307" s="801"/>
      <c r="Z307" s="801"/>
      <c r="AA307" s="801"/>
      <c r="AB307" s="801"/>
      <c r="AD307" s="883"/>
    </row>
    <row r="308" spans="25:30" ht="15" customHeight="1">
      <c r="Y308" s="801"/>
      <c r="Z308" s="801"/>
      <c r="AA308" s="801"/>
      <c r="AB308" s="801"/>
      <c r="AD308" s="883"/>
    </row>
    <row r="309" spans="25:30" ht="15" customHeight="1">
      <c r="Y309" s="801"/>
      <c r="Z309" s="801"/>
      <c r="AA309" s="801"/>
      <c r="AB309" s="801"/>
      <c r="AD309" s="883"/>
    </row>
    <row r="310" spans="25:30" ht="15" customHeight="1">
      <c r="Y310" s="801"/>
      <c r="Z310" s="801"/>
      <c r="AA310" s="801"/>
      <c r="AB310" s="801"/>
      <c r="AD310" s="883"/>
    </row>
    <row r="311" spans="25:30" ht="15" customHeight="1">
      <c r="Y311" s="801"/>
      <c r="Z311" s="801"/>
      <c r="AA311" s="801"/>
      <c r="AB311" s="801"/>
      <c r="AD311" s="883"/>
    </row>
    <row r="312" spans="25:30" ht="15" customHeight="1">
      <c r="Y312" s="801"/>
      <c r="Z312" s="801"/>
      <c r="AA312" s="801"/>
      <c r="AB312" s="801"/>
      <c r="AD312" s="883"/>
    </row>
    <row r="313" spans="25:30" ht="15" customHeight="1">
      <c r="Y313" s="801"/>
      <c r="Z313" s="801"/>
      <c r="AA313" s="801"/>
      <c r="AB313" s="801"/>
      <c r="AD313" s="883"/>
    </row>
    <row r="314" spans="25:30" ht="15" customHeight="1">
      <c r="Y314" s="801"/>
      <c r="Z314" s="801"/>
      <c r="AA314" s="801"/>
      <c r="AB314" s="801"/>
      <c r="AD314" s="883"/>
    </row>
    <row r="315" spans="25:30" ht="15" customHeight="1">
      <c r="Y315" s="801"/>
      <c r="Z315" s="801"/>
      <c r="AA315" s="801"/>
      <c r="AB315" s="801"/>
      <c r="AD315" s="883"/>
    </row>
    <row r="316" spans="25:30" ht="15" customHeight="1">
      <c r="Y316" s="801"/>
      <c r="Z316" s="801"/>
      <c r="AA316" s="801"/>
      <c r="AB316" s="801"/>
      <c r="AD316" s="883"/>
    </row>
    <row r="317" spans="25:30" ht="15" customHeight="1">
      <c r="Y317" s="801"/>
      <c r="Z317" s="801"/>
      <c r="AA317" s="801"/>
      <c r="AB317" s="801"/>
      <c r="AD317" s="883"/>
    </row>
    <row r="318" spans="25:30" ht="15" customHeight="1">
      <c r="Y318" s="801"/>
      <c r="Z318" s="801"/>
      <c r="AA318" s="801"/>
      <c r="AB318" s="801"/>
      <c r="AD318" s="883"/>
    </row>
    <row r="319" spans="25:30" ht="15" customHeight="1">
      <c r="Y319" s="801"/>
      <c r="Z319" s="801"/>
      <c r="AA319" s="801"/>
      <c r="AB319" s="801"/>
      <c r="AD319" s="883"/>
    </row>
    <row r="320" spans="25:30" ht="15" customHeight="1">
      <c r="Y320" s="801"/>
      <c r="Z320" s="801"/>
      <c r="AA320" s="801"/>
      <c r="AB320" s="801"/>
      <c r="AD320" s="883"/>
    </row>
    <row r="321" spans="25:30" ht="15" customHeight="1">
      <c r="Y321" s="801"/>
      <c r="Z321" s="801"/>
      <c r="AA321" s="801"/>
      <c r="AB321" s="801"/>
      <c r="AD321" s="883"/>
    </row>
    <row r="322" spans="25:30" ht="15" customHeight="1">
      <c r="Y322" s="801"/>
      <c r="Z322" s="801"/>
      <c r="AA322" s="801"/>
      <c r="AB322" s="801"/>
      <c r="AD322" s="883"/>
    </row>
    <row r="323" spans="25:30" ht="15" customHeight="1">
      <c r="Y323" s="801"/>
      <c r="Z323" s="801"/>
      <c r="AA323" s="801"/>
      <c r="AB323" s="801"/>
      <c r="AD323" s="883"/>
    </row>
    <row r="324" spans="25:30" ht="15" customHeight="1">
      <c r="Y324" s="801"/>
      <c r="Z324" s="801"/>
      <c r="AA324" s="801"/>
      <c r="AB324" s="801"/>
      <c r="AD324" s="883"/>
    </row>
    <row r="325" spans="25:30" ht="15" customHeight="1">
      <c r="Y325" s="801"/>
      <c r="Z325" s="801"/>
      <c r="AA325" s="801"/>
      <c r="AB325" s="801"/>
      <c r="AD325" s="883"/>
    </row>
    <row r="326" spans="25:30" ht="15" customHeight="1">
      <c r="Y326" s="801"/>
      <c r="Z326" s="801"/>
      <c r="AA326" s="801"/>
      <c r="AB326" s="801"/>
      <c r="AD326" s="883"/>
    </row>
    <row r="327" spans="25:30" ht="15" customHeight="1">
      <c r="Y327" s="801"/>
      <c r="Z327" s="801"/>
      <c r="AA327" s="801"/>
      <c r="AB327" s="801"/>
      <c r="AD327" s="883"/>
    </row>
    <row r="328" spans="25:30" ht="15" customHeight="1">
      <c r="Y328" s="801"/>
      <c r="Z328" s="801"/>
      <c r="AA328" s="801"/>
      <c r="AB328" s="801"/>
      <c r="AD328" s="883"/>
    </row>
    <row r="329" spans="25:30" ht="15" customHeight="1">
      <c r="Y329" s="801"/>
      <c r="Z329" s="801"/>
      <c r="AA329" s="801"/>
      <c r="AB329" s="801"/>
      <c r="AD329" s="883"/>
    </row>
    <row r="330" spans="25:30" ht="15" customHeight="1">
      <c r="Y330" s="801"/>
      <c r="Z330" s="801"/>
      <c r="AA330" s="801"/>
      <c r="AB330" s="801"/>
      <c r="AD330" s="883"/>
    </row>
    <row r="331" spans="25:30" ht="15" customHeight="1">
      <c r="Y331" s="801"/>
      <c r="Z331" s="801"/>
      <c r="AA331" s="801"/>
      <c r="AB331" s="801"/>
      <c r="AD331" s="883"/>
    </row>
    <row r="332" spans="25:30" ht="15" customHeight="1">
      <c r="Y332" s="801"/>
      <c r="Z332" s="801"/>
      <c r="AA332" s="801"/>
      <c r="AB332" s="801"/>
      <c r="AD332" s="883"/>
    </row>
    <row r="333" spans="25:30" ht="15" customHeight="1">
      <c r="Y333" s="801"/>
      <c r="Z333" s="801"/>
      <c r="AA333" s="801"/>
      <c r="AB333" s="801"/>
      <c r="AD333" s="883"/>
    </row>
    <row r="334" spans="25:30" ht="15" customHeight="1">
      <c r="Y334" s="801"/>
      <c r="Z334" s="801"/>
      <c r="AA334" s="801"/>
      <c r="AB334" s="801"/>
      <c r="AD334" s="883"/>
    </row>
    <row r="335" spans="25:30" ht="15" customHeight="1">
      <c r="Y335" s="801"/>
      <c r="Z335" s="801"/>
      <c r="AA335" s="801"/>
      <c r="AB335" s="801"/>
      <c r="AD335" s="883"/>
    </row>
    <row r="336" spans="25:30" ht="15" customHeight="1">
      <c r="Y336" s="801"/>
      <c r="Z336" s="801"/>
      <c r="AA336" s="801"/>
      <c r="AB336" s="801"/>
      <c r="AD336" s="883"/>
    </row>
    <row r="337" spans="25:30" ht="15" customHeight="1">
      <c r="Y337" s="801"/>
      <c r="Z337" s="801"/>
      <c r="AA337" s="801"/>
      <c r="AB337" s="801"/>
      <c r="AD337" s="883"/>
    </row>
    <row r="338" spans="25:30" ht="15" customHeight="1">
      <c r="Y338" s="801"/>
      <c r="Z338" s="801"/>
      <c r="AA338" s="801"/>
      <c r="AB338" s="801"/>
      <c r="AD338" s="883"/>
    </row>
    <row r="339" spans="25:30" ht="15" customHeight="1">
      <c r="Y339" s="801"/>
      <c r="Z339" s="801"/>
      <c r="AA339" s="801"/>
      <c r="AB339" s="801"/>
      <c r="AD339" s="883"/>
    </row>
    <row r="340" spans="25:30" ht="15" customHeight="1">
      <c r="Y340" s="801"/>
      <c r="Z340" s="801"/>
      <c r="AA340" s="801"/>
      <c r="AB340" s="801"/>
      <c r="AD340" s="883"/>
    </row>
    <row r="341" spans="25:30" ht="15" customHeight="1">
      <c r="Y341" s="801"/>
      <c r="Z341" s="801"/>
      <c r="AA341" s="801"/>
      <c r="AB341" s="801"/>
      <c r="AD341" s="883"/>
    </row>
    <row r="342" spans="25:30" ht="15" customHeight="1">
      <c r="Y342" s="801"/>
      <c r="Z342" s="801"/>
      <c r="AA342" s="801"/>
      <c r="AB342" s="801"/>
      <c r="AD342" s="883"/>
    </row>
    <row r="343" spans="25:30" ht="15" customHeight="1">
      <c r="Y343" s="801"/>
      <c r="Z343" s="801"/>
      <c r="AA343" s="801"/>
      <c r="AB343" s="801"/>
      <c r="AD343" s="883"/>
    </row>
    <row r="344" spans="25:30" ht="15" customHeight="1">
      <c r="Y344" s="801"/>
      <c r="Z344" s="801"/>
      <c r="AA344" s="801"/>
      <c r="AB344" s="801"/>
      <c r="AD344" s="883"/>
    </row>
    <row r="345" spans="25:30" ht="15" customHeight="1">
      <c r="Y345" s="801"/>
      <c r="Z345" s="801"/>
      <c r="AA345" s="801"/>
      <c r="AB345" s="801"/>
      <c r="AD345" s="883"/>
    </row>
    <row r="346" spans="25:30" ht="15" customHeight="1">
      <c r="Y346" s="801"/>
      <c r="Z346" s="801"/>
      <c r="AA346" s="801"/>
      <c r="AB346" s="801"/>
      <c r="AD346" s="883"/>
    </row>
    <row r="347" spans="25:30" ht="15" customHeight="1">
      <c r="Y347" s="801"/>
      <c r="Z347" s="801"/>
      <c r="AA347" s="801"/>
      <c r="AB347" s="801"/>
      <c r="AD347" s="883"/>
    </row>
    <row r="348" spans="25:30" ht="15" customHeight="1">
      <c r="Y348" s="801"/>
      <c r="Z348" s="801"/>
      <c r="AA348" s="801"/>
      <c r="AB348" s="801"/>
      <c r="AD348" s="883"/>
    </row>
    <row r="349" spans="25:30" ht="15" customHeight="1">
      <c r="Y349" s="801"/>
      <c r="Z349" s="801"/>
      <c r="AA349" s="801"/>
      <c r="AB349" s="801"/>
      <c r="AD349" s="883"/>
    </row>
    <row r="350" spans="25:30" ht="15" customHeight="1">
      <c r="Y350" s="801"/>
      <c r="Z350" s="801"/>
      <c r="AA350" s="801"/>
      <c r="AB350" s="801"/>
      <c r="AD350" s="883"/>
    </row>
    <row r="351" spans="25:30" ht="15" customHeight="1">
      <c r="Y351" s="801"/>
      <c r="Z351" s="801"/>
      <c r="AA351" s="801"/>
      <c r="AB351" s="801"/>
      <c r="AD351" s="883"/>
    </row>
    <row r="352" spans="25:30" ht="15" customHeight="1">
      <c r="Y352" s="801"/>
      <c r="Z352" s="801"/>
      <c r="AA352" s="801"/>
      <c r="AB352" s="801"/>
      <c r="AD352" s="883"/>
    </row>
    <row r="353" spans="25:30" ht="15" customHeight="1">
      <c r="Y353" s="801"/>
      <c r="Z353" s="801"/>
      <c r="AA353" s="801"/>
      <c r="AB353" s="801"/>
      <c r="AD353" s="883"/>
    </row>
    <row r="354" spans="25:30" ht="15" customHeight="1">
      <c r="Y354" s="801"/>
      <c r="Z354" s="801"/>
      <c r="AA354" s="801"/>
      <c r="AB354" s="801"/>
      <c r="AD354" s="883"/>
    </row>
    <row r="355" spans="25:30" ht="15" customHeight="1">
      <c r="Y355" s="801"/>
      <c r="Z355" s="801"/>
      <c r="AA355" s="801"/>
      <c r="AB355" s="801"/>
      <c r="AD355" s="883"/>
    </row>
    <row r="356" spans="25:30" ht="15" customHeight="1">
      <c r="Y356" s="801"/>
      <c r="Z356" s="801"/>
      <c r="AA356" s="801"/>
      <c r="AB356" s="801"/>
      <c r="AD356" s="883"/>
    </row>
    <row r="357" spans="25:30" ht="15" customHeight="1">
      <c r="Y357" s="801"/>
      <c r="Z357" s="801"/>
      <c r="AA357" s="801"/>
      <c r="AB357" s="801"/>
      <c r="AD357" s="883"/>
    </row>
    <row r="358" spans="25:30" ht="15" customHeight="1">
      <c r="Y358" s="801"/>
      <c r="Z358" s="801"/>
      <c r="AA358" s="801"/>
      <c r="AB358" s="801"/>
      <c r="AD358" s="883"/>
    </row>
    <row r="359" spans="25:30" ht="15" customHeight="1">
      <c r="Y359" s="801"/>
      <c r="Z359" s="801"/>
      <c r="AA359" s="801"/>
      <c r="AB359" s="801"/>
      <c r="AD359" s="883"/>
    </row>
    <row r="360" spans="25:30" ht="15" customHeight="1">
      <c r="Y360" s="801"/>
      <c r="Z360" s="801"/>
      <c r="AA360" s="801"/>
      <c r="AB360" s="801"/>
      <c r="AD360" s="883"/>
    </row>
    <row r="361" spans="25:30" ht="15" customHeight="1">
      <c r="Y361" s="801"/>
      <c r="Z361" s="801"/>
      <c r="AA361" s="801"/>
      <c r="AB361" s="801"/>
      <c r="AD361" s="883"/>
    </row>
    <row r="362" spans="25:30" ht="15" customHeight="1">
      <c r="Y362" s="801"/>
      <c r="Z362" s="801"/>
      <c r="AA362" s="801"/>
      <c r="AB362" s="801"/>
      <c r="AD362" s="883"/>
    </row>
    <row r="363" spans="25:30" ht="15" customHeight="1">
      <c r="Y363" s="801"/>
      <c r="Z363" s="801"/>
      <c r="AA363" s="801"/>
      <c r="AB363" s="801"/>
      <c r="AD363" s="883"/>
    </row>
    <row r="364" spans="25:30" ht="15" customHeight="1">
      <c r="Y364" s="801"/>
      <c r="Z364" s="801"/>
      <c r="AA364" s="801"/>
      <c r="AB364" s="801"/>
      <c r="AD364" s="883"/>
    </row>
    <row r="365" spans="25:30" ht="15" customHeight="1">
      <c r="Y365" s="801"/>
      <c r="Z365" s="801"/>
      <c r="AA365" s="801"/>
      <c r="AB365" s="801"/>
      <c r="AD365" s="883"/>
    </row>
    <row r="366" spans="25:30" ht="15" customHeight="1">
      <c r="Y366" s="801"/>
      <c r="Z366" s="801"/>
      <c r="AA366" s="801"/>
      <c r="AB366" s="801"/>
      <c r="AD366" s="883"/>
    </row>
    <row r="367" spans="25:30" ht="15" customHeight="1">
      <c r="Y367" s="801"/>
      <c r="Z367" s="801"/>
      <c r="AA367" s="801"/>
      <c r="AB367" s="801"/>
      <c r="AD367" s="883"/>
    </row>
    <row r="368" spans="25:30" ht="15" customHeight="1">
      <c r="Y368" s="801"/>
      <c r="Z368" s="801"/>
      <c r="AA368" s="801"/>
      <c r="AB368" s="801"/>
      <c r="AD368" s="883"/>
    </row>
    <row r="369" spans="25:30" ht="15" customHeight="1">
      <c r="Y369" s="801"/>
      <c r="Z369" s="801"/>
      <c r="AA369" s="801"/>
      <c r="AB369" s="801"/>
      <c r="AD369" s="883"/>
    </row>
    <row r="370" spans="25:30" ht="15" customHeight="1">
      <c r="Y370" s="801"/>
      <c r="Z370" s="801"/>
      <c r="AA370" s="801"/>
      <c r="AB370" s="801"/>
      <c r="AD370" s="883"/>
    </row>
    <row r="371" spans="25:30" ht="15" customHeight="1">
      <c r="Y371" s="801"/>
      <c r="Z371" s="801"/>
      <c r="AA371" s="801"/>
      <c r="AB371" s="801"/>
      <c r="AD371" s="883"/>
    </row>
    <row r="372" spans="25:30" ht="15" customHeight="1">
      <c r="Y372" s="801"/>
      <c r="Z372" s="801"/>
      <c r="AA372" s="801"/>
      <c r="AB372" s="801"/>
      <c r="AD372" s="883"/>
    </row>
    <row r="373" spans="25:30" ht="15" customHeight="1">
      <c r="Y373" s="801"/>
      <c r="Z373" s="801"/>
      <c r="AA373" s="801"/>
      <c r="AB373" s="801"/>
      <c r="AD373" s="883"/>
    </row>
    <row r="374" spans="25:30" ht="15" customHeight="1">
      <c r="Y374" s="801"/>
      <c r="Z374" s="801"/>
      <c r="AA374" s="801"/>
      <c r="AB374" s="801"/>
      <c r="AD374" s="883"/>
    </row>
    <row r="375" spans="25:30" ht="15" customHeight="1">
      <c r="Y375" s="801"/>
      <c r="Z375" s="801"/>
      <c r="AA375" s="801"/>
      <c r="AB375" s="801"/>
      <c r="AD375" s="883"/>
    </row>
    <row r="376" spans="25:30" ht="15" customHeight="1">
      <c r="Y376" s="801"/>
      <c r="Z376" s="801"/>
      <c r="AA376" s="801"/>
      <c r="AB376" s="801"/>
      <c r="AD376" s="883"/>
    </row>
    <row r="377" spans="25:30" ht="15" customHeight="1">
      <c r="Y377" s="801"/>
      <c r="Z377" s="801"/>
      <c r="AA377" s="801"/>
      <c r="AB377" s="801"/>
      <c r="AD377" s="883"/>
    </row>
    <row r="378" spans="25:30" ht="15" customHeight="1">
      <c r="Y378" s="801"/>
      <c r="Z378" s="801"/>
      <c r="AA378" s="801"/>
      <c r="AB378" s="801"/>
      <c r="AD378" s="883"/>
    </row>
    <row r="379" spans="25:30" ht="15" customHeight="1">
      <c r="Y379" s="801"/>
      <c r="Z379" s="801"/>
      <c r="AA379" s="801"/>
      <c r="AB379" s="801"/>
      <c r="AD379" s="883"/>
    </row>
    <row r="380" spans="25:30" ht="15" customHeight="1">
      <c r="Y380" s="801"/>
      <c r="Z380" s="801"/>
      <c r="AA380" s="801"/>
      <c r="AB380" s="801"/>
      <c r="AD380" s="883"/>
    </row>
    <row r="381" spans="25:30" ht="15" customHeight="1">
      <c r="Y381" s="801"/>
      <c r="Z381" s="801"/>
      <c r="AA381" s="801"/>
      <c r="AB381" s="801"/>
      <c r="AD381" s="883"/>
    </row>
    <row r="382" spans="25:30" ht="15" customHeight="1">
      <c r="Y382" s="801"/>
      <c r="Z382" s="801"/>
      <c r="AA382" s="801"/>
      <c r="AB382" s="801"/>
      <c r="AD382" s="883"/>
    </row>
    <row r="383" spans="25:30" ht="15" customHeight="1">
      <c r="Y383" s="801"/>
      <c r="Z383" s="801"/>
      <c r="AA383" s="801"/>
      <c r="AB383" s="801"/>
      <c r="AD383" s="883"/>
    </row>
    <row r="384" spans="25:30" ht="15" customHeight="1">
      <c r="Y384" s="801"/>
      <c r="Z384" s="801"/>
      <c r="AA384" s="801"/>
      <c r="AB384" s="801"/>
      <c r="AD384" s="883"/>
    </row>
    <row r="385" spans="25:30" ht="15" customHeight="1">
      <c r="Y385" s="801"/>
      <c r="Z385" s="801"/>
      <c r="AA385" s="801"/>
      <c r="AB385" s="801"/>
      <c r="AD385" s="883"/>
    </row>
    <row r="386" spans="25:30" ht="15" customHeight="1">
      <c r="Y386" s="801"/>
      <c r="Z386" s="801"/>
      <c r="AA386" s="801"/>
      <c r="AB386" s="801"/>
      <c r="AD386" s="883"/>
    </row>
    <row r="387" spans="25:30" ht="15" customHeight="1">
      <c r="Y387" s="801"/>
      <c r="Z387" s="801"/>
      <c r="AA387" s="801"/>
      <c r="AB387" s="801"/>
      <c r="AD387" s="883"/>
    </row>
    <row r="388" spans="25:30" ht="15" customHeight="1">
      <c r="Y388" s="801"/>
      <c r="Z388" s="801"/>
      <c r="AA388" s="801"/>
      <c r="AB388" s="801"/>
      <c r="AD388" s="883"/>
    </row>
    <row r="389" spans="25:30" ht="15" customHeight="1">
      <c r="Y389" s="801"/>
      <c r="Z389" s="801"/>
      <c r="AA389" s="801"/>
      <c r="AB389" s="801"/>
      <c r="AD389" s="883"/>
    </row>
    <row r="390" spans="25:30" ht="15" customHeight="1">
      <c r="Y390" s="801"/>
      <c r="Z390" s="801"/>
      <c r="AA390" s="801"/>
      <c r="AB390" s="801"/>
      <c r="AD390" s="883"/>
    </row>
    <row r="391" spans="25:30" ht="15" customHeight="1">
      <c r="Y391" s="801"/>
      <c r="Z391" s="801"/>
      <c r="AA391" s="801"/>
      <c r="AB391" s="801"/>
      <c r="AD391" s="883"/>
    </row>
    <row r="392" spans="25:30" ht="15" customHeight="1">
      <c r="Y392" s="801"/>
      <c r="Z392" s="801"/>
      <c r="AA392" s="801"/>
      <c r="AB392" s="801"/>
      <c r="AD392" s="883"/>
    </row>
    <row r="393" spans="25:30" ht="15" customHeight="1">
      <c r="Y393" s="801"/>
      <c r="Z393" s="801"/>
      <c r="AA393" s="801"/>
      <c r="AB393" s="801"/>
      <c r="AD393" s="883"/>
    </row>
    <row r="394" spans="25:30" ht="15" customHeight="1">
      <c r="Y394" s="801"/>
      <c r="Z394" s="801"/>
      <c r="AA394" s="801"/>
      <c r="AB394" s="801"/>
      <c r="AD394" s="883"/>
    </row>
    <row r="395" spans="25:30" ht="15" customHeight="1">
      <c r="Y395" s="801"/>
      <c r="Z395" s="801"/>
      <c r="AA395" s="801"/>
      <c r="AB395" s="801"/>
      <c r="AD395" s="883"/>
    </row>
    <row r="396" spans="25:30" ht="15" customHeight="1">
      <c r="Y396" s="801"/>
      <c r="Z396" s="801"/>
      <c r="AA396" s="801"/>
      <c r="AB396" s="801"/>
      <c r="AD396" s="883"/>
    </row>
    <row r="397" spans="25:30" ht="15" customHeight="1">
      <c r="Y397" s="801"/>
      <c r="Z397" s="801"/>
      <c r="AA397" s="801"/>
      <c r="AB397" s="801"/>
      <c r="AD397" s="883"/>
    </row>
    <row r="398" spans="25:30" ht="15" customHeight="1">
      <c r="Y398" s="801"/>
      <c r="Z398" s="801"/>
      <c r="AA398" s="801"/>
      <c r="AB398" s="801"/>
      <c r="AD398" s="883"/>
    </row>
    <row r="399" spans="25:30" ht="15" customHeight="1">
      <c r="Y399" s="801"/>
      <c r="Z399" s="801"/>
      <c r="AA399" s="801"/>
      <c r="AB399" s="801"/>
      <c r="AD399" s="883"/>
    </row>
    <row r="400" spans="25:30" ht="15" customHeight="1">
      <c r="Y400" s="801"/>
      <c r="Z400" s="801"/>
      <c r="AA400" s="801"/>
      <c r="AB400" s="801"/>
      <c r="AD400" s="883"/>
    </row>
    <row r="401" spans="25:30" ht="15" customHeight="1">
      <c r="Y401" s="801"/>
      <c r="Z401" s="801"/>
      <c r="AA401" s="801"/>
      <c r="AB401" s="801"/>
      <c r="AD401" s="883"/>
    </row>
    <row r="402" spans="25:30" ht="15" customHeight="1">
      <c r="Y402" s="801"/>
      <c r="Z402" s="801"/>
      <c r="AA402" s="801"/>
      <c r="AB402" s="801"/>
      <c r="AD402" s="883"/>
    </row>
    <row r="403" spans="25:30" ht="15" customHeight="1">
      <c r="Y403" s="801"/>
      <c r="Z403" s="801"/>
      <c r="AA403" s="801"/>
      <c r="AB403" s="801"/>
      <c r="AD403" s="883"/>
    </row>
    <row r="404" spans="25:30" ht="15" customHeight="1">
      <c r="Y404" s="801"/>
      <c r="Z404" s="801"/>
      <c r="AA404" s="801"/>
      <c r="AB404" s="801"/>
      <c r="AD404" s="883"/>
    </row>
    <row r="405" spans="25:30" ht="15" customHeight="1">
      <c r="Y405" s="801"/>
      <c r="Z405" s="801"/>
      <c r="AA405" s="801"/>
      <c r="AB405" s="801"/>
      <c r="AD405" s="883"/>
    </row>
    <row r="406" spans="25:30" ht="15" customHeight="1">
      <c r="Y406" s="801"/>
      <c r="Z406" s="801"/>
      <c r="AA406" s="801"/>
      <c r="AB406" s="801"/>
      <c r="AD406" s="883"/>
    </row>
    <row r="407" spans="25:30" ht="15" customHeight="1">
      <c r="Y407" s="801"/>
      <c r="Z407" s="801"/>
      <c r="AA407" s="801"/>
      <c r="AB407" s="801"/>
      <c r="AD407" s="883"/>
    </row>
    <row r="408" spans="25:30" ht="15" customHeight="1">
      <c r="Y408" s="801"/>
      <c r="Z408" s="801"/>
      <c r="AA408" s="801"/>
      <c r="AB408" s="801"/>
      <c r="AD408" s="883"/>
    </row>
    <row r="409" spans="25:30" ht="15" customHeight="1">
      <c r="Y409" s="801"/>
      <c r="Z409" s="801"/>
      <c r="AA409" s="801"/>
      <c r="AB409" s="801"/>
      <c r="AD409" s="883"/>
    </row>
    <row r="410" spans="25:30" ht="15" customHeight="1">
      <c r="Y410" s="801"/>
      <c r="Z410" s="801"/>
      <c r="AA410" s="801"/>
      <c r="AB410" s="801"/>
      <c r="AD410" s="883"/>
    </row>
    <row r="411" spans="25:30" ht="15" customHeight="1">
      <c r="Y411" s="801"/>
      <c r="Z411" s="801"/>
      <c r="AA411" s="801"/>
      <c r="AB411" s="801"/>
      <c r="AD411" s="883"/>
    </row>
    <row r="412" spans="25:30" ht="15" customHeight="1">
      <c r="Y412" s="801"/>
      <c r="Z412" s="801"/>
      <c r="AA412" s="801"/>
      <c r="AB412" s="801"/>
      <c r="AD412" s="883"/>
    </row>
    <row r="413" spans="25:30" ht="15" customHeight="1">
      <c r="Y413" s="801"/>
      <c r="Z413" s="801"/>
      <c r="AA413" s="801"/>
      <c r="AB413" s="801"/>
      <c r="AD413" s="883"/>
    </row>
    <row r="414" spans="25:30" ht="15" customHeight="1">
      <c r="Y414" s="801"/>
      <c r="Z414" s="801"/>
      <c r="AA414" s="801"/>
      <c r="AB414" s="801"/>
      <c r="AD414" s="883"/>
    </row>
    <row r="415" spans="25:30" ht="15" customHeight="1">
      <c r="Y415" s="801"/>
      <c r="Z415" s="801"/>
      <c r="AA415" s="801"/>
      <c r="AB415" s="801"/>
      <c r="AD415" s="883"/>
    </row>
    <row r="416" spans="25:30" ht="15" customHeight="1">
      <c r="Y416" s="801"/>
      <c r="Z416" s="801"/>
      <c r="AA416" s="801"/>
      <c r="AB416" s="801"/>
      <c r="AD416" s="883"/>
    </row>
    <row r="417" spans="25:30" ht="15" customHeight="1">
      <c r="Y417" s="801"/>
      <c r="Z417" s="801"/>
      <c r="AA417" s="801"/>
      <c r="AB417" s="801"/>
      <c r="AD417" s="883"/>
    </row>
    <row r="418" spans="25:30" ht="15" customHeight="1">
      <c r="Y418" s="801"/>
      <c r="Z418" s="801"/>
      <c r="AA418" s="801"/>
      <c r="AB418" s="801"/>
      <c r="AD418" s="883"/>
    </row>
    <row r="419" spans="25:30" ht="15" customHeight="1">
      <c r="Y419" s="801"/>
      <c r="Z419" s="801"/>
      <c r="AA419" s="801"/>
      <c r="AB419" s="801"/>
      <c r="AD419" s="883"/>
    </row>
    <row r="420" spans="25:30" ht="15" customHeight="1">
      <c r="Y420" s="801"/>
      <c r="Z420" s="801"/>
      <c r="AA420" s="801"/>
      <c r="AB420" s="801"/>
      <c r="AD420" s="883"/>
    </row>
    <row r="421" spans="25:30" ht="15" customHeight="1">
      <c r="Y421" s="801"/>
      <c r="Z421" s="801"/>
      <c r="AA421" s="801"/>
      <c r="AB421" s="801"/>
      <c r="AD421" s="883"/>
    </row>
    <row r="422" spans="25:30" ht="15" customHeight="1">
      <c r="Y422" s="801"/>
      <c r="Z422" s="801"/>
      <c r="AA422" s="801"/>
      <c r="AB422" s="801"/>
      <c r="AD422" s="883"/>
    </row>
    <row r="423" spans="25:30" ht="15" customHeight="1">
      <c r="Y423" s="801"/>
      <c r="Z423" s="801"/>
      <c r="AA423" s="801"/>
      <c r="AB423" s="801"/>
      <c r="AD423" s="883"/>
    </row>
    <row r="424" spans="25:30" ht="15" customHeight="1">
      <c r="Y424" s="801"/>
      <c r="Z424" s="801"/>
      <c r="AA424" s="801"/>
      <c r="AB424" s="801"/>
      <c r="AD424" s="883"/>
    </row>
    <row r="425" spans="25:30" ht="15" customHeight="1">
      <c r="Y425" s="801"/>
      <c r="Z425" s="801"/>
      <c r="AA425" s="801"/>
      <c r="AB425" s="801"/>
      <c r="AD425" s="883"/>
    </row>
    <row r="426" spans="25:30" ht="15" customHeight="1">
      <c r="Y426" s="801"/>
      <c r="Z426" s="801"/>
      <c r="AA426" s="801"/>
      <c r="AB426" s="801"/>
      <c r="AD426" s="883"/>
    </row>
    <row r="427" spans="25:30" ht="15" customHeight="1">
      <c r="Y427" s="801"/>
      <c r="Z427" s="801"/>
      <c r="AA427" s="801"/>
      <c r="AB427" s="801"/>
      <c r="AD427" s="883"/>
    </row>
    <row r="428" spans="25:30" ht="15" customHeight="1">
      <c r="Y428" s="801"/>
      <c r="Z428" s="801"/>
      <c r="AA428" s="801"/>
      <c r="AB428" s="801"/>
      <c r="AD428" s="883"/>
    </row>
    <row r="429" spans="25:30" ht="15" customHeight="1">
      <c r="Y429" s="801"/>
      <c r="Z429" s="801"/>
      <c r="AA429" s="801"/>
      <c r="AB429" s="801"/>
      <c r="AD429" s="883"/>
    </row>
    <row r="430" spans="25:30" ht="15" customHeight="1">
      <c r="Y430" s="801"/>
      <c r="Z430" s="801"/>
      <c r="AA430" s="801"/>
      <c r="AB430" s="801"/>
      <c r="AD430" s="883"/>
    </row>
    <row r="431" spans="25:30" ht="15" customHeight="1">
      <c r="Y431" s="801"/>
      <c r="Z431" s="801"/>
      <c r="AA431" s="801"/>
      <c r="AB431" s="801"/>
      <c r="AD431" s="883"/>
    </row>
    <row r="432" spans="25:30" ht="15" customHeight="1">
      <c r="Y432" s="801"/>
      <c r="Z432" s="801"/>
      <c r="AA432" s="801"/>
      <c r="AB432" s="801"/>
      <c r="AD432" s="883"/>
    </row>
    <row r="433" spans="25:30" ht="15" customHeight="1">
      <c r="Y433" s="801"/>
      <c r="Z433" s="801"/>
      <c r="AA433" s="801"/>
      <c r="AB433" s="801"/>
      <c r="AD433" s="883"/>
    </row>
    <row r="434" spans="25:30" ht="15" customHeight="1">
      <c r="Y434" s="801"/>
      <c r="Z434" s="801"/>
      <c r="AA434" s="801"/>
      <c r="AB434" s="801"/>
      <c r="AD434" s="883"/>
    </row>
    <row r="435" spans="25:30" ht="15" customHeight="1">
      <c r="Y435" s="801"/>
      <c r="Z435" s="801"/>
      <c r="AA435" s="801"/>
      <c r="AB435" s="801"/>
      <c r="AD435" s="883"/>
    </row>
    <row r="436" spans="25:30" ht="15" customHeight="1">
      <c r="Y436" s="801"/>
      <c r="Z436" s="801"/>
      <c r="AA436" s="801"/>
      <c r="AB436" s="801"/>
      <c r="AD436" s="883"/>
    </row>
    <row r="437" spans="25:30" ht="15" customHeight="1">
      <c r="Y437" s="801"/>
      <c r="Z437" s="801"/>
      <c r="AA437" s="801"/>
      <c r="AB437" s="801"/>
      <c r="AD437" s="883"/>
    </row>
    <row r="438" spans="25:30" ht="15" customHeight="1">
      <c r="Y438" s="801"/>
      <c r="Z438" s="801"/>
      <c r="AA438" s="801"/>
      <c r="AB438" s="801"/>
      <c r="AD438" s="883"/>
    </row>
    <row r="439" spans="25:30" ht="15" customHeight="1">
      <c r="Y439" s="801"/>
      <c r="Z439" s="801"/>
      <c r="AA439" s="801"/>
      <c r="AB439" s="801"/>
      <c r="AD439" s="883"/>
    </row>
    <row r="440" spans="25:30" ht="15" customHeight="1">
      <c r="Y440" s="801"/>
      <c r="Z440" s="801"/>
      <c r="AA440" s="801"/>
      <c r="AB440" s="801"/>
      <c r="AD440" s="883"/>
    </row>
    <row r="441" spans="25:30" ht="15" customHeight="1">
      <c r="Y441" s="801"/>
      <c r="Z441" s="801"/>
      <c r="AA441" s="801"/>
      <c r="AB441" s="801"/>
      <c r="AD441" s="883"/>
    </row>
    <row r="442" spans="25:30" ht="15" customHeight="1">
      <c r="Y442" s="801"/>
      <c r="Z442" s="801"/>
      <c r="AA442" s="801"/>
      <c r="AB442" s="801"/>
      <c r="AD442" s="883"/>
    </row>
    <row r="443" spans="25:30" ht="15" customHeight="1">
      <c r="Y443" s="801"/>
      <c r="Z443" s="801"/>
      <c r="AA443" s="801"/>
      <c r="AB443" s="801"/>
      <c r="AD443" s="883"/>
    </row>
    <row r="444" spans="25:30" ht="15" customHeight="1">
      <c r="Y444" s="801"/>
      <c r="Z444" s="801"/>
      <c r="AA444" s="801"/>
      <c r="AB444" s="801"/>
      <c r="AD444" s="883"/>
    </row>
    <row r="445" spans="25:30" ht="15" customHeight="1">
      <c r="Y445" s="801"/>
      <c r="Z445" s="801"/>
      <c r="AA445" s="801"/>
      <c r="AB445" s="801"/>
      <c r="AD445" s="883"/>
    </row>
    <row r="446" spans="25:30" ht="15" customHeight="1">
      <c r="Y446" s="801"/>
      <c r="Z446" s="801"/>
      <c r="AA446" s="801"/>
      <c r="AB446" s="801"/>
      <c r="AD446" s="883"/>
    </row>
    <row r="447" spans="25:30" ht="15" customHeight="1">
      <c r="Y447" s="801"/>
      <c r="Z447" s="801"/>
      <c r="AA447" s="801"/>
      <c r="AB447" s="801"/>
      <c r="AD447" s="883"/>
    </row>
    <row r="448" spans="25:30" ht="15" customHeight="1">
      <c r="Y448" s="801"/>
      <c r="Z448" s="801"/>
      <c r="AA448" s="801"/>
      <c r="AB448" s="801"/>
      <c r="AD448" s="883"/>
    </row>
    <row r="449" spans="25:30" ht="15" customHeight="1">
      <c r="Y449" s="801"/>
      <c r="Z449" s="801"/>
      <c r="AA449" s="801"/>
      <c r="AB449" s="801"/>
      <c r="AD449" s="883"/>
    </row>
    <row r="450" spans="25:30" ht="15" customHeight="1">
      <c r="Y450" s="801"/>
      <c r="Z450" s="801"/>
      <c r="AA450" s="801"/>
      <c r="AB450" s="801"/>
      <c r="AD450" s="883"/>
    </row>
    <row r="451" spans="25:30" ht="15" customHeight="1">
      <c r="Y451" s="801"/>
      <c r="Z451" s="801"/>
      <c r="AA451" s="801"/>
      <c r="AB451" s="801"/>
      <c r="AD451" s="883"/>
    </row>
    <row r="452" spans="25:30" ht="15" customHeight="1">
      <c r="Y452" s="801"/>
      <c r="Z452" s="801"/>
      <c r="AA452" s="801"/>
      <c r="AB452" s="801"/>
      <c r="AD452" s="883"/>
    </row>
    <row r="453" spans="25:30" ht="15" customHeight="1">
      <c r="Y453" s="801"/>
      <c r="Z453" s="801"/>
      <c r="AA453" s="801"/>
      <c r="AB453" s="801"/>
      <c r="AD453" s="883"/>
    </row>
    <row r="454" spans="25:30" ht="15" customHeight="1">
      <c r="Y454" s="801"/>
      <c r="Z454" s="801"/>
      <c r="AA454" s="801"/>
      <c r="AB454" s="801"/>
      <c r="AD454" s="883"/>
    </row>
    <row r="455" spans="25:30" ht="15" customHeight="1">
      <c r="Y455" s="801"/>
      <c r="Z455" s="801"/>
      <c r="AA455" s="801"/>
      <c r="AB455" s="801"/>
      <c r="AD455" s="883"/>
    </row>
    <row r="456" spans="25:30" ht="15" customHeight="1">
      <c r="Y456" s="801"/>
      <c r="Z456" s="801"/>
      <c r="AA456" s="801"/>
      <c r="AB456" s="801"/>
      <c r="AD456" s="883"/>
    </row>
    <row r="457" spans="25:30" ht="15" customHeight="1">
      <c r="Y457" s="801"/>
      <c r="Z457" s="801"/>
      <c r="AA457" s="801"/>
      <c r="AB457" s="801"/>
      <c r="AD457" s="883"/>
    </row>
    <row r="458" spans="25:30" ht="15" customHeight="1">
      <c r="Y458" s="801"/>
      <c r="Z458" s="801"/>
      <c r="AA458" s="801"/>
      <c r="AB458" s="801"/>
      <c r="AD458" s="883"/>
    </row>
    <row r="459" spans="25:30" ht="15" customHeight="1">
      <c r="Y459" s="801"/>
      <c r="Z459" s="801"/>
      <c r="AA459" s="801"/>
      <c r="AB459" s="801"/>
      <c r="AD459" s="883"/>
    </row>
    <row r="460" spans="25:30" ht="15" customHeight="1">
      <c r="Y460" s="801"/>
      <c r="Z460" s="801"/>
      <c r="AA460" s="801"/>
      <c r="AB460" s="801"/>
      <c r="AD460" s="883"/>
    </row>
    <row r="461" spans="25:30" ht="15" customHeight="1">
      <c r="Y461" s="801"/>
      <c r="Z461" s="801"/>
      <c r="AA461" s="801"/>
      <c r="AB461" s="801"/>
      <c r="AD461" s="883"/>
    </row>
    <row r="462" spans="25:30" ht="15" customHeight="1">
      <c r="Y462" s="801"/>
      <c r="Z462" s="801"/>
      <c r="AA462" s="801"/>
      <c r="AB462" s="801"/>
      <c r="AD462" s="883"/>
    </row>
    <row r="463" spans="25:30" ht="15" customHeight="1">
      <c r="Y463" s="801"/>
      <c r="Z463" s="801"/>
      <c r="AA463" s="801"/>
      <c r="AB463" s="801"/>
      <c r="AD463" s="883"/>
    </row>
    <row r="464" spans="25:30" ht="15" customHeight="1">
      <c r="Y464" s="801"/>
      <c r="Z464" s="801"/>
      <c r="AA464" s="801"/>
      <c r="AB464" s="801"/>
      <c r="AD464" s="883"/>
    </row>
    <row r="465" spans="25:30" ht="15" customHeight="1">
      <c r="Y465" s="801"/>
      <c r="Z465" s="801"/>
      <c r="AA465" s="801"/>
      <c r="AB465" s="801"/>
      <c r="AD465" s="883"/>
    </row>
    <row r="466" spans="25:30" ht="15" customHeight="1">
      <c r="Y466" s="801"/>
      <c r="Z466" s="801"/>
      <c r="AA466" s="801"/>
      <c r="AB466" s="801"/>
      <c r="AD466" s="883"/>
    </row>
    <row r="467" spans="25:30" ht="15" customHeight="1">
      <c r="Y467" s="801"/>
      <c r="Z467" s="801"/>
      <c r="AA467" s="801"/>
      <c r="AB467" s="801"/>
      <c r="AD467" s="883"/>
    </row>
    <row r="468" spans="25:30" ht="15" customHeight="1">
      <c r="Y468" s="801"/>
      <c r="Z468" s="801"/>
      <c r="AA468" s="801"/>
      <c r="AB468" s="801"/>
      <c r="AD468" s="883"/>
    </row>
    <row r="469" spans="25:30" ht="15" customHeight="1">
      <c r="Y469" s="801"/>
      <c r="Z469" s="801"/>
      <c r="AA469" s="801"/>
      <c r="AB469" s="801"/>
      <c r="AD469" s="883"/>
    </row>
    <row r="470" spans="25:30" ht="15" customHeight="1">
      <c r="Y470" s="801"/>
      <c r="Z470" s="801"/>
      <c r="AA470" s="801"/>
      <c r="AB470" s="801"/>
      <c r="AD470" s="883"/>
    </row>
    <row r="471" spans="25:30" ht="15" customHeight="1">
      <c r="Y471" s="801"/>
      <c r="Z471" s="801"/>
      <c r="AA471" s="801"/>
      <c r="AB471" s="801"/>
      <c r="AD471" s="883"/>
    </row>
    <row r="472" spans="25:30" ht="15" customHeight="1">
      <c r="Y472" s="801"/>
      <c r="Z472" s="801"/>
      <c r="AA472" s="801"/>
      <c r="AB472" s="801"/>
      <c r="AD472" s="883"/>
    </row>
    <row r="473" spans="25:30" ht="15" customHeight="1">
      <c r="Y473" s="801"/>
      <c r="Z473" s="801"/>
      <c r="AA473" s="801"/>
      <c r="AB473" s="801"/>
      <c r="AD473" s="883"/>
    </row>
    <row r="474" spans="25:30" ht="15" customHeight="1">
      <c r="Y474" s="801"/>
      <c r="Z474" s="801"/>
      <c r="AA474" s="801"/>
      <c r="AB474" s="801"/>
      <c r="AD474" s="883"/>
    </row>
    <row r="475" spans="25:30" ht="15" customHeight="1">
      <c r="Y475" s="801"/>
      <c r="Z475" s="801"/>
      <c r="AA475" s="801"/>
      <c r="AB475" s="801"/>
      <c r="AD475" s="883"/>
    </row>
    <row r="476" spans="25:30" ht="15" customHeight="1">
      <c r="Y476" s="801"/>
      <c r="Z476" s="801"/>
      <c r="AA476" s="801"/>
      <c r="AB476" s="801"/>
      <c r="AD476" s="883"/>
    </row>
    <row r="477" spans="25:30" ht="15" customHeight="1">
      <c r="Y477" s="801"/>
      <c r="Z477" s="801"/>
      <c r="AA477" s="801"/>
      <c r="AB477" s="801"/>
      <c r="AD477" s="883"/>
    </row>
    <row r="478" spans="25:30" ht="15" customHeight="1">
      <c r="Y478" s="801"/>
      <c r="Z478" s="801"/>
      <c r="AA478" s="801"/>
      <c r="AB478" s="801"/>
      <c r="AD478" s="883"/>
    </row>
    <row r="479" spans="25:30" ht="15" customHeight="1">
      <c r="Y479" s="801"/>
      <c r="Z479" s="801"/>
      <c r="AA479" s="801"/>
      <c r="AB479" s="801"/>
      <c r="AD479" s="883"/>
    </row>
    <row r="480" spans="25:30" ht="15" customHeight="1">
      <c r="Y480" s="801"/>
      <c r="Z480" s="801"/>
      <c r="AA480" s="801"/>
      <c r="AB480" s="801"/>
      <c r="AD480" s="883"/>
    </row>
    <row r="481" spans="25:30" ht="15" customHeight="1">
      <c r="Y481" s="801"/>
      <c r="Z481" s="801"/>
      <c r="AA481" s="801"/>
      <c r="AB481" s="801"/>
      <c r="AD481" s="883"/>
    </row>
    <row r="482" spans="25:30" ht="15" customHeight="1">
      <c r="Y482" s="801"/>
      <c r="Z482" s="801"/>
      <c r="AA482" s="801"/>
      <c r="AB482" s="801"/>
      <c r="AD482" s="883"/>
    </row>
    <row r="483" spans="25:30" ht="15" customHeight="1">
      <c r="Y483" s="801"/>
      <c r="Z483" s="801"/>
      <c r="AA483" s="801"/>
      <c r="AB483" s="801"/>
      <c r="AD483" s="883"/>
    </row>
    <row r="484" spans="25:30" ht="15" customHeight="1">
      <c r="Y484" s="801"/>
      <c r="Z484" s="801"/>
      <c r="AA484" s="801"/>
      <c r="AB484" s="801"/>
      <c r="AD484" s="883"/>
    </row>
    <row r="485" spans="25:30" ht="15" customHeight="1">
      <c r="Y485" s="801"/>
      <c r="Z485" s="801"/>
      <c r="AA485" s="801"/>
      <c r="AB485" s="801"/>
      <c r="AD485" s="883"/>
    </row>
    <row r="486" spans="25:30" ht="15" customHeight="1">
      <c r="Y486" s="801"/>
      <c r="Z486" s="801"/>
      <c r="AA486" s="801"/>
      <c r="AB486" s="801"/>
      <c r="AD486" s="883"/>
    </row>
    <row r="487" spans="25:30" ht="15" customHeight="1">
      <c r="Y487" s="801"/>
      <c r="Z487" s="801"/>
      <c r="AA487" s="801"/>
      <c r="AB487" s="801"/>
      <c r="AD487" s="883"/>
    </row>
    <row r="488" spans="25:30" ht="15" customHeight="1">
      <c r="Y488" s="801"/>
      <c r="Z488" s="801"/>
      <c r="AA488" s="801"/>
      <c r="AB488" s="801"/>
      <c r="AD488" s="883"/>
    </row>
    <row r="489" spans="25:30" ht="15" customHeight="1">
      <c r="Y489" s="801"/>
      <c r="Z489" s="801"/>
      <c r="AA489" s="801"/>
      <c r="AB489" s="801"/>
      <c r="AD489" s="883"/>
    </row>
    <row r="490" spans="25:30" ht="15" customHeight="1">
      <c r="Y490" s="801"/>
      <c r="Z490" s="801"/>
      <c r="AA490" s="801"/>
      <c r="AB490" s="801"/>
      <c r="AD490" s="883"/>
    </row>
    <row r="491" spans="25:30" ht="15" customHeight="1">
      <c r="Y491" s="801"/>
      <c r="Z491" s="801"/>
      <c r="AA491" s="801"/>
      <c r="AB491" s="801"/>
      <c r="AD491" s="883"/>
    </row>
    <row r="492" spans="25:30" ht="15" customHeight="1">
      <c r="Y492" s="801"/>
      <c r="Z492" s="801"/>
      <c r="AA492" s="801"/>
      <c r="AB492" s="801"/>
      <c r="AD492" s="883"/>
    </row>
    <row r="493" spans="25:30" ht="15" customHeight="1">
      <c r="Y493" s="801"/>
      <c r="Z493" s="801"/>
      <c r="AA493" s="801"/>
      <c r="AB493" s="801"/>
      <c r="AD493" s="883"/>
    </row>
    <row r="494" spans="25:30" ht="15" customHeight="1">
      <c r="Y494" s="801"/>
      <c r="Z494" s="801"/>
      <c r="AA494" s="801"/>
      <c r="AB494" s="801"/>
      <c r="AD494" s="883"/>
    </row>
    <row r="495" spans="25:30" ht="15" customHeight="1">
      <c r="Y495" s="801"/>
      <c r="Z495" s="801"/>
      <c r="AA495" s="801"/>
      <c r="AB495" s="801"/>
      <c r="AD495" s="883"/>
    </row>
    <row r="496" spans="25:30" ht="15" customHeight="1">
      <c r="Y496" s="801"/>
      <c r="Z496" s="801"/>
      <c r="AA496" s="801"/>
      <c r="AB496" s="801"/>
      <c r="AD496" s="883"/>
    </row>
    <row r="497" spans="25:30" ht="15" customHeight="1">
      <c r="Y497" s="801"/>
      <c r="Z497" s="801"/>
      <c r="AA497" s="801"/>
      <c r="AB497" s="801"/>
      <c r="AD497" s="883"/>
    </row>
    <row r="498" spans="25:30" ht="15" customHeight="1">
      <c r="Y498" s="801"/>
      <c r="Z498" s="801"/>
      <c r="AA498" s="801"/>
      <c r="AB498" s="801"/>
      <c r="AD498" s="883"/>
    </row>
    <row r="499" spans="25:30" ht="15" customHeight="1">
      <c r="Y499" s="801"/>
      <c r="Z499" s="801"/>
      <c r="AA499" s="801"/>
      <c r="AB499" s="801"/>
      <c r="AD499" s="883"/>
    </row>
    <row r="500" spans="25:30" ht="15" customHeight="1">
      <c r="Y500" s="801"/>
      <c r="Z500" s="801"/>
      <c r="AA500" s="801"/>
      <c r="AB500" s="801"/>
      <c r="AD500" s="883"/>
    </row>
    <row r="501" spans="25:30" ht="15" customHeight="1">
      <c r="Y501" s="801"/>
      <c r="Z501" s="801"/>
      <c r="AA501" s="801"/>
      <c r="AB501" s="801"/>
      <c r="AD501" s="883"/>
    </row>
    <row r="502" spans="25:30" ht="15" customHeight="1">
      <c r="Y502" s="801"/>
      <c r="Z502" s="801"/>
      <c r="AA502" s="801"/>
      <c r="AB502" s="801"/>
      <c r="AD502" s="883"/>
    </row>
    <row r="503" spans="25:30" ht="15" customHeight="1">
      <c r="Y503" s="801"/>
      <c r="Z503" s="801"/>
      <c r="AA503" s="801"/>
      <c r="AB503" s="801"/>
      <c r="AD503" s="883"/>
    </row>
    <row r="504" spans="25:30" ht="15" customHeight="1">
      <c r="Y504" s="801"/>
      <c r="Z504" s="801"/>
      <c r="AA504" s="801"/>
      <c r="AB504" s="801"/>
      <c r="AD504" s="883"/>
    </row>
    <row r="505" spans="25:30" ht="15" customHeight="1">
      <c r="Y505" s="801"/>
      <c r="Z505" s="801"/>
      <c r="AA505" s="801"/>
      <c r="AB505" s="801"/>
      <c r="AD505" s="883"/>
    </row>
    <row r="506" spans="25:30" ht="15" customHeight="1">
      <c r="Y506" s="801"/>
      <c r="Z506" s="801"/>
      <c r="AA506" s="801"/>
      <c r="AB506" s="801"/>
      <c r="AD506" s="883"/>
    </row>
    <row r="507" spans="25:30" ht="15" customHeight="1">
      <c r="Y507" s="801"/>
      <c r="Z507" s="801"/>
      <c r="AA507" s="801"/>
      <c r="AB507" s="801"/>
      <c r="AD507" s="883"/>
    </row>
    <row r="508" spans="25:30" ht="15" customHeight="1">
      <c r="Y508" s="801"/>
      <c r="Z508" s="801"/>
      <c r="AA508" s="801"/>
      <c r="AB508" s="801"/>
      <c r="AD508" s="883"/>
    </row>
    <row r="509" spans="25:30" ht="15" customHeight="1">
      <c r="Y509" s="801"/>
      <c r="Z509" s="801"/>
      <c r="AA509" s="801"/>
      <c r="AB509" s="801"/>
      <c r="AD509" s="883"/>
    </row>
    <row r="510" spans="25:30" ht="15" customHeight="1">
      <c r="Y510" s="801"/>
      <c r="Z510" s="801"/>
      <c r="AA510" s="801"/>
      <c r="AB510" s="801"/>
      <c r="AD510" s="883"/>
    </row>
    <row r="511" spans="25:30" ht="15" customHeight="1">
      <c r="Y511" s="801"/>
      <c r="Z511" s="801"/>
      <c r="AA511" s="801"/>
      <c r="AB511" s="801"/>
      <c r="AD511" s="883"/>
    </row>
    <row r="512" spans="25:30" ht="15" customHeight="1">
      <c r="Y512" s="801"/>
      <c r="Z512" s="801"/>
      <c r="AA512" s="801"/>
      <c r="AB512" s="801"/>
      <c r="AD512" s="883"/>
    </row>
    <row r="513" spans="25:30" ht="15" customHeight="1">
      <c r="Y513" s="801"/>
      <c r="Z513" s="801"/>
      <c r="AA513" s="801"/>
      <c r="AB513" s="801"/>
      <c r="AD513" s="883"/>
    </row>
    <row r="514" spans="25:30" ht="15" customHeight="1">
      <c r="Y514" s="801"/>
      <c r="Z514" s="801"/>
      <c r="AA514" s="801"/>
      <c r="AB514" s="801"/>
      <c r="AD514" s="883"/>
    </row>
    <row r="515" spans="25:30" ht="15" customHeight="1">
      <c r="Y515" s="801"/>
      <c r="Z515" s="801"/>
      <c r="AA515" s="801"/>
      <c r="AB515" s="801"/>
      <c r="AD515" s="883"/>
    </row>
    <row r="516" spans="25:30" ht="15" customHeight="1">
      <c r="Y516" s="801"/>
      <c r="Z516" s="801"/>
      <c r="AA516" s="801"/>
      <c r="AB516" s="801"/>
      <c r="AD516" s="883"/>
    </row>
    <row r="517" spans="25:30" ht="15" customHeight="1">
      <c r="Y517" s="801"/>
      <c r="Z517" s="801"/>
      <c r="AA517" s="801"/>
      <c r="AB517" s="801"/>
      <c r="AD517" s="883"/>
    </row>
    <row r="518" spans="25:30" ht="15" customHeight="1">
      <c r="Y518" s="801"/>
      <c r="Z518" s="801"/>
      <c r="AA518" s="801"/>
      <c r="AB518" s="801"/>
      <c r="AD518" s="883"/>
    </row>
    <row r="519" spans="25:30" ht="15" customHeight="1">
      <c r="Y519" s="801"/>
      <c r="Z519" s="801"/>
      <c r="AA519" s="801"/>
      <c r="AB519" s="801"/>
      <c r="AD519" s="883"/>
    </row>
    <row r="520" spans="25:30" ht="15" customHeight="1">
      <c r="Y520" s="801"/>
      <c r="Z520" s="801"/>
      <c r="AA520" s="801"/>
      <c r="AB520" s="801"/>
      <c r="AD520" s="883"/>
    </row>
    <row r="521" spans="25:30" ht="15" customHeight="1">
      <c r="Y521" s="801"/>
      <c r="Z521" s="801"/>
      <c r="AA521" s="801"/>
      <c r="AB521" s="801"/>
      <c r="AD521" s="883"/>
    </row>
    <row r="522" spans="25:30" ht="15" customHeight="1">
      <c r="Y522" s="801"/>
      <c r="Z522" s="801"/>
      <c r="AA522" s="801"/>
      <c r="AB522" s="801"/>
      <c r="AD522" s="883"/>
    </row>
    <row r="523" spans="25:30" ht="15" customHeight="1">
      <c r="Y523" s="801"/>
      <c r="Z523" s="801"/>
      <c r="AA523" s="801"/>
      <c r="AB523" s="801"/>
      <c r="AD523" s="883"/>
    </row>
    <row r="524" spans="25:30" ht="15" customHeight="1">
      <c r="Y524" s="801"/>
      <c r="Z524" s="801"/>
      <c r="AA524" s="801"/>
      <c r="AB524" s="801"/>
      <c r="AD524" s="883"/>
    </row>
    <row r="525" spans="25:30" ht="15" customHeight="1">
      <c r="Y525" s="801"/>
      <c r="Z525" s="801"/>
      <c r="AA525" s="801"/>
      <c r="AB525" s="801"/>
      <c r="AD525" s="883"/>
    </row>
    <row r="526" spans="25:30" ht="15" customHeight="1">
      <c r="Y526" s="801"/>
      <c r="Z526" s="801"/>
      <c r="AA526" s="801"/>
      <c r="AB526" s="801"/>
      <c r="AD526" s="883"/>
    </row>
    <row r="527" spans="25:30" ht="15" customHeight="1">
      <c r="Y527" s="801"/>
      <c r="Z527" s="801"/>
      <c r="AA527" s="801"/>
      <c r="AB527" s="801"/>
      <c r="AD527" s="883"/>
    </row>
    <row r="528" spans="25:30" ht="15" customHeight="1">
      <c r="Y528" s="801"/>
      <c r="Z528" s="801"/>
      <c r="AA528" s="801"/>
      <c r="AB528" s="801"/>
      <c r="AD528" s="883"/>
    </row>
    <row r="529" spans="25:30" ht="15" customHeight="1">
      <c r="Y529" s="801"/>
      <c r="Z529" s="801"/>
      <c r="AA529" s="801"/>
      <c r="AB529" s="801"/>
      <c r="AD529" s="883"/>
    </row>
    <row r="530" spans="25:30" ht="15" customHeight="1">
      <c r="Y530" s="801"/>
      <c r="Z530" s="801"/>
      <c r="AA530" s="801"/>
      <c r="AB530" s="801"/>
      <c r="AD530" s="883"/>
    </row>
    <row r="531" spans="25:30" ht="15" customHeight="1">
      <c r="Y531" s="801"/>
      <c r="Z531" s="801"/>
      <c r="AA531" s="801"/>
      <c r="AB531" s="801"/>
      <c r="AD531" s="883"/>
    </row>
    <row r="532" spans="25:30" ht="15" customHeight="1">
      <c r="Y532" s="801"/>
      <c r="Z532" s="801"/>
      <c r="AA532" s="801"/>
      <c r="AB532" s="801"/>
      <c r="AD532" s="883"/>
    </row>
    <row r="533" spans="25:30" ht="15" customHeight="1">
      <c r="Y533" s="801"/>
      <c r="Z533" s="801"/>
      <c r="AA533" s="801"/>
      <c r="AB533" s="801"/>
      <c r="AD533" s="883"/>
    </row>
    <row r="534" spans="25:30" ht="15" customHeight="1">
      <c r="Y534" s="801"/>
      <c r="Z534" s="801"/>
      <c r="AA534" s="801"/>
      <c r="AB534" s="801"/>
      <c r="AD534" s="883"/>
    </row>
    <row r="535" spans="25:30" ht="15" customHeight="1">
      <c r="Y535" s="801"/>
      <c r="Z535" s="801"/>
      <c r="AA535" s="801"/>
      <c r="AB535" s="801"/>
      <c r="AD535" s="883"/>
    </row>
    <row r="536" spans="25:30" ht="15" customHeight="1">
      <c r="Y536" s="801"/>
      <c r="Z536" s="801"/>
      <c r="AA536" s="801"/>
      <c r="AB536" s="801"/>
      <c r="AD536" s="883"/>
    </row>
    <row r="537" spans="25:30" ht="15" customHeight="1">
      <c r="Y537" s="801"/>
      <c r="Z537" s="801"/>
      <c r="AA537" s="801"/>
      <c r="AB537" s="801"/>
      <c r="AD537" s="883"/>
    </row>
    <row r="538" spans="25:30" ht="15" customHeight="1">
      <c r="Y538" s="801"/>
      <c r="Z538" s="801"/>
      <c r="AA538" s="801"/>
      <c r="AB538" s="801"/>
      <c r="AD538" s="883"/>
    </row>
    <row r="539" spans="25:30" ht="15" customHeight="1">
      <c r="Y539" s="801"/>
      <c r="Z539" s="801"/>
      <c r="AA539" s="801"/>
      <c r="AB539" s="801"/>
      <c r="AD539" s="883"/>
    </row>
    <row r="540" spans="25:30" ht="15" customHeight="1">
      <c r="Y540" s="801"/>
      <c r="Z540" s="801"/>
      <c r="AA540" s="801"/>
      <c r="AB540" s="801"/>
      <c r="AD540" s="883"/>
    </row>
    <row r="541" spans="25:30" ht="15" customHeight="1">
      <c r="Y541" s="801"/>
      <c r="Z541" s="801"/>
      <c r="AA541" s="801"/>
      <c r="AB541" s="801"/>
      <c r="AD541" s="883"/>
    </row>
    <row r="542" spans="25:30" ht="15" customHeight="1">
      <c r="Y542" s="801"/>
      <c r="Z542" s="801"/>
      <c r="AA542" s="801"/>
      <c r="AB542" s="801"/>
      <c r="AD542" s="883"/>
    </row>
    <row r="543" spans="25:30" ht="15" customHeight="1">
      <c r="Y543" s="801"/>
      <c r="Z543" s="801"/>
      <c r="AA543" s="801"/>
      <c r="AB543" s="801"/>
      <c r="AD543" s="883"/>
    </row>
    <row r="544" spans="25:30" ht="15" customHeight="1">
      <c r="Y544" s="801"/>
      <c r="Z544" s="801"/>
      <c r="AA544" s="801"/>
      <c r="AB544" s="801"/>
      <c r="AD544" s="883"/>
    </row>
    <row r="545" spans="25:30" ht="15" customHeight="1">
      <c r="Y545" s="801"/>
      <c r="Z545" s="801"/>
      <c r="AA545" s="801"/>
      <c r="AB545" s="801"/>
      <c r="AD545" s="883"/>
    </row>
    <row r="546" spans="25:30" ht="15" customHeight="1">
      <c r="Y546" s="801"/>
      <c r="Z546" s="801"/>
      <c r="AA546" s="801"/>
      <c r="AB546" s="801"/>
      <c r="AD546" s="883"/>
    </row>
    <row r="547" spans="25:30" ht="15" customHeight="1">
      <c r="Y547" s="801"/>
      <c r="Z547" s="801"/>
      <c r="AA547" s="801"/>
      <c r="AB547" s="801"/>
      <c r="AD547" s="883"/>
    </row>
    <row r="548" spans="25:30" ht="15" customHeight="1">
      <c r="Y548" s="801"/>
      <c r="Z548" s="801"/>
      <c r="AA548" s="801"/>
      <c r="AB548" s="801"/>
      <c r="AD548" s="883"/>
    </row>
    <row r="549" spans="25:30" ht="15" customHeight="1">
      <c r="Y549" s="801"/>
      <c r="Z549" s="801"/>
      <c r="AA549" s="801"/>
      <c r="AB549" s="801"/>
      <c r="AD549" s="883"/>
    </row>
    <row r="550" spans="25:30" ht="15" customHeight="1">
      <c r="Y550" s="801"/>
      <c r="Z550" s="801"/>
      <c r="AA550" s="801"/>
      <c r="AB550" s="801"/>
      <c r="AD550" s="883"/>
    </row>
    <row r="551" spans="25:30" ht="15" customHeight="1">
      <c r="Y551" s="801"/>
      <c r="Z551" s="801"/>
      <c r="AA551" s="801"/>
      <c r="AB551" s="801"/>
      <c r="AD551" s="883"/>
    </row>
    <row r="552" spans="25:30" ht="15" customHeight="1">
      <c r="Y552" s="801"/>
      <c r="Z552" s="801"/>
      <c r="AA552" s="801"/>
      <c r="AB552" s="801"/>
      <c r="AD552" s="883"/>
    </row>
    <row r="553" spans="25:30" ht="15" customHeight="1">
      <c r="Y553" s="801"/>
      <c r="Z553" s="801"/>
      <c r="AA553" s="801"/>
      <c r="AB553" s="801"/>
      <c r="AD553" s="883"/>
    </row>
    <row r="554" spans="25:30" ht="15" customHeight="1">
      <c r="Y554" s="801"/>
      <c r="Z554" s="801"/>
      <c r="AA554" s="801"/>
      <c r="AB554" s="801"/>
      <c r="AD554" s="883"/>
    </row>
    <row r="555" spans="25:30" ht="15" customHeight="1">
      <c r="Y555" s="801"/>
      <c r="Z555" s="801"/>
      <c r="AA555" s="801"/>
      <c r="AB555" s="801"/>
      <c r="AD555" s="883"/>
    </row>
    <row r="556" spans="25:30" ht="15" customHeight="1">
      <c r="Y556" s="801"/>
      <c r="Z556" s="801"/>
      <c r="AA556" s="801"/>
      <c r="AB556" s="801"/>
      <c r="AD556" s="883"/>
    </row>
    <row r="557" spans="25:30" ht="15" customHeight="1">
      <c r="Y557" s="801"/>
      <c r="Z557" s="801"/>
      <c r="AA557" s="801"/>
      <c r="AB557" s="801"/>
      <c r="AD557" s="883"/>
    </row>
    <row r="558" spans="25:30" ht="15" customHeight="1">
      <c r="Y558" s="801"/>
      <c r="Z558" s="801"/>
      <c r="AA558" s="801"/>
      <c r="AB558" s="801"/>
      <c r="AD558" s="883"/>
    </row>
    <row r="559" spans="25:30" ht="15" customHeight="1">
      <c r="Y559" s="801"/>
      <c r="Z559" s="801"/>
      <c r="AA559" s="801"/>
      <c r="AB559" s="801"/>
      <c r="AD559" s="883"/>
    </row>
    <row r="560" spans="25:30" ht="15" customHeight="1">
      <c r="Y560" s="801"/>
      <c r="Z560" s="801"/>
      <c r="AA560" s="801"/>
      <c r="AB560" s="801"/>
      <c r="AD560" s="883"/>
    </row>
    <row r="561" spans="25:30" ht="15" customHeight="1">
      <c r="Y561" s="801"/>
      <c r="Z561" s="801"/>
      <c r="AA561" s="801"/>
      <c r="AB561" s="801"/>
      <c r="AD561" s="883"/>
    </row>
    <row r="562" spans="25:30" ht="15" customHeight="1">
      <c r="Y562" s="801"/>
      <c r="Z562" s="801"/>
      <c r="AA562" s="801"/>
      <c r="AB562" s="801"/>
      <c r="AD562" s="883"/>
    </row>
    <row r="563" spans="25:30" ht="15" customHeight="1">
      <c r="Y563" s="801"/>
      <c r="Z563" s="801"/>
      <c r="AA563" s="801"/>
      <c r="AB563" s="801"/>
      <c r="AD563" s="883"/>
    </row>
    <row r="564" spans="25:30" ht="15" customHeight="1">
      <c r="Y564" s="801"/>
      <c r="Z564" s="801"/>
      <c r="AA564" s="801"/>
      <c r="AB564" s="801"/>
      <c r="AD564" s="883"/>
    </row>
    <row r="565" spans="25:30" ht="15" customHeight="1">
      <c r="Y565" s="801"/>
      <c r="Z565" s="801"/>
      <c r="AA565" s="801"/>
      <c r="AB565" s="801"/>
      <c r="AD565" s="883"/>
    </row>
    <row r="566" spans="25:30" ht="15" customHeight="1">
      <c r="Y566" s="801"/>
      <c r="Z566" s="801"/>
      <c r="AA566" s="801"/>
      <c r="AB566" s="801"/>
      <c r="AD566" s="883"/>
    </row>
    <row r="567" spans="25:30" ht="15" customHeight="1">
      <c r="Y567" s="801"/>
      <c r="Z567" s="801"/>
      <c r="AA567" s="801"/>
      <c r="AB567" s="801"/>
      <c r="AD567" s="883"/>
    </row>
    <row r="568" spans="25:30" ht="15" customHeight="1">
      <c r="Y568" s="801"/>
      <c r="Z568" s="801"/>
      <c r="AA568" s="801"/>
      <c r="AB568" s="801"/>
      <c r="AD568" s="883"/>
    </row>
    <row r="569" spans="25:30" ht="15" customHeight="1">
      <c r="Y569" s="801"/>
      <c r="Z569" s="801"/>
      <c r="AA569" s="801"/>
      <c r="AB569" s="801"/>
      <c r="AD569" s="883"/>
    </row>
    <row r="570" spans="25:30" ht="15" customHeight="1">
      <c r="Y570" s="801"/>
      <c r="Z570" s="801"/>
      <c r="AA570" s="801"/>
      <c r="AB570" s="801"/>
      <c r="AD570" s="883"/>
    </row>
    <row r="571" spans="25:30" ht="15" customHeight="1">
      <c r="Y571" s="801"/>
      <c r="Z571" s="801"/>
      <c r="AA571" s="801"/>
      <c r="AB571" s="801"/>
      <c r="AD571" s="883"/>
    </row>
    <row r="572" spans="25:30" ht="15" customHeight="1">
      <c r="Y572" s="801"/>
      <c r="Z572" s="801"/>
      <c r="AA572" s="801"/>
      <c r="AB572" s="801"/>
      <c r="AD572" s="883"/>
    </row>
    <row r="573" spans="25:30" ht="15" customHeight="1">
      <c r="Y573" s="801"/>
      <c r="Z573" s="801"/>
      <c r="AA573" s="801"/>
      <c r="AB573" s="801"/>
      <c r="AD573" s="883"/>
    </row>
    <row r="574" spans="25:30" ht="15" customHeight="1">
      <c r="Y574" s="801"/>
      <c r="Z574" s="801"/>
      <c r="AA574" s="801"/>
      <c r="AB574" s="801"/>
      <c r="AD574" s="883"/>
    </row>
    <row r="575" spans="25:30" ht="15" customHeight="1">
      <c r="Y575" s="801"/>
      <c r="Z575" s="801"/>
      <c r="AA575" s="801"/>
      <c r="AB575" s="801"/>
      <c r="AD575" s="883"/>
    </row>
    <row r="576" spans="25:30" ht="15" customHeight="1">
      <c r="Y576" s="801"/>
      <c r="Z576" s="801"/>
      <c r="AA576" s="801"/>
      <c r="AB576" s="801"/>
      <c r="AD576" s="883"/>
    </row>
    <row r="577" spans="25:30" ht="15" customHeight="1">
      <c r="Y577" s="801"/>
      <c r="Z577" s="801"/>
      <c r="AA577" s="801"/>
      <c r="AB577" s="801"/>
      <c r="AD577" s="883"/>
    </row>
    <row r="578" spans="25:30" ht="15" customHeight="1">
      <c r="Y578" s="801"/>
      <c r="Z578" s="801"/>
      <c r="AA578" s="801"/>
      <c r="AB578" s="801"/>
      <c r="AD578" s="883"/>
    </row>
    <row r="579" spans="25:30" ht="15" customHeight="1">
      <c r="Y579" s="801"/>
      <c r="Z579" s="801"/>
      <c r="AA579" s="801"/>
      <c r="AB579" s="801"/>
      <c r="AD579" s="883"/>
    </row>
    <row r="580" spans="25:30" ht="15" customHeight="1">
      <c r="Y580" s="801"/>
      <c r="Z580" s="801"/>
      <c r="AA580" s="801"/>
      <c r="AB580" s="801"/>
      <c r="AD580" s="883"/>
    </row>
    <row r="581" spans="25:30" ht="15" customHeight="1">
      <c r="Y581" s="801"/>
      <c r="Z581" s="801"/>
      <c r="AA581" s="801"/>
      <c r="AB581" s="801"/>
      <c r="AD581" s="883"/>
    </row>
    <row r="582" spans="25:30" ht="15" customHeight="1">
      <c r="Y582" s="801"/>
      <c r="Z582" s="801"/>
      <c r="AA582" s="801"/>
      <c r="AB582" s="801"/>
      <c r="AD582" s="883"/>
    </row>
    <row r="583" spans="25:30" ht="15" customHeight="1">
      <c r="Y583" s="801"/>
      <c r="Z583" s="801"/>
      <c r="AA583" s="801"/>
      <c r="AB583" s="801"/>
      <c r="AD583" s="883"/>
    </row>
    <row r="584" spans="25:30" ht="15" customHeight="1">
      <c r="Y584" s="801"/>
      <c r="Z584" s="801"/>
      <c r="AA584" s="801"/>
      <c r="AB584" s="801"/>
      <c r="AD584" s="883"/>
    </row>
    <row r="585" spans="25:30" ht="15" customHeight="1">
      <c r="Y585" s="801"/>
      <c r="Z585" s="801"/>
      <c r="AA585" s="801"/>
      <c r="AB585" s="801"/>
      <c r="AD585" s="883"/>
    </row>
    <row r="586" spans="25:30" ht="15" customHeight="1">
      <c r="Y586" s="801"/>
      <c r="Z586" s="801"/>
      <c r="AA586" s="801"/>
      <c r="AB586" s="801"/>
      <c r="AD586" s="883"/>
    </row>
    <row r="587" spans="25:30" ht="15" customHeight="1">
      <c r="Y587" s="801"/>
      <c r="Z587" s="801"/>
      <c r="AA587" s="801"/>
      <c r="AB587" s="801"/>
      <c r="AD587" s="883"/>
    </row>
    <row r="588" spans="25:30" ht="15" customHeight="1">
      <c r="Y588" s="801"/>
      <c r="Z588" s="801"/>
      <c r="AA588" s="801"/>
      <c r="AB588" s="801"/>
      <c r="AD588" s="883"/>
    </row>
    <row r="589" spans="25:30" ht="15" customHeight="1">
      <c r="Y589" s="801"/>
      <c r="Z589" s="801"/>
      <c r="AA589" s="801"/>
      <c r="AB589" s="801"/>
      <c r="AD589" s="883"/>
    </row>
    <row r="590" spans="25:30" ht="15" customHeight="1">
      <c r="Y590" s="801"/>
      <c r="Z590" s="801"/>
      <c r="AA590" s="801"/>
      <c r="AB590" s="801"/>
      <c r="AD590" s="883"/>
    </row>
    <row r="591" spans="25:30" ht="15" customHeight="1">
      <c r="Y591" s="801"/>
      <c r="Z591" s="801"/>
      <c r="AA591" s="801"/>
      <c r="AB591" s="801"/>
      <c r="AD591" s="883"/>
    </row>
    <row r="592" spans="25:30" ht="15" customHeight="1">
      <c r="Y592" s="801"/>
      <c r="Z592" s="801"/>
      <c r="AA592" s="801"/>
      <c r="AB592" s="801"/>
      <c r="AD592" s="883"/>
    </row>
    <row r="593" spans="25:30" ht="15" customHeight="1">
      <c r="Y593" s="801"/>
      <c r="Z593" s="801"/>
      <c r="AA593" s="801"/>
      <c r="AB593" s="801"/>
      <c r="AD593" s="883"/>
    </row>
    <row r="594" spans="25:30" ht="15" customHeight="1">
      <c r="Y594" s="801"/>
      <c r="Z594" s="801"/>
      <c r="AA594" s="801"/>
      <c r="AB594" s="801"/>
      <c r="AD594" s="883"/>
    </row>
    <row r="595" spans="25:30" ht="15" customHeight="1">
      <c r="Y595" s="801"/>
      <c r="Z595" s="801"/>
      <c r="AA595" s="801"/>
      <c r="AB595" s="801"/>
      <c r="AD595" s="883"/>
    </row>
    <row r="596" spans="25:30" ht="15" customHeight="1">
      <c r="Y596" s="801"/>
      <c r="Z596" s="801"/>
      <c r="AA596" s="801"/>
      <c r="AB596" s="801"/>
      <c r="AD596" s="883"/>
    </row>
    <row r="597" spans="25:30" ht="15" customHeight="1">
      <c r="Y597" s="801"/>
      <c r="Z597" s="801"/>
      <c r="AA597" s="801"/>
      <c r="AB597" s="801"/>
      <c r="AD597" s="883"/>
    </row>
    <row r="598" spans="25:30" ht="15" customHeight="1">
      <c r="Y598" s="801"/>
      <c r="Z598" s="801"/>
      <c r="AA598" s="801"/>
      <c r="AB598" s="801"/>
      <c r="AD598" s="883"/>
    </row>
    <row r="599" spans="25:30" ht="15" customHeight="1">
      <c r="Y599" s="801"/>
      <c r="Z599" s="801"/>
      <c r="AA599" s="801"/>
      <c r="AB599" s="801"/>
      <c r="AD599" s="883"/>
    </row>
    <row r="600" spans="25:30" ht="15" customHeight="1">
      <c r="Y600" s="801"/>
      <c r="Z600" s="801"/>
      <c r="AA600" s="801"/>
      <c r="AB600" s="801"/>
      <c r="AD600" s="883"/>
    </row>
    <row r="601" spans="25:30" ht="15" customHeight="1">
      <c r="Y601" s="801"/>
      <c r="Z601" s="801"/>
      <c r="AA601" s="801"/>
      <c r="AB601" s="801"/>
      <c r="AD601" s="883"/>
    </row>
    <row r="602" spans="25:30" ht="15" customHeight="1">
      <c r="Y602" s="801"/>
      <c r="Z602" s="801"/>
      <c r="AA602" s="801"/>
      <c r="AB602" s="801"/>
      <c r="AD602" s="883"/>
    </row>
    <row r="603" spans="25:30" ht="15" customHeight="1">
      <c r="Y603" s="801"/>
      <c r="Z603" s="801"/>
      <c r="AA603" s="801"/>
      <c r="AB603" s="801"/>
      <c r="AD603" s="883"/>
    </row>
    <row r="604" spans="25:30" ht="15" customHeight="1">
      <c r="Y604" s="801"/>
      <c r="Z604" s="801"/>
      <c r="AA604" s="801"/>
      <c r="AB604" s="801"/>
      <c r="AD604" s="883"/>
    </row>
    <row r="605" spans="25:30" ht="15" customHeight="1">
      <c r="Y605" s="801"/>
      <c r="Z605" s="801"/>
      <c r="AA605" s="801"/>
      <c r="AB605" s="801"/>
      <c r="AD605" s="883"/>
    </row>
    <row r="606" spans="25:30" ht="15" customHeight="1">
      <c r="Y606" s="801"/>
      <c r="Z606" s="801"/>
      <c r="AA606" s="801"/>
      <c r="AB606" s="801"/>
      <c r="AD606" s="883"/>
    </row>
    <row r="607" spans="25:30" ht="15" customHeight="1">
      <c r="Y607" s="801"/>
      <c r="Z607" s="801"/>
      <c r="AA607" s="801"/>
      <c r="AB607" s="801"/>
      <c r="AD607" s="883"/>
    </row>
    <row r="608" spans="25:30" ht="15" customHeight="1">
      <c r="Y608" s="801"/>
      <c r="Z608" s="801"/>
      <c r="AA608" s="801"/>
      <c r="AB608" s="801"/>
      <c r="AD608" s="883"/>
    </row>
    <row r="609" spans="25:30" ht="15" customHeight="1">
      <c r="Y609" s="801"/>
      <c r="Z609" s="801"/>
      <c r="AA609" s="801"/>
      <c r="AB609" s="801"/>
      <c r="AD609" s="883"/>
    </row>
    <row r="610" spans="25:30" ht="15" customHeight="1">
      <c r="Y610" s="801"/>
      <c r="Z610" s="801"/>
      <c r="AA610" s="801"/>
      <c r="AB610" s="801"/>
      <c r="AD610" s="883"/>
    </row>
    <row r="611" spans="25:30" ht="15" customHeight="1">
      <c r="Y611" s="801"/>
      <c r="Z611" s="801"/>
      <c r="AA611" s="801"/>
      <c r="AB611" s="801"/>
      <c r="AD611" s="883"/>
    </row>
    <row r="612" spans="25:30" ht="15" customHeight="1">
      <c r="Y612" s="801"/>
      <c r="Z612" s="801"/>
      <c r="AA612" s="801"/>
      <c r="AB612" s="801"/>
      <c r="AD612" s="883"/>
    </row>
    <row r="613" spans="25:30" ht="15" customHeight="1">
      <c r="Y613" s="801"/>
      <c r="Z613" s="801"/>
      <c r="AA613" s="801"/>
      <c r="AB613" s="801"/>
      <c r="AD613" s="883"/>
    </row>
    <row r="614" spans="25:30" ht="15" customHeight="1">
      <c r="Y614" s="801"/>
      <c r="Z614" s="801"/>
      <c r="AA614" s="801"/>
      <c r="AB614" s="801"/>
      <c r="AD614" s="883"/>
    </row>
    <row r="615" spans="25:30" ht="15" customHeight="1">
      <c r="Y615" s="801"/>
      <c r="Z615" s="801"/>
      <c r="AA615" s="801"/>
      <c r="AB615" s="801"/>
      <c r="AD615" s="883"/>
    </row>
    <row r="616" spans="25:30" ht="15" customHeight="1">
      <c r="Y616" s="801"/>
      <c r="Z616" s="801"/>
      <c r="AA616" s="801"/>
      <c r="AB616" s="801"/>
      <c r="AD616" s="883"/>
    </row>
    <row r="617" spans="25:30" ht="15" customHeight="1">
      <c r="Y617" s="801"/>
      <c r="Z617" s="801"/>
      <c r="AA617" s="801"/>
      <c r="AB617" s="801"/>
      <c r="AD617" s="883"/>
    </row>
    <row r="618" spans="25:30" ht="15" customHeight="1">
      <c r="Y618" s="801"/>
      <c r="Z618" s="801"/>
      <c r="AA618" s="801"/>
      <c r="AB618" s="801"/>
      <c r="AD618" s="883"/>
    </row>
    <row r="619" spans="25:30" ht="15" customHeight="1">
      <c r="Y619" s="801"/>
      <c r="Z619" s="801"/>
      <c r="AA619" s="801"/>
      <c r="AB619" s="801"/>
      <c r="AD619" s="883"/>
    </row>
    <row r="620" spans="25:30" ht="15" customHeight="1">
      <c r="Y620" s="801"/>
      <c r="Z620" s="801"/>
      <c r="AA620" s="801"/>
      <c r="AB620" s="801"/>
      <c r="AD620" s="883"/>
    </row>
    <row r="621" spans="25:30" ht="15" customHeight="1">
      <c r="Y621" s="801"/>
      <c r="Z621" s="801"/>
      <c r="AA621" s="801"/>
      <c r="AB621" s="801"/>
      <c r="AD621" s="883"/>
    </row>
    <row r="622" spans="25:30" ht="15" customHeight="1">
      <c r="Y622" s="801"/>
      <c r="Z622" s="801"/>
      <c r="AA622" s="801"/>
      <c r="AB622" s="801"/>
      <c r="AD622" s="883"/>
    </row>
    <row r="623" spans="25:30" ht="15" customHeight="1">
      <c r="Y623" s="801"/>
      <c r="Z623" s="801"/>
      <c r="AA623" s="801"/>
      <c r="AB623" s="801"/>
      <c r="AD623" s="883"/>
    </row>
    <row r="624" spans="25:30" ht="15" customHeight="1">
      <c r="Y624" s="801"/>
      <c r="Z624" s="801"/>
      <c r="AA624" s="801"/>
      <c r="AB624" s="801"/>
      <c r="AD624" s="883"/>
    </row>
    <row r="625" spans="25:30" ht="15" customHeight="1">
      <c r="Y625" s="801"/>
      <c r="Z625" s="801"/>
      <c r="AA625" s="801"/>
      <c r="AB625" s="801"/>
      <c r="AD625" s="883"/>
    </row>
    <row r="626" spans="25:30" ht="15" customHeight="1">
      <c r="Y626" s="801"/>
      <c r="Z626" s="801"/>
      <c r="AA626" s="801"/>
      <c r="AB626" s="801"/>
      <c r="AD626" s="883"/>
    </row>
    <row r="627" spans="25:30" ht="15" customHeight="1">
      <c r="Y627" s="801"/>
      <c r="Z627" s="801"/>
      <c r="AA627" s="801"/>
      <c r="AB627" s="801"/>
      <c r="AD627" s="883"/>
    </row>
    <row r="628" spans="25:30" ht="15" customHeight="1">
      <c r="Y628" s="801"/>
      <c r="Z628" s="801"/>
      <c r="AA628" s="801"/>
      <c r="AB628" s="801"/>
      <c r="AD628" s="883"/>
    </row>
    <row r="629" spans="25:30" ht="15" customHeight="1">
      <c r="Y629" s="801"/>
      <c r="Z629" s="801"/>
      <c r="AA629" s="801"/>
      <c r="AB629" s="801"/>
      <c r="AD629" s="883"/>
    </row>
    <row r="630" spans="25:30" ht="15" customHeight="1">
      <c r="Y630" s="801"/>
      <c r="Z630" s="801"/>
      <c r="AA630" s="801"/>
      <c r="AB630" s="801"/>
      <c r="AD630" s="883"/>
    </row>
    <row r="631" spans="25:30" ht="15" customHeight="1">
      <c r="Y631" s="801"/>
      <c r="Z631" s="801"/>
      <c r="AA631" s="801"/>
      <c r="AB631" s="801"/>
      <c r="AD631" s="883"/>
    </row>
    <row r="632" spans="25:30" ht="15" customHeight="1">
      <c r="Y632" s="801"/>
      <c r="Z632" s="801"/>
      <c r="AA632" s="801"/>
      <c r="AB632" s="801"/>
      <c r="AD632" s="883"/>
    </row>
    <row r="633" spans="25:30" ht="15" customHeight="1">
      <c r="Y633" s="801"/>
      <c r="Z633" s="801"/>
      <c r="AA633" s="801"/>
      <c r="AB633" s="801"/>
      <c r="AD633" s="883"/>
    </row>
    <row r="634" spans="25:30" ht="15" customHeight="1">
      <c r="Y634" s="801"/>
      <c r="Z634" s="801"/>
      <c r="AA634" s="801"/>
      <c r="AB634" s="801"/>
      <c r="AD634" s="883"/>
    </row>
    <row r="635" spans="25:30" ht="15" customHeight="1">
      <c r="Y635" s="801"/>
      <c r="Z635" s="801"/>
      <c r="AA635" s="801"/>
      <c r="AB635" s="801"/>
      <c r="AD635" s="883"/>
    </row>
    <row r="636" spans="25:30" ht="15" customHeight="1">
      <c r="Y636" s="801"/>
      <c r="Z636" s="801"/>
      <c r="AA636" s="801"/>
      <c r="AB636" s="801"/>
      <c r="AD636" s="883"/>
    </row>
    <row r="637" spans="25:30" ht="15" customHeight="1">
      <c r="Y637" s="801"/>
      <c r="Z637" s="801"/>
      <c r="AA637" s="801"/>
      <c r="AB637" s="801"/>
      <c r="AD637" s="883"/>
    </row>
    <row r="638" spans="25:30" ht="15" customHeight="1">
      <c r="Y638" s="801"/>
      <c r="Z638" s="801"/>
      <c r="AA638" s="801"/>
      <c r="AB638" s="801"/>
      <c r="AD638" s="883"/>
    </row>
    <row r="639" spans="25:30" ht="15" customHeight="1">
      <c r="Y639" s="801"/>
      <c r="Z639" s="801"/>
      <c r="AA639" s="801"/>
      <c r="AB639" s="801"/>
      <c r="AD639" s="883"/>
    </row>
    <row r="640" spans="25:30" ht="15" customHeight="1">
      <c r="Y640" s="801"/>
      <c r="Z640" s="801"/>
      <c r="AA640" s="801"/>
      <c r="AB640" s="801"/>
      <c r="AD640" s="883"/>
    </row>
    <row r="641" spans="25:30" ht="15" customHeight="1">
      <c r="Y641" s="801"/>
      <c r="Z641" s="801"/>
      <c r="AA641" s="801"/>
      <c r="AB641" s="801"/>
      <c r="AD641" s="883"/>
    </row>
    <row r="642" spans="25:30" ht="15" customHeight="1">
      <c r="Y642" s="801"/>
      <c r="Z642" s="801"/>
      <c r="AA642" s="801"/>
      <c r="AB642" s="801"/>
      <c r="AD642" s="883"/>
    </row>
    <row r="643" spans="25:30" ht="15" customHeight="1">
      <c r="Y643" s="801"/>
      <c r="Z643" s="801"/>
      <c r="AA643" s="801"/>
      <c r="AB643" s="801"/>
      <c r="AD643" s="883"/>
    </row>
    <row r="644" spans="25:30" ht="15" customHeight="1">
      <c r="Y644" s="801"/>
      <c r="Z644" s="801"/>
      <c r="AA644" s="801"/>
      <c r="AB644" s="801"/>
      <c r="AD644" s="883"/>
    </row>
    <row r="645" spans="25:30" ht="15" customHeight="1">
      <c r="Y645" s="801"/>
      <c r="Z645" s="801"/>
      <c r="AA645" s="801"/>
      <c r="AB645" s="801"/>
      <c r="AD645" s="883"/>
    </row>
    <row r="646" spans="25:30" ht="15" customHeight="1">
      <c r="Y646" s="801"/>
      <c r="Z646" s="801"/>
      <c r="AA646" s="801"/>
      <c r="AB646" s="801"/>
      <c r="AD646" s="883"/>
    </row>
    <row r="647" spans="25:30" ht="15" customHeight="1">
      <c r="Y647" s="801"/>
      <c r="Z647" s="801"/>
      <c r="AA647" s="801"/>
      <c r="AB647" s="801"/>
      <c r="AD647" s="883"/>
    </row>
    <row r="648" spans="25:30" ht="15" customHeight="1">
      <c r="Y648" s="801"/>
      <c r="Z648" s="801"/>
      <c r="AA648" s="801"/>
      <c r="AB648" s="801"/>
      <c r="AD648" s="883"/>
    </row>
    <row r="649" spans="25:30" ht="15" customHeight="1">
      <c r="Y649" s="801"/>
      <c r="Z649" s="801"/>
      <c r="AA649" s="801"/>
      <c r="AB649" s="801"/>
      <c r="AD649" s="883"/>
    </row>
    <row r="650" spans="25:30" ht="15" customHeight="1">
      <c r="Y650" s="801"/>
      <c r="Z650" s="801"/>
      <c r="AA650" s="801"/>
      <c r="AB650" s="801"/>
      <c r="AD650" s="883"/>
    </row>
    <row r="651" spans="25:30" ht="15" customHeight="1">
      <c r="Y651" s="801"/>
      <c r="Z651" s="801"/>
      <c r="AA651" s="801"/>
      <c r="AB651" s="801"/>
      <c r="AD651" s="883"/>
    </row>
    <row r="652" spans="25:30" ht="15" customHeight="1">
      <c r="Y652" s="801"/>
      <c r="Z652" s="801"/>
      <c r="AA652" s="801"/>
      <c r="AB652" s="801"/>
      <c r="AD652" s="883"/>
    </row>
    <row r="653" spans="25:30" ht="15" customHeight="1">
      <c r="Y653" s="801"/>
      <c r="Z653" s="801"/>
      <c r="AA653" s="801"/>
      <c r="AB653" s="801"/>
      <c r="AD653" s="883"/>
    </row>
    <row r="654" spans="25:30" ht="15" customHeight="1">
      <c r="Y654" s="801"/>
      <c r="Z654" s="801"/>
      <c r="AA654" s="801"/>
      <c r="AB654" s="801"/>
      <c r="AD654" s="883"/>
    </row>
    <row r="655" spans="25:30" ht="15" customHeight="1">
      <c r="Y655" s="801"/>
      <c r="Z655" s="801"/>
      <c r="AA655" s="801"/>
      <c r="AB655" s="801"/>
      <c r="AD655" s="883"/>
    </row>
    <row r="656" spans="25:30" ht="15" customHeight="1">
      <c r="Y656" s="801"/>
      <c r="Z656" s="801"/>
      <c r="AA656" s="801"/>
      <c r="AB656" s="801"/>
      <c r="AD656" s="883"/>
    </row>
    <row r="657" spans="25:30" ht="15" customHeight="1">
      <c r="Y657" s="801"/>
      <c r="Z657" s="801"/>
      <c r="AA657" s="801"/>
      <c r="AB657" s="801"/>
      <c r="AD657" s="883"/>
    </row>
    <row r="658" spans="25:30" ht="15" customHeight="1">
      <c r="Y658" s="801"/>
      <c r="Z658" s="801"/>
      <c r="AA658" s="801"/>
      <c r="AB658" s="801"/>
      <c r="AD658" s="883"/>
    </row>
    <row r="659" spans="25:30" ht="15" customHeight="1">
      <c r="Y659" s="801"/>
      <c r="Z659" s="801"/>
      <c r="AA659" s="801"/>
      <c r="AB659" s="801"/>
      <c r="AD659" s="883"/>
    </row>
    <row r="660" spans="25:30" ht="15" customHeight="1">
      <c r="Y660" s="801"/>
      <c r="Z660" s="801"/>
      <c r="AA660" s="801"/>
      <c r="AB660" s="801"/>
      <c r="AD660" s="883"/>
    </row>
    <row r="661" spans="25:30" ht="15" customHeight="1">
      <c r="Y661" s="801"/>
      <c r="Z661" s="801"/>
      <c r="AA661" s="801"/>
      <c r="AB661" s="801"/>
      <c r="AD661" s="883"/>
    </row>
    <row r="662" spans="25:30" ht="15" customHeight="1">
      <c r="Y662" s="801"/>
      <c r="Z662" s="801"/>
      <c r="AA662" s="801"/>
      <c r="AB662" s="801"/>
      <c r="AD662" s="883"/>
    </row>
    <row r="663" spans="25:30" ht="15" customHeight="1">
      <c r="Y663" s="801"/>
      <c r="Z663" s="801"/>
      <c r="AA663" s="801"/>
      <c r="AB663" s="801"/>
      <c r="AD663" s="883"/>
    </row>
    <row r="664" spans="25:30" ht="15" customHeight="1">
      <c r="Y664" s="801"/>
      <c r="Z664" s="801"/>
      <c r="AA664" s="801"/>
      <c r="AB664" s="801"/>
      <c r="AD664" s="883"/>
    </row>
    <row r="665" spans="25:30" ht="15" customHeight="1">
      <c r="Y665" s="801"/>
      <c r="Z665" s="801"/>
      <c r="AA665" s="801"/>
      <c r="AB665" s="801"/>
      <c r="AD665" s="883"/>
    </row>
    <row r="666" spans="25:30" ht="15" customHeight="1">
      <c r="Y666" s="801"/>
      <c r="Z666" s="801"/>
      <c r="AA666" s="801"/>
      <c r="AB666" s="801"/>
      <c r="AD666" s="883"/>
    </row>
    <row r="667" spans="25:30" ht="15" customHeight="1">
      <c r="Y667" s="801"/>
      <c r="Z667" s="801"/>
      <c r="AA667" s="801"/>
      <c r="AB667" s="801"/>
      <c r="AD667" s="883"/>
    </row>
    <row r="668" spans="25:30" ht="15" customHeight="1">
      <c r="Y668" s="801"/>
      <c r="Z668" s="801"/>
      <c r="AA668" s="801"/>
      <c r="AB668" s="801"/>
      <c r="AD668" s="883"/>
    </row>
    <row r="669" spans="25:30" ht="15" customHeight="1">
      <c r="Y669" s="801"/>
      <c r="Z669" s="801"/>
      <c r="AA669" s="801"/>
      <c r="AB669" s="801"/>
      <c r="AD669" s="883"/>
    </row>
    <row r="670" spans="25:30" ht="15" customHeight="1">
      <c r="Y670" s="801"/>
      <c r="Z670" s="801"/>
      <c r="AA670" s="801"/>
      <c r="AB670" s="801"/>
      <c r="AD670" s="883"/>
    </row>
    <row r="671" spans="25:30" ht="15" customHeight="1">
      <c r="Y671" s="801"/>
      <c r="Z671" s="801"/>
      <c r="AA671" s="801"/>
      <c r="AB671" s="801"/>
      <c r="AD671" s="883"/>
    </row>
    <row r="672" spans="25:30" ht="15" customHeight="1">
      <c r="Y672" s="801"/>
      <c r="Z672" s="801"/>
      <c r="AA672" s="801"/>
      <c r="AB672" s="801"/>
      <c r="AD672" s="883"/>
    </row>
    <row r="673" spans="25:30" ht="15" customHeight="1">
      <c r="Y673" s="801"/>
      <c r="Z673" s="801"/>
      <c r="AA673" s="801"/>
      <c r="AB673" s="801"/>
      <c r="AD673" s="883"/>
    </row>
    <row r="674" spans="25:30" ht="15" customHeight="1">
      <c r="Y674" s="801"/>
      <c r="Z674" s="801"/>
      <c r="AA674" s="801"/>
      <c r="AB674" s="801"/>
      <c r="AD674" s="883"/>
    </row>
    <row r="675" spans="25:30" ht="15" customHeight="1">
      <c r="Y675" s="801"/>
      <c r="Z675" s="801"/>
      <c r="AA675" s="801"/>
      <c r="AB675" s="801"/>
      <c r="AD675" s="883"/>
    </row>
    <row r="676" spans="25:30" ht="15" customHeight="1">
      <c r="Y676" s="801"/>
      <c r="Z676" s="801"/>
      <c r="AA676" s="801"/>
      <c r="AB676" s="801"/>
      <c r="AD676" s="883"/>
    </row>
    <row r="677" spans="25:30" ht="15" customHeight="1">
      <c r="Y677" s="801"/>
      <c r="Z677" s="801"/>
      <c r="AA677" s="801"/>
      <c r="AB677" s="801"/>
      <c r="AD677" s="883"/>
    </row>
    <row r="678" spans="25:30" ht="15" customHeight="1">
      <c r="Y678" s="801"/>
      <c r="Z678" s="801"/>
      <c r="AA678" s="801"/>
      <c r="AB678" s="801"/>
      <c r="AD678" s="883"/>
    </row>
    <row r="679" spans="25:30" ht="15" customHeight="1">
      <c r="Y679" s="801"/>
      <c r="Z679" s="801"/>
      <c r="AA679" s="801"/>
      <c r="AB679" s="801"/>
      <c r="AD679" s="883"/>
    </row>
    <row r="680" spans="25:30" ht="15" customHeight="1">
      <c r="Y680" s="801"/>
      <c r="Z680" s="801"/>
      <c r="AA680" s="801"/>
      <c r="AB680" s="801"/>
      <c r="AD680" s="883"/>
    </row>
    <row r="681" spans="25:30" ht="15" customHeight="1">
      <c r="Y681" s="801"/>
      <c r="Z681" s="801"/>
      <c r="AA681" s="801"/>
      <c r="AB681" s="801"/>
      <c r="AD681" s="883"/>
    </row>
    <row r="682" spans="25:30" ht="15" customHeight="1">
      <c r="Y682" s="801"/>
      <c r="Z682" s="801"/>
      <c r="AA682" s="801"/>
      <c r="AB682" s="801"/>
      <c r="AD682" s="883"/>
    </row>
    <row r="683" spans="25:30" ht="15" customHeight="1">
      <c r="Y683" s="801"/>
      <c r="Z683" s="801"/>
      <c r="AA683" s="801"/>
      <c r="AB683" s="801"/>
      <c r="AD683" s="883"/>
    </row>
    <row r="684" spans="25:30" ht="15" customHeight="1">
      <c r="Y684" s="801"/>
      <c r="Z684" s="801"/>
      <c r="AA684" s="801"/>
      <c r="AB684" s="801"/>
      <c r="AD684" s="883"/>
    </row>
    <row r="685" spans="25:30" ht="15" customHeight="1">
      <c r="Y685" s="801"/>
      <c r="Z685" s="801"/>
      <c r="AA685" s="801"/>
      <c r="AB685" s="801"/>
      <c r="AD685" s="883"/>
    </row>
    <row r="686" spans="25:30" ht="15" customHeight="1">
      <c r="Y686" s="801"/>
      <c r="Z686" s="801"/>
      <c r="AA686" s="801"/>
      <c r="AB686" s="801"/>
      <c r="AD686" s="883"/>
    </row>
    <row r="687" spans="25:30" ht="15" customHeight="1">
      <c r="Y687" s="801"/>
      <c r="Z687" s="801"/>
      <c r="AA687" s="801"/>
      <c r="AB687" s="801"/>
      <c r="AD687" s="883"/>
    </row>
    <row r="688" spans="25:30" ht="15" customHeight="1">
      <c r="Y688" s="801"/>
      <c r="Z688" s="801"/>
      <c r="AA688" s="801"/>
      <c r="AB688" s="801"/>
      <c r="AD688" s="883"/>
    </row>
    <row r="689" spans="25:30" ht="15" customHeight="1">
      <c r="Y689" s="801"/>
      <c r="Z689" s="801"/>
      <c r="AA689" s="801"/>
      <c r="AB689" s="801"/>
      <c r="AD689" s="883"/>
    </row>
    <row r="690" spans="25:30" ht="15" customHeight="1">
      <c r="Y690" s="801"/>
      <c r="Z690" s="801"/>
      <c r="AA690" s="801"/>
      <c r="AB690" s="801"/>
      <c r="AD690" s="883"/>
    </row>
    <row r="691" spans="25:30" ht="15" customHeight="1">
      <c r="Y691" s="801"/>
      <c r="Z691" s="801"/>
      <c r="AA691" s="801"/>
      <c r="AB691" s="801"/>
      <c r="AD691" s="883"/>
    </row>
    <row r="692" spans="25:30" ht="15" customHeight="1">
      <c r="Y692" s="801"/>
      <c r="Z692" s="801"/>
      <c r="AA692" s="801"/>
      <c r="AB692" s="801"/>
      <c r="AD692" s="883"/>
    </row>
    <row r="693" spans="25:30" ht="15" customHeight="1">
      <c r="Y693" s="801"/>
      <c r="Z693" s="801"/>
      <c r="AA693" s="801"/>
      <c r="AB693" s="801"/>
      <c r="AD693" s="883"/>
    </row>
    <row r="694" spans="25:30" ht="15" customHeight="1">
      <c r="Y694" s="801"/>
      <c r="Z694" s="801"/>
      <c r="AA694" s="801"/>
      <c r="AB694" s="801"/>
      <c r="AD694" s="883"/>
    </row>
    <row r="695" spans="25:30" ht="15" customHeight="1">
      <c r="Y695" s="801"/>
      <c r="Z695" s="801"/>
      <c r="AA695" s="801"/>
      <c r="AB695" s="801"/>
      <c r="AD695" s="883"/>
    </row>
    <row r="696" spans="25:30" ht="15" customHeight="1">
      <c r="Y696" s="801"/>
      <c r="Z696" s="801"/>
      <c r="AA696" s="801"/>
      <c r="AB696" s="801"/>
      <c r="AD696" s="883"/>
    </row>
    <row r="697" spans="25:30" ht="15" customHeight="1">
      <c r="Y697" s="801"/>
      <c r="Z697" s="801"/>
      <c r="AA697" s="801"/>
      <c r="AB697" s="801"/>
      <c r="AD697" s="883"/>
    </row>
    <row r="698" spans="25:30" ht="15" customHeight="1">
      <c r="Y698" s="801"/>
      <c r="Z698" s="801"/>
      <c r="AA698" s="801"/>
      <c r="AB698" s="801"/>
      <c r="AD698" s="883"/>
    </row>
    <row r="699" spans="25:30" ht="15" customHeight="1">
      <c r="Y699" s="801"/>
      <c r="Z699" s="801"/>
      <c r="AA699" s="801"/>
      <c r="AB699" s="801"/>
      <c r="AD699" s="883"/>
    </row>
    <row r="700" spans="25:30" ht="15" customHeight="1">
      <c r="Y700" s="801"/>
      <c r="Z700" s="801"/>
      <c r="AA700" s="801"/>
      <c r="AB700" s="801"/>
      <c r="AD700" s="883"/>
    </row>
    <row r="701" spans="25:30" ht="15" customHeight="1">
      <c r="Y701" s="801"/>
      <c r="Z701" s="801"/>
      <c r="AA701" s="801"/>
      <c r="AB701" s="801"/>
      <c r="AD701" s="883"/>
    </row>
    <row r="702" spans="25:30" ht="15" customHeight="1">
      <c r="Y702" s="801"/>
      <c r="Z702" s="801"/>
      <c r="AA702" s="801"/>
      <c r="AB702" s="801"/>
      <c r="AD702" s="883"/>
    </row>
    <row r="703" spans="25:30" ht="15" customHeight="1">
      <c r="Y703" s="801"/>
      <c r="Z703" s="801"/>
      <c r="AA703" s="801"/>
      <c r="AB703" s="801"/>
      <c r="AD703" s="883"/>
    </row>
    <row r="704" spans="25:30" ht="15" customHeight="1">
      <c r="Y704" s="801"/>
      <c r="Z704" s="801"/>
      <c r="AA704" s="801"/>
      <c r="AB704" s="801"/>
      <c r="AD704" s="883"/>
    </row>
    <row r="705" spans="25:30" ht="15" customHeight="1">
      <c r="Y705" s="801"/>
      <c r="Z705" s="801"/>
      <c r="AA705" s="801"/>
      <c r="AB705" s="801"/>
      <c r="AD705" s="883"/>
    </row>
    <row r="706" spans="25:30" ht="15" customHeight="1">
      <c r="Y706" s="801"/>
      <c r="Z706" s="801"/>
      <c r="AA706" s="801"/>
      <c r="AB706" s="801"/>
      <c r="AD706" s="883"/>
    </row>
    <row r="707" spans="25:30" ht="15" customHeight="1">
      <c r="Y707" s="801"/>
      <c r="Z707" s="801"/>
      <c r="AA707" s="801"/>
      <c r="AB707" s="801"/>
      <c r="AD707" s="883"/>
    </row>
    <row r="708" spans="25:30" ht="15" customHeight="1">
      <c r="Y708" s="801"/>
      <c r="Z708" s="801"/>
      <c r="AA708" s="801"/>
      <c r="AB708" s="801"/>
      <c r="AD708" s="883"/>
    </row>
    <row r="709" spans="25:30" ht="15" customHeight="1">
      <c r="Y709" s="801"/>
      <c r="Z709" s="801"/>
      <c r="AA709" s="801"/>
      <c r="AB709" s="801"/>
      <c r="AD709" s="883"/>
    </row>
    <row r="710" spans="25:30" ht="15" customHeight="1">
      <c r="Y710" s="801"/>
      <c r="Z710" s="801"/>
      <c r="AA710" s="801"/>
      <c r="AB710" s="801"/>
      <c r="AD710" s="883"/>
    </row>
    <row r="711" spans="25:30" ht="15" customHeight="1">
      <c r="Y711" s="801"/>
      <c r="Z711" s="801"/>
      <c r="AA711" s="801"/>
      <c r="AB711" s="801"/>
      <c r="AD711" s="883"/>
    </row>
    <row r="712" spans="25:30" ht="15" customHeight="1">
      <c r="Y712" s="801"/>
      <c r="Z712" s="801"/>
      <c r="AA712" s="801"/>
      <c r="AB712" s="801"/>
      <c r="AD712" s="883"/>
    </row>
    <row r="713" spans="25:30" ht="15" customHeight="1">
      <c r="Y713" s="801"/>
      <c r="Z713" s="801"/>
      <c r="AA713" s="801"/>
      <c r="AB713" s="801"/>
      <c r="AD713" s="883"/>
    </row>
    <row r="714" spans="25:30" ht="15" customHeight="1">
      <c r="Y714" s="801"/>
      <c r="Z714" s="801"/>
      <c r="AA714" s="801"/>
      <c r="AB714" s="801"/>
      <c r="AD714" s="883"/>
    </row>
    <row r="715" spans="25:30" ht="15" customHeight="1">
      <c r="Y715" s="801"/>
      <c r="Z715" s="801"/>
      <c r="AA715" s="801"/>
      <c r="AB715" s="801"/>
      <c r="AD715" s="883"/>
    </row>
    <row r="716" spans="25:30" ht="15" customHeight="1">
      <c r="Y716" s="801"/>
      <c r="Z716" s="801"/>
      <c r="AA716" s="801"/>
      <c r="AB716" s="801"/>
      <c r="AD716" s="883"/>
    </row>
    <row r="717" spans="25:30" ht="15" customHeight="1">
      <c r="Y717" s="801"/>
      <c r="Z717" s="801"/>
      <c r="AA717" s="801"/>
      <c r="AB717" s="801"/>
      <c r="AD717" s="883"/>
    </row>
    <row r="718" spans="25:30" ht="15" customHeight="1">
      <c r="Y718" s="801"/>
      <c r="Z718" s="801"/>
      <c r="AA718" s="801"/>
      <c r="AB718" s="801"/>
      <c r="AD718" s="883"/>
    </row>
    <row r="719" spans="25:30" ht="15" customHeight="1">
      <c r="Y719" s="801"/>
      <c r="Z719" s="801"/>
      <c r="AA719" s="801"/>
      <c r="AB719" s="801"/>
      <c r="AD719" s="883"/>
    </row>
    <row r="720" spans="25:30" ht="15" customHeight="1">
      <c r="Y720" s="801"/>
      <c r="Z720" s="801"/>
      <c r="AA720" s="801"/>
      <c r="AB720" s="801"/>
      <c r="AD720" s="883"/>
    </row>
    <row r="721" spans="25:30" ht="15" customHeight="1">
      <c r="Y721" s="801"/>
      <c r="Z721" s="801"/>
      <c r="AA721" s="801"/>
      <c r="AB721" s="801"/>
      <c r="AD721" s="883"/>
    </row>
    <row r="722" spans="25:30" ht="15" customHeight="1">
      <c r="Y722" s="801"/>
      <c r="Z722" s="801"/>
      <c r="AA722" s="801"/>
      <c r="AB722" s="801"/>
      <c r="AD722" s="883"/>
    </row>
    <row r="723" spans="25:30" ht="15" customHeight="1">
      <c r="Y723" s="801"/>
      <c r="Z723" s="801"/>
      <c r="AA723" s="801"/>
      <c r="AB723" s="801"/>
      <c r="AD723" s="883"/>
    </row>
    <row r="724" spans="25:30" ht="15" customHeight="1">
      <c r="Y724" s="801"/>
      <c r="Z724" s="801"/>
      <c r="AA724" s="801"/>
      <c r="AB724" s="801"/>
      <c r="AD724" s="883"/>
    </row>
    <row r="725" spans="25:30" ht="15" customHeight="1">
      <c r="Y725" s="801"/>
      <c r="Z725" s="801"/>
      <c r="AA725" s="801"/>
      <c r="AB725" s="801"/>
      <c r="AD725" s="883"/>
    </row>
    <row r="726" spans="25:30" ht="15" customHeight="1">
      <c r="Y726" s="801"/>
      <c r="Z726" s="801"/>
      <c r="AA726" s="801"/>
      <c r="AB726" s="801"/>
      <c r="AD726" s="883"/>
    </row>
    <row r="727" spans="25:30" ht="15" customHeight="1">
      <c r="Y727" s="801"/>
      <c r="Z727" s="801"/>
      <c r="AA727" s="801"/>
      <c r="AB727" s="801"/>
      <c r="AD727" s="883"/>
    </row>
    <row r="728" spans="25:30" ht="15" customHeight="1">
      <c r="Y728" s="801"/>
      <c r="Z728" s="801"/>
      <c r="AA728" s="801"/>
      <c r="AB728" s="801"/>
      <c r="AD728" s="883"/>
    </row>
    <row r="729" spans="25:30" ht="15" customHeight="1">
      <c r="Y729" s="801"/>
      <c r="Z729" s="801"/>
      <c r="AA729" s="801"/>
      <c r="AB729" s="801"/>
      <c r="AD729" s="883"/>
    </row>
    <row r="730" spans="25:30" ht="15" customHeight="1">
      <c r="Y730" s="801"/>
      <c r="Z730" s="801"/>
      <c r="AA730" s="801"/>
      <c r="AB730" s="801"/>
      <c r="AD730" s="883"/>
    </row>
    <row r="731" spans="25:30" ht="15" customHeight="1">
      <c r="Y731" s="801"/>
      <c r="Z731" s="801"/>
      <c r="AA731" s="801"/>
      <c r="AB731" s="801"/>
      <c r="AD731" s="883"/>
    </row>
    <row r="732" spans="25:30" ht="15" customHeight="1">
      <c r="Y732" s="801"/>
      <c r="Z732" s="801"/>
      <c r="AA732" s="801"/>
      <c r="AB732" s="801"/>
      <c r="AD732" s="883"/>
    </row>
    <row r="733" spans="25:30" ht="15" customHeight="1">
      <c r="Y733" s="801"/>
      <c r="Z733" s="801"/>
      <c r="AA733" s="801"/>
      <c r="AB733" s="801"/>
      <c r="AD733" s="883"/>
    </row>
    <row r="734" spans="25:30" ht="15" customHeight="1">
      <c r="Y734" s="801"/>
      <c r="Z734" s="801"/>
      <c r="AA734" s="801"/>
      <c r="AB734" s="801"/>
      <c r="AD734" s="883"/>
    </row>
    <row r="735" spans="25:30" ht="15" customHeight="1">
      <c r="Y735" s="801"/>
      <c r="Z735" s="801"/>
      <c r="AA735" s="801"/>
      <c r="AB735" s="801"/>
      <c r="AD735" s="883"/>
    </row>
    <row r="736" spans="25:30" ht="15" customHeight="1">
      <c r="Y736" s="801"/>
      <c r="Z736" s="801"/>
      <c r="AA736" s="801"/>
      <c r="AB736" s="801"/>
      <c r="AD736" s="883"/>
    </row>
    <row r="737" spans="25:30" ht="15" customHeight="1">
      <c r="Y737" s="801"/>
      <c r="Z737" s="801"/>
      <c r="AA737" s="801"/>
      <c r="AB737" s="801"/>
      <c r="AD737" s="883"/>
    </row>
    <row r="738" spans="25:30" ht="15" customHeight="1">
      <c r="Y738" s="801"/>
      <c r="Z738" s="801"/>
      <c r="AA738" s="801"/>
      <c r="AB738" s="801"/>
      <c r="AD738" s="883"/>
    </row>
    <row r="739" spans="25:30" ht="15" customHeight="1">
      <c r="Y739" s="801"/>
      <c r="Z739" s="801"/>
      <c r="AA739" s="801"/>
      <c r="AB739" s="801"/>
      <c r="AD739" s="883"/>
    </row>
    <row r="740" spans="25:30" ht="15" customHeight="1">
      <c r="Y740" s="801"/>
      <c r="Z740" s="801"/>
      <c r="AA740" s="801"/>
      <c r="AB740" s="801"/>
      <c r="AD740" s="883"/>
    </row>
    <row r="741" spans="25:30" ht="15" customHeight="1">
      <c r="Y741" s="801"/>
      <c r="Z741" s="801"/>
      <c r="AA741" s="801"/>
      <c r="AB741" s="801"/>
      <c r="AD741" s="883"/>
    </row>
    <row r="742" spans="25:30" ht="15" customHeight="1">
      <c r="Y742" s="801"/>
      <c r="Z742" s="801"/>
      <c r="AA742" s="801"/>
      <c r="AB742" s="801"/>
      <c r="AD742" s="883"/>
    </row>
    <row r="743" spans="25:30" ht="15" customHeight="1">
      <c r="Y743" s="801"/>
      <c r="Z743" s="801"/>
      <c r="AA743" s="801"/>
      <c r="AB743" s="801"/>
      <c r="AD743" s="883"/>
    </row>
    <row r="744" spans="25:30" ht="15" customHeight="1">
      <c r="Y744" s="801"/>
      <c r="Z744" s="801"/>
      <c r="AA744" s="801"/>
      <c r="AB744" s="801"/>
      <c r="AD744" s="883"/>
    </row>
    <row r="745" spans="25:30" ht="15" customHeight="1">
      <c r="Y745" s="801"/>
      <c r="Z745" s="801"/>
      <c r="AA745" s="801"/>
      <c r="AB745" s="801"/>
      <c r="AD745" s="883"/>
    </row>
    <row r="746" spans="25:30" ht="15" customHeight="1">
      <c r="Y746" s="801"/>
      <c r="Z746" s="801"/>
      <c r="AA746" s="801"/>
      <c r="AB746" s="801"/>
      <c r="AD746" s="883"/>
    </row>
    <row r="747" spans="25:30" ht="15" customHeight="1">
      <c r="Y747" s="801"/>
      <c r="Z747" s="801"/>
      <c r="AA747" s="801"/>
      <c r="AB747" s="801"/>
      <c r="AD747" s="883"/>
    </row>
    <row r="748" spans="25:30" ht="15" customHeight="1">
      <c r="Y748" s="801"/>
      <c r="Z748" s="801"/>
      <c r="AA748" s="801"/>
      <c r="AB748" s="801"/>
      <c r="AD748" s="883"/>
    </row>
    <row r="749" spans="25:30" ht="15" customHeight="1">
      <c r="Y749" s="801"/>
      <c r="Z749" s="801"/>
      <c r="AA749" s="801"/>
      <c r="AB749" s="801"/>
      <c r="AD749" s="883"/>
    </row>
    <row r="750" spans="25:30" ht="15" customHeight="1">
      <c r="Y750" s="801"/>
      <c r="Z750" s="801"/>
      <c r="AA750" s="801"/>
      <c r="AB750" s="801"/>
      <c r="AD750" s="883"/>
    </row>
    <row r="751" spans="25:30" ht="15" customHeight="1">
      <c r="Y751" s="801"/>
      <c r="Z751" s="801"/>
      <c r="AA751" s="801"/>
      <c r="AB751" s="801"/>
      <c r="AD751" s="883"/>
    </row>
    <row r="752" spans="25:30" ht="15" customHeight="1">
      <c r="Y752" s="801"/>
      <c r="Z752" s="801"/>
      <c r="AA752" s="801"/>
      <c r="AB752" s="801"/>
      <c r="AD752" s="883"/>
    </row>
    <row r="753" spans="25:30" ht="15" customHeight="1">
      <c r="Y753" s="801"/>
      <c r="Z753" s="801"/>
      <c r="AA753" s="801"/>
      <c r="AB753" s="801"/>
      <c r="AD753" s="883"/>
    </row>
    <row r="754" spans="25:30" ht="15" customHeight="1">
      <c r="Y754" s="801"/>
      <c r="Z754" s="801"/>
      <c r="AA754" s="801"/>
      <c r="AB754" s="801"/>
      <c r="AD754" s="883"/>
    </row>
    <row r="755" spans="25:30" ht="15" customHeight="1">
      <c r="Y755" s="801"/>
      <c r="Z755" s="801"/>
      <c r="AA755" s="801"/>
      <c r="AB755" s="801"/>
      <c r="AD755" s="883"/>
    </row>
    <row r="756" spans="25:30" ht="15" customHeight="1">
      <c r="Y756" s="801"/>
      <c r="Z756" s="801"/>
      <c r="AA756" s="801"/>
      <c r="AB756" s="801"/>
      <c r="AD756" s="883"/>
    </row>
    <row r="757" spans="25:30" ht="15" customHeight="1">
      <c r="Y757" s="801"/>
      <c r="Z757" s="801"/>
      <c r="AA757" s="801"/>
      <c r="AB757" s="801"/>
      <c r="AD757" s="883"/>
    </row>
    <row r="758" spans="25:30" ht="15" customHeight="1">
      <c r="Y758" s="801"/>
      <c r="Z758" s="801"/>
      <c r="AA758" s="801"/>
      <c r="AB758" s="801"/>
      <c r="AD758" s="883"/>
    </row>
    <row r="759" spans="25:30" ht="15" customHeight="1">
      <c r="Y759" s="801"/>
      <c r="Z759" s="801"/>
      <c r="AA759" s="801"/>
      <c r="AB759" s="801"/>
      <c r="AD759" s="883"/>
    </row>
    <row r="760" spans="25:30" ht="15" customHeight="1">
      <c r="Y760" s="801"/>
      <c r="Z760" s="801"/>
      <c r="AA760" s="801"/>
      <c r="AB760" s="801"/>
      <c r="AD760" s="883"/>
    </row>
    <row r="761" spans="25:30" ht="15" customHeight="1">
      <c r="Y761" s="801"/>
      <c r="Z761" s="801"/>
      <c r="AA761" s="801"/>
      <c r="AB761" s="801"/>
      <c r="AD761" s="883"/>
    </row>
    <row r="762" spans="25:30" ht="15" customHeight="1">
      <c r="Y762" s="801"/>
      <c r="Z762" s="801"/>
      <c r="AA762" s="801"/>
      <c r="AB762" s="801"/>
      <c r="AD762" s="883"/>
    </row>
    <row r="763" spans="25:30" ht="15" customHeight="1">
      <c r="Y763" s="801"/>
      <c r="Z763" s="801"/>
      <c r="AA763" s="801"/>
      <c r="AB763" s="801"/>
      <c r="AD763" s="883"/>
    </row>
    <row r="764" spans="25:30" ht="15" customHeight="1">
      <c r="Y764" s="801"/>
      <c r="Z764" s="801"/>
      <c r="AA764" s="801"/>
      <c r="AB764" s="801"/>
      <c r="AD764" s="883"/>
    </row>
    <row r="765" spans="25:30" ht="15" customHeight="1">
      <c r="Y765" s="801"/>
      <c r="Z765" s="801"/>
      <c r="AA765" s="801"/>
      <c r="AB765" s="801"/>
      <c r="AD765" s="883"/>
    </row>
    <row r="766" spans="25:30" ht="15" customHeight="1">
      <c r="Y766" s="801"/>
      <c r="Z766" s="801"/>
      <c r="AA766" s="801"/>
      <c r="AB766" s="801"/>
      <c r="AD766" s="883"/>
    </row>
    <row r="767" spans="25:30" ht="15" customHeight="1">
      <c r="Y767" s="801"/>
      <c r="Z767" s="801"/>
      <c r="AA767" s="801"/>
      <c r="AB767" s="801"/>
      <c r="AD767" s="883"/>
    </row>
    <row r="768" spans="25:30" ht="15" customHeight="1">
      <c r="Y768" s="801"/>
      <c r="Z768" s="801"/>
      <c r="AA768" s="801"/>
      <c r="AB768" s="801"/>
      <c r="AD768" s="883"/>
    </row>
    <row r="769" spans="25:30" ht="15" customHeight="1">
      <c r="Y769" s="801"/>
      <c r="Z769" s="801"/>
      <c r="AA769" s="801"/>
      <c r="AB769" s="801"/>
      <c r="AD769" s="883"/>
    </row>
    <row r="770" spans="25:30" ht="15" customHeight="1">
      <c r="Y770" s="801"/>
      <c r="Z770" s="801"/>
      <c r="AA770" s="801"/>
      <c r="AB770" s="801"/>
      <c r="AD770" s="883"/>
    </row>
    <row r="771" spans="25:30" ht="15" customHeight="1">
      <c r="Y771" s="801"/>
      <c r="Z771" s="801"/>
      <c r="AA771" s="801"/>
      <c r="AB771" s="801"/>
      <c r="AD771" s="883"/>
    </row>
    <row r="772" spans="25:30" ht="15" customHeight="1">
      <c r="Y772" s="801"/>
      <c r="Z772" s="801"/>
      <c r="AA772" s="801"/>
      <c r="AB772" s="801"/>
      <c r="AD772" s="883"/>
    </row>
    <row r="773" spans="25:30" ht="15" customHeight="1">
      <c r="Y773" s="801"/>
      <c r="Z773" s="801"/>
      <c r="AA773" s="801"/>
      <c r="AB773" s="801"/>
      <c r="AD773" s="883"/>
    </row>
    <row r="774" spans="25:30" ht="15" customHeight="1">
      <c r="Y774" s="801"/>
      <c r="Z774" s="801"/>
      <c r="AA774" s="801"/>
      <c r="AB774" s="801"/>
      <c r="AD774" s="883"/>
    </row>
    <row r="775" spans="25:30" ht="15" customHeight="1">
      <c r="Y775" s="801"/>
      <c r="Z775" s="801"/>
      <c r="AA775" s="801"/>
      <c r="AB775" s="801"/>
      <c r="AD775" s="883"/>
    </row>
    <row r="776" spans="25:30" ht="15" customHeight="1">
      <c r="Y776" s="801"/>
      <c r="Z776" s="801"/>
      <c r="AA776" s="801"/>
      <c r="AB776" s="801"/>
      <c r="AD776" s="883"/>
    </row>
    <row r="777" spans="25:30" ht="15" customHeight="1">
      <c r="Y777" s="801"/>
      <c r="Z777" s="801"/>
      <c r="AA777" s="801"/>
      <c r="AB777" s="801"/>
      <c r="AD777" s="883"/>
    </row>
    <row r="778" spans="25:30" ht="15" customHeight="1">
      <c r="Y778" s="801"/>
      <c r="Z778" s="801"/>
      <c r="AA778" s="801"/>
      <c r="AB778" s="801"/>
      <c r="AD778" s="883"/>
    </row>
    <row r="779" spans="25:30" ht="15" customHeight="1">
      <c r="Y779" s="801"/>
      <c r="Z779" s="801"/>
      <c r="AA779" s="801"/>
      <c r="AB779" s="801"/>
      <c r="AD779" s="883"/>
    </row>
    <row r="780" spans="25:30" ht="15" customHeight="1">
      <c r="Y780" s="801"/>
      <c r="Z780" s="801"/>
      <c r="AA780" s="801"/>
      <c r="AB780" s="801"/>
      <c r="AD780" s="883"/>
    </row>
    <row r="781" spans="25:30" ht="15" customHeight="1">
      <c r="Y781" s="801"/>
      <c r="Z781" s="801"/>
      <c r="AA781" s="801"/>
      <c r="AB781" s="801"/>
      <c r="AD781" s="883"/>
    </row>
    <row r="782" spans="25:30" ht="15" customHeight="1">
      <c r="Y782" s="801"/>
      <c r="Z782" s="801"/>
      <c r="AA782" s="801"/>
      <c r="AB782" s="801"/>
      <c r="AD782" s="883"/>
    </row>
    <row r="783" spans="25:30" ht="15" customHeight="1">
      <c r="Y783" s="801"/>
      <c r="Z783" s="801"/>
      <c r="AA783" s="801"/>
      <c r="AB783" s="801"/>
      <c r="AD783" s="883"/>
    </row>
    <row r="784" spans="25:30" ht="15" customHeight="1">
      <c r="Y784" s="801"/>
      <c r="Z784" s="801"/>
      <c r="AA784" s="801"/>
      <c r="AB784" s="801"/>
      <c r="AD784" s="883"/>
    </row>
    <row r="785" spans="25:30" ht="15" customHeight="1">
      <c r="Y785" s="801"/>
      <c r="Z785" s="801"/>
      <c r="AA785" s="801"/>
      <c r="AB785" s="801"/>
      <c r="AD785" s="883"/>
    </row>
    <row r="786" spans="25:30" ht="15" customHeight="1">
      <c r="Y786" s="801"/>
      <c r="Z786" s="801"/>
      <c r="AA786" s="801"/>
      <c r="AB786" s="801"/>
      <c r="AD786" s="883"/>
    </row>
    <row r="787" spans="25:30" ht="15" customHeight="1">
      <c r="Y787" s="801"/>
      <c r="Z787" s="801"/>
      <c r="AA787" s="801"/>
      <c r="AB787" s="801"/>
      <c r="AD787" s="883"/>
    </row>
    <row r="788" spans="25:30" ht="15" customHeight="1">
      <c r="Y788" s="801"/>
      <c r="Z788" s="801"/>
      <c r="AA788" s="801"/>
      <c r="AB788" s="801"/>
      <c r="AD788" s="883"/>
    </row>
    <row r="789" spans="25:30" ht="15" customHeight="1">
      <c r="Y789" s="801"/>
      <c r="Z789" s="801"/>
      <c r="AA789" s="801"/>
      <c r="AB789" s="801"/>
      <c r="AD789" s="883"/>
    </row>
    <row r="790" spans="25:30" ht="15" customHeight="1">
      <c r="Y790" s="801"/>
      <c r="Z790" s="801"/>
      <c r="AA790" s="801"/>
      <c r="AB790" s="801"/>
      <c r="AD790" s="883"/>
    </row>
    <row r="791" spans="25:30" ht="15" customHeight="1">
      <c r="Y791" s="801"/>
      <c r="Z791" s="801"/>
      <c r="AA791" s="801"/>
      <c r="AB791" s="801"/>
      <c r="AD791" s="883"/>
    </row>
    <row r="792" spans="25:30" ht="15" customHeight="1">
      <c r="Y792" s="801"/>
      <c r="Z792" s="801"/>
      <c r="AA792" s="801"/>
      <c r="AB792" s="801"/>
      <c r="AD792" s="883"/>
    </row>
    <row r="793" spans="25:30" ht="15" customHeight="1">
      <c r="Y793" s="801"/>
      <c r="Z793" s="801"/>
      <c r="AA793" s="801"/>
      <c r="AB793" s="801"/>
      <c r="AD793" s="883"/>
    </row>
    <row r="794" spans="25:30" ht="15" customHeight="1">
      <c r="Y794" s="801"/>
      <c r="Z794" s="801"/>
      <c r="AA794" s="801"/>
      <c r="AB794" s="801"/>
      <c r="AD794" s="883"/>
    </row>
    <row r="795" spans="25:30" ht="15" customHeight="1">
      <c r="Y795" s="801"/>
      <c r="Z795" s="801"/>
      <c r="AA795" s="801"/>
      <c r="AB795" s="801"/>
      <c r="AD795" s="883"/>
    </row>
    <row r="796" spans="25:30" ht="15" customHeight="1">
      <c r="Y796" s="801"/>
      <c r="Z796" s="801"/>
      <c r="AA796" s="801"/>
      <c r="AB796" s="801"/>
      <c r="AD796" s="883"/>
    </row>
    <row r="797" spans="25:30" ht="15" customHeight="1">
      <c r="Y797" s="801"/>
      <c r="Z797" s="801"/>
      <c r="AA797" s="801"/>
      <c r="AB797" s="801"/>
      <c r="AD797" s="883"/>
    </row>
    <row r="798" spans="25:30" ht="15" customHeight="1">
      <c r="Y798" s="801"/>
      <c r="Z798" s="801"/>
      <c r="AA798" s="801"/>
      <c r="AB798" s="801"/>
      <c r="AD798" s="883"/>
    </row>
    <row r="799" spans="25:30" ht="15" customHeight="1">
      <c r="Y799" s="801"/>
      <c r="Z799" s="801"/>
      <c r="AA799" s="801"/>
      <c r="AB799" s="801"/>
      <c r="AD799" s="883"/>
    </row>
    <row r="800" spans="25:30" ht="15" customHeight="1">
      <c r="Y800" s="801"/>
      <c r="Z800" s="801"/>
      <c r="AA800" s="801"/>
      <c r="AB800" s="801"/>
      <c r="AD800" s="883"/>
    </row>
    <row r="801" spans="25:30" ht="15" customHeight="1">
      <c r="Y801" s="801"/>
      <c r="Z801" s="801"/>
      <c r="AA801" s="801"/>
      <c r="AB801" s="801"/>
      <c r="AD801" s="883"/>
    </row>
    <row r="802" spans="25:30" ht="15" customHeight="1">
      <c r="Y802" s="801"/>
      <c r="Z802" s="801"/>
      <c r="AA802" s="801"/>
      <c r="AB802" s="801"/>
      <c r="AD802" s="883"/>
    </row>
    <row r="803" spans="25:30" ht="15" customHeight="1">
      <c r="Y803" s="801"/>
      <c r="Z803" s="801"/>
      <c r="AA803" s="801"/>
      <c r="AB803" s="801"/>
      <c r="AD803" s="883"/>
    </row>
    <row r="804" spans="25:30" ht="15" customHeight="1">
      <c r="Y804" s="801"/>
      <c r="Z804" s="801"/>
      <c r="AA804" s="801"/>
      <c r="AB804" s="801"/>
      <c r="AD804" s="883"/>
    </row>
    <row r="805" spans="25:30" ht="15" customHeight="1">
      <c r="Y805" s="801"/>
      <c r="Z805" s="801"/>
      <c r="AA805" s="801"/>
      <c r="AB805" s="801"/>
      <c r="AD805" s="883"/>
    </row>
    <row r="806" spans="25:30" ht="15" customHeight="1">
      <c r="Y806" s="801"/>
      <c r="Z806" s="801"/>
      <c r="AA806" s="801"/>
      <c r="AB806" s="801"/>
      <c r="AD806" s="883"/>
    </row>
    <row r="807" spans="25:30" ht="15" customHeight="1">
      <c r="Y807" s="801"/>
      <c r="Z807" s="801"/>
      <c r="AA807" s="801"/>
      <c r="AB807" s="801"/>
      <c r="AD807" s="883"/>
    </row>
    <row r="808" spans="25:30" ht="15" customHeight="1">
      <c r="Y808" s="801"/>
      <c r="Z808" s="801"/>
      <c r="AA808" s="801"/>
      <c r="AB808" s="801"/>
      <c r="AD808" s="883"/>
    </row>
    <row r="809" spans="25:30" ht="15" customHeight="1">
      <c r="Y809" s="801"/>
      <c r="Z809" s="801"/>
      <c r="AA809" s="801"/>
      <c r="AB809" s="801"/>
      <c r="AD809" s="883"/>
    </row>
    <row r="810" spans="25:30" ht="15" customHeight="1">
      <c r="Y810" s="801"/>
      <c r="Z810" s="801"/>
      <c r="AA810" s="801"/>
      <c r="AB810" s="801"/>
      <c r="AD810" s="883"/>
    </row>
    <row r="811" spans="25:30" ht="15" customHeight="1">
      <c r="Y811" s="801"/>
      <c r="Z811" s="801"/>
      <c r="AA811" s="801"/>
      <c r="AB811" s="801"/>
      <c r="AD811" s="883"/>
    </row>
    <row r="812" spans="25:30" ht="15" customHeight="1">
      <c r="Y812" s="801"/>
      <c r="Z812" s="801"/>
      <c r="AA812" s="801"/>
      <c r="AB812" s="801"/>
      <c r="AD812" s="883"/>
    </row>
    <row r="813" spans="25:30" ht="15" customHeight="1">
      <c r="Y813" s="801"/>
      <c r="Z813" s="801"/>
      <c r="AA813" s="801"/>
      <c r="AB813" s="801"/>
      <c r="AD813" s="883"/>
    </row>
    <row r="814" spans="25:30" ht="15" customHeight="1">
      <c r="Y814" s="801"/>
      <c r="Z814" s="801"/>
      <c r="AA814" s="801"/>
      <c r="AB814" s="801"/>
      <c r="AD814" s="883"/>
    </row>
    <row r="815" spans="25:30" ht="15" customHeight="1">
      <c r="Y815" s="801"/>
      <c r="Z815" s="801"/>
      <c r="AA815" s="801"/>
      <c r="AB815" s="801"/>
      <c r="AD815" s="883"/>
    </row>
    <row r="816" spans="25:30" ht="15" customHeight="1">
      <c r="Y816" s="801"/>
      <c r="Z816" s="801"/>
      <c r="AA816" s="801"/>
      <c r="AB816" s="801"/>
      <c r="AD816" s="883"/>
    </row>
    <row r="817" spans="25:30" ht="15" customHeight="1">
      <c r="Y817" s="801"/>
      <c r="Z817" s="801"/>
      <c r="AA817" s="801"/>
      <c r="AB817" s="801"/>
      <c r="AD817" s="883"/>
    </row>
    <row r="818" spans="25:30" ht="15" customHeight="1">
      <c r="Y818" s="801"/>
      <c r="Z818" s="801"/>
      <c r="AA818" s="801"/>
      <c r="AB818" s="801"/>
      <c r="AD818" s="883"/>
    </row>
    <row r="819" spans="25:30" ht="15" customHeight="1">
      <c r="Y819" s="801"/>
      <c r="Z819" s="801"/>
      <c r="AA819" s="801"/>
      <c r="AB819" s="801"/>
      <c r="AD819" s="883"/>
    </row>
    <row r="820" spans="25:30" ht="15" customHeight="1">
      <c r="Y820" s="801"/>
      <c r="Z820" s="801"/>
      <c r="AA820" s="801"/>
      <c r="AB820" s="801"/>
      <c r="AD820" s="883"/>
    </row>
    <row r="821" spans="25:30" ht="15" customHeight="1">
      <c r="Y821" s="801"/>
      <c r="Z821" s="801"/>
      <c r="AA821" s="801"/>
      <c r="AB821" s="801"/>
      <c r="AD821" s="883"/>
    </row>
    <row r="822" spans="25:30" ht="15" customHeight="1">
      <c r="Y822" s="801"/>
      <c r="Z822" s="801"/>
      <c r="AA822" s="801"/>
      <c r="AB822" s="801"/>
      <c r="AD822" s="883"/>
    </row>
    <row r="823" spans="25:30" ht="15" customHeight="1">
      <c r="Y823" s="801"/>
      <c r="Z823" s="801"/>
      <c r="AA823" s="801"/>
      <c r="AB823" s="801"/>
      <c r="AD823" s="883"/>
    </row>
    <row r="824" spans="25:30" ht="15" customHeight="1">
      <c r="Y824" s="801"/>
      <c r="Z824" s="801"/>
      <c r="AA824" s="801"/>
      <c r="AB824" s="801"/>
      <c r="AD824" s="883"/>
    </row>
    <row r="825" spans="25:30" ht="15" customHeight="1">
      <c r="Y825" s="801"/>
      <c r="Z825" s="801"/>
      <c r="AA825" s="801"/>
      <c r="AB825" s="801"/>
      <c r="AD825" s="883"/>
    </row>
    <row r="826" spans="25:30" ht="15" customHeight="1">
      <c r="Y826" s="801"/>
      <c r="Z826" s="801"/>
      <c r="AA826" s="801"/>
      <c r="AB826" s="801"/>
      <c r="AD826" s="883"/>
    </row>
    <row r="827" spans="25:30" ht="15" customHeight="1">
      <c r="Y827" s="801"/>
      <c r="Z827" s="801"/>
      <c r="AA827" s="801"/>
      <c r="AB827" s="801"/>
      <c r="AD827" s="883"/>
    </row>
    <row r="828" spans="25:30" ht="15" customHeight="1">
      <c r="Y828" s="801"/>
      <c r="Z828" s="801"/>
      <c r="AA828" s="801"/>
      <c r="AB828" s="801"/>
      <c r="AD828" s="883"/>
    </row>
    <row r="829" spans="25:30" ht="15" customHeight="1">
      <c r="Y829" s="801"/>
      <c r="Z829" s="801"/>
      <c r="AA829" s="801"/>
      <c r="AB829" s="801"/>
      <c r="AD829" s="883"/>
    </row>
    <row r="830" spans="25:30" ht="15" customHeight="1">
      <c r="Y830" s="801"/>
      <c r="Z830" s="801"/>
      <c r="AA830" s="801"/>
      <c r="AB830" s="801"/>
      <c r="AD830" s="883"/>
    </row>
    <row r="831" spans="25:30" ht="15" customHeight="1">
      <c r="Y831" s="801"/>
      <c r="Z831" s="801"/>
      <c r="AA831" s="801"/>
      <c r="AB831" s="801"/>
      <c r="AD831" s="883"/>
    </row>
    <row r="832" spans="25:30" ht="15" customHeight="1">
      <c r="Y832" s="801"/>
      <c r="Z832" s="801"/>
      <c r="AA832" s="801"/>
      <c r="AB832" s="801"/>
      <c r="AD832" s="883"/>
    </row>
    <row r="833" spans="25:30" ht="15" customHeight="1">
      <c r="Y833" s="801"/>
      <c r="Z833" s="801"/>
      <c r="AA833" s="801"/>
      <c r="AB833" s="801"/>
      <c r="AD833" s="883"/>
    </row>
    <row r="834" spans="25:30" ht="15" customHeight="1">
      <c r="Y834" s="801"/>
      <c r="Z834" s="801"/>
      <c r="AA834" s="801"/>
      <c r="AB834" s="801"/>
      <c r="AD834" s="883"/>
    </row>
    <row r="835" spans="25:30" ht="15" customHeight="1">
      <c r="Y835" s="801"/>
      <c r="Z835" s="801"/>
      <c r="AA835" s="801"/>
      <c r="AB835" s="801"/>
      <c r="AD835" s="883"/>
    </row>
    <row r="836" spans="25:30" ht="15" customHeight="1">
      <c r="Y836" s="801"/>
      <c r="Z836" s="801"/>
      <c r="AA836" s="801"/>
      <c r="AB836" s="801"/>
      <c r="AD836" s="883"/>
    </row>
    <row r="837" spans="25:30" ht="15" customHeight="1">
      <c r="Y837" s="801"/>
      <c r="Z837" s="801"/>
      <c r="AA837" s="801"/>
      <c r="AB837" s="801"/>
      <c r="AD837" s="883"/>
    </row>
    <row r="838" spans="25:30" ht="15" customHeight="1">
      <c r="Y838" s="801"/>
      <c r="Z838" s="801"/>
      <c r="AA838" s="801"/>
      <c r="AB838" s="801"/>
      <c r="AD838" s="883"/>
    </row>
    <row r="839" spans="25:30" ht="15" customHeight="1">
      <c r="Y839" s="801"/>
      <c r="Z839" s="801"/>
      <c r="AA839" s="801"/>
      <c r="AB839" s="801"/>
      <c r="AD839" s="883"/>
    </row>
    <row r="840" spans="25:30" ht="15" customHeight="1">
      <c r="Y840" s="801"/>
      <c r="Z840" s="801"/>
      <c r="AA840" s="801"/>
      <c r="AB840" s="801"/>
      <c r="AD840" s="883"/>
    </row>
    <row r="841" spans="25:30" ht="15" customHeight="1">
      <c r="Y841" s="801"/>
      <c r="Z841" s="801"/>
      <c r="AA841" s="801"/>
      <c r="AB841" s="801"/>
      <c r="AD841" s="883"/>
    </row>
    <row r="842" spans="25:30" ht="15" customHeight="1">
      <c r="Y842" s="801"/>
      <c r="Z842" s="801"/>
      <c r="AA842" s="801"/>
      <c r="AB842" s="801"/>
      <c r="AD842" s="883"/>
    </row>
    <row r="843" spans="25:30" ht="15" customHeight="1">
      <c r="Y843" s="801"/>
      <c r="Z843" s="801"/>
      <c r="AA843" s="801"/>
      <c r="AB843" s="801"/>
      <c r="AD843" s="883"/>
    </row>
    <row r="844" spans="25:30" ht="15" customHeight="1">
      <c r="Y844" s="801"/>
      <c r="Z844" s="801"/>
      <c r="AA844" s="801"/>
      <c r="AB844" s="801"/>
      <c r="AD844" s="883"/>
    </row>
    <row r="845" spans="25:30" ht="15" customHeight="1">
      <c r="Y845" s="801"/>
      <c r="Z845" s="801"/>
      <c r="AA845" s="801"/>
      <c r="AB845" s="801"/>
      <c r="AD845" s="883"/>
    </row>
    <row r="846" spans="25:30" ht="15" customHeight="1">
      <c r="Y846" s="801"/>
      <c r="Z846" s="801"/>
      <c r="AA846" s="801"/>
      <c r="AB846" s="801"/>
      <c r="AD846" s="883"/>
    </row>
    <row r="847" spans="25:30" ht="15" customHeight="1">
      <c r="Y847" s="801"/>
      <c r="Z847" s="801"/>
      <c r="AA847" s="801"/>
      <c r="AB847" s="801"/>
      <c r="AD847" s="883"/>
    </row>
    <row r="848" spans="25:30" ht="15" customHeight="1">
      <c r="Y848" s="801"/>
      <c r="Z848" s="801"/>
      <c r="AA848" s="801"/>
      <c r="AB848" s="801"/>
      <c r="AD848" s="883"/>
    </row>
    <row r="849" spans="25:30" ht="15" customHeight="1">
      <c r="Y849" s="801"/>
      <c r="Z849" s="801"/>
      <c r="AA849" s="801"/>
      <c r="AB849" s="801"/>
      <c r="AD849" s="883"/>
    </row>
    <row r="850" spans="25:30" ht="15" customHeight="1">
      <c r="Y850" s="801"/>
      <c r="Z850" s="801"/>
      <c r="AA850" s="801"/>
      <c r="AB850" s="801"/>
      <c r="AD850" s="883"/>
    </row>
    <row r="851" spans="25:30" ht="15" customHeight="1">
      <c r="Y851" s="801"/>
      <c r="Z851" s="801"/>
      <c r="AA851" s="801"/>
      <c r="AB851" s="801"/>
      <c r="AD851" s="883"/>
    </row>
    <row r="852" spans="25:30" ht="15" customHeight="1">
      <c r="Y852" s="801"/>
      <c r="Z852" s="801"/>
      <c r="AA852" s="801"/>
      <c r="AB852" s="801"/>
      <c r="AD852" s="883"/>
    </row>
    <row r="853" spans="25:30" ht="15" customHeight="1">
      <c r="Y853" s="801"/>
      <c r="Z853" s="801"/>
      <c r="AA853" s="801"/>
      <c r="AB853" s="801"/>
      <c r="AD853" s="883"/>
    </row>
    <row r="854" spans="25:30" ht="15" customHeight="1">
      <c r="Y854" s="801"/>
      <c r="Z854" s="801"/>
      <c r="AA854" s="801"/>
      <c r="AB854" s="801"/>
      <c r="AD854" s="883"/>
    </row>
    <row r="855" spans="25:30" ht="15" customHeight="1">
      <c r="Y855" s="801"/>
      <c r="Z855" s="801"/>
      <c r="AA855" s="801"/>
      <c r="AB855" s="801"/>
      <c r="AD855" s="883"/>
    </row>
    <row r="856" spans="25:30" ht="15" customHeight="1">
      <c r="Y856" s="801"/>
      <c r="Z856" s="801"/>
      <c r="AA856" s="801"/>
      <c r="AB856" s="801"/>
      <c r="AD856" s="883"/>
    </row>
    <row r="857" spans="25:30" ht="15" customHeight="1">
      <c r="Y857" s="801"/>
      <c r="Z857" s="801"/>
      <c r="AA857" s="801"/>
      <c r="AB857" s="801"/>
      <c r="AD857" s="883"/>
    </row>
    <row r="858" spans="25:30" ht="15" customHeight="1">
      <c r="Y858" s="801"/>
      <c r="Z858" s="801"/>
      <c r="AA858" s="801"/>
      <c r="AB858" s="801"/>
      <c r="AD858" s="883"/>
    </row>
    <row r="859" spans="25:30" ht="15" customHeight="1">
      <c r="Y859" s="801"/>
      <c r="Z859" s="801"/>
      <c r="AA859" s="801"/>
      <c r="AB859" s="801"/>
      <c r="AD859" s="883"/>
    </row>
    <row r="860" spans="25:30" ht="15" customHeight="1">
      <c r="Y860" s="801"/>
      <c r="Z860" s="801"/>
      <c r="AA860" s="801"/>
      <c r="AB860" s="801"/>
      <c r="AD860" s="883"/>
    </row>
    <row r="861" spans="25:30" ht="15" customHeight="1">
      <c r="Y861" s="801"/>
      <c r="Z861" s="801"/>
      <c r="AA861" s="801"/>
      <c r="AB861" s="801"/>
      <c r="AD861" s="883"/>
    </row>
    <row r="862" spans="25:30" ht="15" customHeight="1">
      <c r="Y862" s="801"/>
      <c r="Z862" s="801"/>
      <c r="AA862" s="801"/>
      <c r="AB862" s="801"/>
      <c r="AD862" s="883"/>
    </row>
    <row r="863" spans="25:30" ht="15" customHeight="1">
      <c r="Y863" s="801"/>
      <c r="Z863" s="801"/>
      <c r="AA863" s="801"/>
      <c r="AB863" s="801"/>
      <c r="AD863" s="883"/>
    </row>
    <row r="864" spans="25:30" ht="15" customHeight="1">
      <c r="Y864" s="801"/>
      <c r="Z864" s="801"/>
      <c r="AA864" s="801"/>
      <c r="AB864" s="801"/>
      <c r="AD864" s="883"/>
    </row>
    <row r="865" spans="25:30" ht="15" customHeight="1">
      <c r="Y865" s="801"/>
      <c r="Z865" s="801"/>
      <c r="AA865" s="801"/>
      <c r="AB865" s="801"/>
      <c r="AD865" s="883"/>
    </row>
    <row r="866" spans="25:30" ht="15" customHeight="1">
      <c r="Y866" s="801"/>
      <c r="Z866" s="801"/>
      <c r="AA866" s="801"/>
      <c r="AB866" s="801"/>
      <c r="AD866" s="883"/>
    </row>
    <row r="867" spans="25:30" ht="15" customHeight="1">
      <c r="Y867" s="801"/>
      <c r="Z867" s="801"/>
      <c r="AA867" s="801"/>
      <c r="AB867" s="801"/>
      <c r="AD867" s="883"/>
    </row>
    <row r="868" spans="25:30" ht="15" customHeight="1">
      <c r="Y868" s="801"/>
      <c r="Z868" s="801"/>
      <c r="AA868" s="801"/>
      <c r="AB868" s="801"/>
      <c r="AD868" s="883"/>
    </row>
    <row r="869" spans="25:30" ht="15" customHeight="1">
      <c r="Y869" s="801"/>
      <c r="Z869" s="801"/>
      <c r="AA869" s="801"/>
      <c r="AB869" s="801"/>
      <c r="AD869" s="883"/>
    </row>
    <row r="870" spans="25:30" ht="15" customHeight="1">
      <c r="Y870" s="801"/>
      <c r="Z870" s="801"/>
      <c r="AA870" s="801"/>
      <c r="AB870" s="801"/>
      <c r="AD870" s="883"/>
    </row>
    <row r="871" spans="25:30" ht="15" customHeight="1">
      <c r="Y871" s="801"/>
      <c r="Z871" s="801"/>
      <c r="AA871" s="801"/>
      <c r="AB871" s="801"/>
      <c r="AD871" s="883"/>
    </row>
    <row r="872" spans="25:30" ht="15" customHeight="1">
      <c r="Y872" s="801"/>
      <c r="Z872" s="801"/>
      <c r="AA872" s="801"/>
      <c r="AB872" s="801"/>
      <c r="AD872" s="883"/>
    </row>
    <row r="873" spans="25:30" ht="15" customHeight="1">
      <c r="Y873" s="801"/>
      <c r="Z873" s="801"/>
      <c r="AA873" s="801"/>
      <c r="AB873" s="801"/>
      <c r="AD873" s="883"/>
    </row>
    <row r="874" spans="25:30" ht="15" customHeight="1">
      <c r="Y874" s="801"/>
      <c r="Z874" s="801"/>
      <c r="AA874" s="801"/>
      <c r="AB874" s="801"/>
      <c r="AD874" s="883"/>
    </row>
    <row r="875" spans="25:30" ht="15" customHeight="1">
      <c r="Y875" s="801"/>
      <c r="Z875" s="801"/>
      <c r="AA875" s="801"/>
      <c r="AB875" s="801"/>
      <c r="AD875" s="883"/>
    </row>
    <row r="876" spans="25:30" ht="15" customHeight="1">
      <c r="Y876" s="801"/>
      <c r="Z876" s="801"/>
      <c r="AA876" s="801"/>
      <c r="AB876" s="801"/>
      <c r="AD876" s="883"/>
    </row>
    <row r="877" spans="25:30" ht="15" customHeight="1">
      <c r="Y877" s="801"/>
      <c r="Z877" s="801"/>
      <c r="AA877" s="801"/>
      <c r="AB877" s="801"/>
      <c r="AD877" s="883"/>
    </row>
    <row r="878" spans="25:30" ht="15" customHeight="1">
      <c r="Y878" s="801"/>
      <c r="Z878" s="801"/>
      <c r="AA878" s="801"/>
      <c r="AB878" s="801"/>
      <c r="AD878" s="883"/>
    </row>
    <row r="879" spans="25:30" ht="15" customHeight="1">
      <c r="Y879" s="801"/>
      <c r="Z879" s="801"/>
      <c r="AA879" s="801"/>
      <c r="AB879" s="801"/>
      <c r="AD879" s="883"/>
    </row>
    <row r="880" spans="25:30" ht="15" customHeight="1">
      <c r="Y880" s="801"/>
      <c r="Z880" s="801"/>
      <c r="AA880" s="801"/>
      <c r="AB880" s="801"/>
      <c r="AD880" s="883"/>
    </row>
    <row r="881" spans="25:30" ht="15" customHeight="1">
      <c r="Y881" s="801"/>
      <c r="Z881" s="801"/>
      <c r="AA881" s="801"/>
      <c r="AB881" s="801"/>
      <c r="AD881" s="883"/>
    </row>
    <row r="882" spans="25:30" ht="15" customHeight="1">
      <c r="Y882" s="801"/>
      <c r="Z882" s="801"/>
      <c r="AA882" s="801"/>
      <c r="AB882" s="801"/>
      <c r="AD882" s="883"/>
    </row>
    <row r="883" spans="25:30" ht="15" customHeight="1">
      <c r="Y883" s="801"/>
      <c r="Z883" s="801"/>
      <c r="AA883" s="801"/>
      <c r="AB883" s="801"/>
      <c r="AD883" s="883"/>
    </row>
    <row r="884" spans="25:30" ht="15" customHeight="1">
      <c r="Y884" s="801"/>
      <c r="Z884" s="801"/>
      <c r="AA884" s="801"/>
      <c r="AB884" s="801"/>
      <c r="AD884" s="883"/>
    </row>
    <row r="885" spans="25:30" ht="15" customHeight="1">
      <c r="Y885" s="801"/>
      <c r="Z885" s="801"/>
      <c r="AA885" s="801"/>
      <c r="AB885" s="801"/>
      <c r="AD885" s="883"/>
    </row>
    <row r="886" spans="25:30" ht="15" customHeight="1">
      <c r="Y886" s="801"/>
      <c r="Z886" s="801"/>
      <c r="AA886" s="801"/>
      <c r="AB886" s="801"/>
      <c r="AD886" s="883"/>
    </row>
    <row r="887" spans="25:30" ht="15" customHeight="1">
      <c r="Y887" s="801"/>
      <c r="Z887" s="801"/>
      <c r="AA887" s="801"/>
      <c r="AB887" s="801"/>
      <c r="AD887" s="883"/>
    </row>
    <row r="888" spans="25:30" ht="15" customHeight="1">
      <c r="Y888" s="801"/>
      <c r="Z888" s="801"/>
      <c r="AA888" s="801"/>
      <c r="AB888" s="801"/>
      <c r="AD888" s="883"/>
    </row>
    <row r="889" spans="25:30" ht="15" customHeight="1">
      <c r="Y889" s="801"/>
      <c r="Z889" s="801"/>
      <c r="AA889" s="801"/>
      <c r="AB889" s="801"/>
      <c r="AD889" s="883"/>
    </row>
    <row r="890" spans="25:30" ht="15" customHeight="1">
      <c r="Y890" s="801"/>
      <c r="Z890" s="801"/>
      <c r="AA890" s="801"/>
      <c r="AB890" s="801"/>
      <c r="AD890" s="883"/>
    </row>
    <row r="891" spans="25:30" ht="15" customHeight="1">
      <c r="Y891" s="801"/>
      <c r="Z891" s="801"/>
      <c r="AA891" s="801"/>
      <c r="AB891" s="801"/>
      <c r="AD891" s="883"/>
    </row>
    <row r="892" spans="25:30" ht="15" customHeight="1">
      <c r="Y892" s="801"/>
      <c r="Z892" s="801"/>
      <c r="AA892" s="801"/>
      <c r="AB892" s="801"/>
      <c r="AD892" s="883"/>
    </row>
    <row r="893" spans="25:30" ht="15" customHeight="1">
      <c r="Y893" s="801"/>
      <c r="Z893" s="801"/>
      <c r="AA893" s="801"/>
      <c r="AB893" s="801"/>
      <c r="AD893" s="883"/>
    </row>
    <row r="894" spans="25:30" ht="15" customHeight="1">
      <c r="Y894" s="801"/>
      <c r="Z894" s="801"/>
      <c r="AA894" s="801"/>
      <c r="AB894" s="801"/>
      <c r="AD894" s="883"/>
    </row>
    <row r="895" spans="25:30" ht="15" customHeight="1">
      <c r="Y895" s="801"/>
      <c r="Z895" s="801"/>
      <c r="AA895" s="801"/>
      <c r="AB895" s="801"/>
      <c r="AD895" s="883"/>
    </row>
    <row r="896" spans="25:30" ht="15" customHeight="1">
      <c r="Y896" s="801"/>
      <c r="Z896" s="801"/>
      <c r="AA896" s="801"/>
      <c r="AB896" s="801"/>
      <c r="AD896" s="883"/>
    </row>
    <row r="897" spans="25:30" ht="15" customHeight="1">
      <c r="Y897" s="801"/>
      <c r="Z897" s="801"/>
      <c r="AA897" s="801"/>
      <c r="AB897" s="801"/>
      <c r="AD897" s="883"/>
    </row>
    <row r="898" spans="25:30" ht="15" customHeight="1">
      <c r="Y898" s="801"/>
      <c r="Z898" s="801"/>
      <c r="AA898" s="801"/>
      <c r="AB898" s="801"/>
      <c r="AD898" s="883"/>
    </row>
    <row r="899" spans="25:30" ht="15" customHeight="1">
      <c r="Y899" s="801"/>
      <c r="Z899" s="801"/>
      <c r="AA899" s="801"/>
      <c r="AB899" s="801"/>
      <c r="AD899" s="883"/>
    </row>
    <row r="900" spans="25:30" ht="15" customHeight="1">
      <c r="Y900" s="801"/>
      <c r="Z900" s="801"/>
      <c r="AA900" s="801"/>
      <c r="AB900" s="801"/>
      <c r="AD900" s="883"/>
    </row>
    <row r="901" spans="25:30" ht="15" customHeight="1">
      <c r="Y901" s="801"/>
      <c r="Z901" s="801"/>
      <c r="AA901" s="801"/>
      <c r="AB901" s="801"/>
      <c r="AD901" s="883"/>
    </row>
    <row r="902" spans="25:30" ht="15" customHeight="1">
      <c r="Y902" s="801"/>
      <c r="Z902" s="801"/>
      <c r="AA902" s="801"/>
      <c r="AB902" s="801"/>
      <c r="AD902" s="883"/>
    </row>
    <row r="903" spans="25:30" ht="15" customHeight="1">
      <c r="Y903" s="801"/>
      <c r="Z903" s="801"/>
      <c r="AA903" s="801"/>
      <c r="AB903" s="801"/>
      <c r="AD903" s="883"/>
    </row>
    <row r="904" spans="25:30" ht="15" customHeight="1">
      <c r="Y904" s="801"/>
      <c r="Z904" s="801"/>
      <c r="AA904" s="801"/>
      <c r="AB904" s="801"/>
      <c r="AD904" s="883"/>
    </row>
    <row r="905" spans="25:30" ht="15" customHeight="1">
      <c r="Y905" s="801"/>
      <c r="Z905" s="801"/>
      <c r="AA905" s="801"/>
      <c r="AB905" s="801"/>
      <c r="AD905" s="883"/>
    </row>
    <row r="906" spans="25:30" ht="15" customHeight="1">
      <c r="Y906" s="801"/>
      <c r="Z906" s="801"/>
      <c r="AA906" s="801"/>
      <c r="AB906" s="801"/>
      <c r="AD906" s="883"/>
    </row>
    <row r="907" spans="25:30" ht="15" customHeight="1">
      <c r="Y907" s="801"/>
      <c r="Z907" s="801"/>
      <c r="AA907" s="801"/>
      <c r="AB907" s="801"/>
      <c r="AD907" s="883"/>
    </row>
    <row r="908" spans="25:30" ht="15" customHeight="1">
      <c r="Y908" s="801"/>
      <c r="Z908" s="801"/>
      <c r="AA908" s="801"/>
      <c r="AB908" s="801"/>
      <c r="AD908" s="883"/>
    </row>
    <row r="909" spans="25:30" ht="15" customHeight="1">
      <c r="Y909" s="801"/>
      <c r="Z909" s="801"/>
      <c r="AA909" s="801"/>
      <c r="AB909" s="801"/>
      <c r="AD909" s="883"/>
    </row>
    <row r="910" spans="25:30" ht="15" customHeight="1">
      <c r="Y910" s="801"/>
      <c r="Z910" s="801"/>
      <c r="AA910" s="801"/>
      <c r="AB910" s="801"/>
      <c r="AD910" s="883"/>
    </row>
    <row r="911" spans="25:30" ht="15" customHeight="1">
      <c r="Y911" s="801"/>
      <c r="Z911" s="801"/>
      <c r="AA911" s="801"/>
      <c r="AB911" s="801"/>
      <c r="AD911" s="883"/>
    </row>
    <row r="912" spans="25:30" ht="15" customHeight="1">
      <c r="Y912" s="801"/>
      <c r="Z912" s="801"/>
      <c r="AA912" s="801"/>
      <c r="AB912" s="801"/>
      <c r="AD912" s="883"/>
    </row>
    <row r="913" spans="25:30" ht="15" customHeight="1">
      <c r="Y913" s="801"/>
      <c r="Z913" s="801"/>
      <c r="AA913" s="801"/>
      <c r="AB913" s="801"/>
      <c r="AD913" s="883"/>
    </row>
    <row r="914" spans="25:30" ht="15" customHeight="1">
      <c r="Y914" s="801"/>
      <c r="Z914" s="801"/>
      <c r="AA914" s="801"/>
      <c r="AB914" s="801"/>
      <c r="AD914" s="883"/>
    </row>
    <row r="915" spans="25:30" ht="15" customHeight="1">
      <c r="Y915" s="801"/>
      <c r="Z915" s="801"/>
      <c r="AA915" s="801"/>
      <c r="AB915" s="801"/>
      <c r="AD915" s="883"/>
    </row>
    <row r="916" spans="25:30" ht="15" customHeight="1">
      <c r="Y916" s="801"/>
      <c r="Z916" s="801"/>
      <c r="AA916" s="801"/>
      <c r="AB916" s="801"/>
      <c r="AD916" s="883"/>
    </row>
    <row r="917" spans="25:30" ht="15" customHeight="1">
      <c r="Y917" s="801"/>
      <c r="Z917" s="801"/>
      <c r="AA917" s="801"/>
      <c r="AB917" s="801"/>
      <c r="AD917" s="883"/>
    </row>
    <row r="918" spans="25:30" ht="15" customHeight="1">
      <c r="Y918" s="801"/>
      <c r="Z918" s="801"/>
      <c r="AA918" s="801"/>
      <c r="AB918" s="801"/>
      <c r="AD918" s="883"/>
    </row>
    <row r="919" spans="25:30" ht="15" customHeight="1">
      <c r="Y919" s="801"/>
      <c r="Z919" s="801"/>
      <c r="AA919" s="801"/>
      <c r="AB919" s="801"/>
      <c r="AD919" s="883"/>
    </row>
    <row r="920" spans="25:30" ht="15" customHeight="1">
      <c r="Y920" s="801"/>
      <c r="Z920" s="801"/>
      <c r="AA920" s="801"/>
      <c r="AB920" s="801"/>
      <c r="AD920" s="883"/>
    </row>
    <row r="921" spans="25:30" ht="15" customHeight="1">
      <c r="Y921" s="801"/>
      <c r="Z921" s="801"/>
      <c r="AA921" s="801"/>
      <c r="AB921" s="801"/>
      <c r="AD921" s="883"/>
    </row>
    <row r="922" spans="25:30" ht="15" customHeight="1">
      <c r="Y922" s="801"/>
      <c r="Z922" s="801"/>
      <c r="AA922" s="801"/>
      <c r="AB922" s="801"/>
      <c r="AD922" s="883"/>
    </row>
    <row r="923" spans="25:30" ht="15" customHeight="1">
      <c r="Y923" s="801"/>
      <c r="Z923" s="801"/>
      <c r="AA923" s="801"/>
      <c r="AB923" s="801"/>
      <c r="AD923" s="883"/>
    </row>
    <row r="924" spans="25:30" ht="15" customHeight="1">
      <c r="Y924" s="801"/>
      <c r="Z924" s="801"/>
      <c r="AA924" s="801"/>
      <c r="AB924" s="801"/>
      <c r="AD924" s="883"/>
    </row>
    <row r="925" spans="25:30" ht="15" customHeight="1">
      <c r="Y925" s="801"/>
      <c r="Z925" s="801"/>
      <c r="AA925" s="801"/>
      <c r="AB925" s="801"/>
      <c r="AD925" s="883"/>
    </row>
    <row r="926" spans="25:30" ht="15" customHeight="1">
      <c r="Y926" s="801"/>
      <c r="Z926" s="801"/>
      <c r="AA926" s="801"/>
      <c r="AB926" s="801"/>
      <c r="AD926" s="883"/>
    </row>
    <row r="927" spans="25:30" ht="15" customHeight="1">
      <c r="Y927" s="801"/>
      <c r="Z927" s="801"/>
      <c r="AA927" s="801"/>
      <c r="AB927" s="801"/>
      <c r="AD927" s="883"/>
    </row>
    <row r="928" spans="25:30" ht="15" customHeight="1">
      <c r="Y928" s="801"/>
      <c r="Z928" s="801"/>
      <c r="AA928" s="801"/>
      <c r="AB928" s="801"/>
      <c r="AD928" s="883"/>
    </row>
  </sheetData>
  <sheetProtection autoFilter="0"/>
  <mergeCells count="7">
    <mergeCell ref="C143:M143"/>
    <mergeCell ref="C142:M142"/>
    <mergeCell ref="B1:X1"/>
    <mergeCell ref="B2:B3"/>
    <mergeCell ref="C2:C3"/>
    <mergeCell ref="D2:D3"/>
    <mergeCell ref="C141:M141"/>
  </mergeCells>
  <hyperlinks>
    <hyperlink ref="AD2" location="INDICE!B2" display="Indice" xr:uid="{9922E89D-2C1A-44C0-B32D-756F561272FB}"/>
  </hyperlinks>
  <pageMargins left="0.7" right="0.7" top="0.75" bottom="0.75" header="0.3" footer="0.3"/>
  <pageSetup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">
    <tabColor rgb="FF66FF66"/>
  </sheetPr>
  <dimension ref="A1:GM142"/>
  <sheetViews>
    <sheetView zoomScale="86" zoomScaleNormal="86" workbookViewId="0">
      <pane xSplit="3" ySplit="3" topLeftCell="FU4" activePane="bottomRight" state="frozen"/>
      <selection pane="bottomRight" activeCell="GC2" sqref="GC2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5.140625" bestFit="1" customWidth="1"/>
    <col min="2" max="2" width="20.140625" hidden="1" customWidth="1"/>
    <col min="3" max="3" width="22.140625" customWidth="1"/>
    <col min="4" max="96" width="12.5703125" hidden="1" customWidth="1"/>
    <col min="97" max="97" width="11" customWidth="1"/>
    <col min="98" max="98" width="9" customWidth="1"/>
    <col min="99" max="99" width="10.42578125" customWidth="1"/>
    <col min="100" max="157" width="12.5703125" customWidth="1"/>
    <col min="158" max="158" width="15.5703125" bestFit="1" customWidth="1"/>
    <col min="159" max="160" width="15.28515625" bestFit="1" customWidth="1"/>
    <col min="161" max="177" width="15.28515625" customWidth="1"/>
    <col min="178" max="178" width="15" customWidth="1"/>
    <col min="179" max="179" width="21.7109375" customWidth="1"/>
    <col min="180" max="180" width="12.85546875" customWidth="1"/>
    <col min="181" max="181" width="17.140625" customWidth="1"/>
    <col min="182" max="182" width="12.7109375" customWidth="1"/>
    <col min="183" max="183" width="13.7109375" customWidth="1"/>
    <col min="184" max="184" width="15.85546875" customWidth="1"/>
    <col min="186" max="186" width="15.42578125" customWidth="1"/>
    <col min="187" max="190" width="0" hidden="1" customWidth="1"/>
    <col min="193" max="193" width="13.85546875" bestFit="1" customWidth="1"/>
    <col min="194" max="194" width="11.85546875" customWidth="1"/>
    <col min="405" max="405" width="21.42578125" customWidth="1"/>
    <col min="406" max="414" width="11.42578125" customWidth="1"/>
    <col min="415" max="415" width="15.5703125" customWidth="1"/>
    <col min="416" max="416" width="13.42578125" customWidth="1"/>
    <col min="421" max="421" width="14.7109375" customWidth="1"/>
    <col min="661" max="661" width="21.42578125" customWidth="1"/>
    <col min="662" max="670" width="11.42578125" customWidth="1"/>
    <col min="671" max="671" width="15.5703125" customWidth="1"/>
    <col min="672" max="672" width="13.42578125" customWidth="1"/>
    <col min="677" max="677" width="14.7109375" customWidth="1"/>
    <col min="917" max="917" width="21.42578125" customWidth="1"/>
    <col min="918" max="926" width="11.42578125" customWidth="1"/>
    <col min="927" max="927" width="15.5703125" customWidth="1"/>
    <col min="928" max="928" width="13.42578125" customWidth="1"/>
    <col min="933" max="933" width="14.7109375" customWidth="1"/>
    <col min="1173" max="1173" width="21.42578125" customWidth="1"/>
    <col min="1174" max="1182" width="11.42578125" customWidth="1"/>
    <col min="1183" max="1183" width="15.5703125" customWidth="1"/>
    <col min="1184" max="1184" width="13.42578125" customWidth="1"/>
    <col min="1189" max="1189" width="14.7109375" customWidth="1"/>
    <col min="1429" max="1429" width="21.42578125" customWidth="1"/>
    <col min="1430" max="1438" width="11.42578125" customWidth="1"/>
    <col min="1439" max="1439" width="15.5703125" customWidth="1"/>
    <col min="1440" max="1440" width="13.42578125" customWidth="1"/>
    <col min="1445" max="1445" width="14.7109375" customWidth="1"/>
    <col min="1685" max="1685" width="21.42578125" customWidth="1"/>
    <col min="1686" max="1694" width="11.42578125" customWidth="1"/>
    <col min="1695" max="1695" width="15.5703125" customWidth="1"/>
    <col min="1696" max="1696" width="13.42578125" customWidth="1"/>
    <col min="1701" max="1701" width="14.7109375" customWidth="1"/>
    <col min="1941" max="1941" width="21.42578125" customWidth="1"/>
    <col min="1942" max="1950" width="11.42578125" customWidth="1"/>
    <col min="1951" max="1951" width="15.5703125" customWidth="1"/>
    <col min="1952" max="1952" width="13.42578125" customWidth="1"/>
    <col min="1957" max="1957" width="14.7109375" customWidth="1"/>
    <col min="2197" max="2197" width="21.42578125" customWidth="1"/>
    <col min="2198" max="2206" width="11.42578125" customWidth="1"/>
    <col min="2207" max="2207" width="15.5703125" customWidth="1"/>
    <col min="2208" max="2208" width="13.42578125" customWidth="1"/>
    <col min="2213" max="2213" width="14.7109375" customWidth="1"/>
    <col min="2453" max="2453" width="21.42578125" customWidth="1"/>
    <col min="2454" max="2462" width="11.42578125" customWidth="1"/>
    <col min="2463" max="2463" width="15.5703125" customWidth="1"/>
    <col min="2464" max="2464" width="13.42578125" customWidth="1"/>
    <col min="2469" max="2469" width="14.7109375" customWidth="1"/>
    <col min="2709" max="2709" width="21.42578125" customWidth="1"/>
    <col min="2710" max="2718" width="11.42578125" customWidth="1"/>
    <col min="2719" max="2719" width="15.5703125" customWidth="1"/>
    <col min="2720" max="2720" width="13.42578125" customWidth="1"/>
    <col min="2725" max="2725" width="14.7109375" customWidth="1"/>
    <col min="2965" max="2965" width="21.42578125" customWidth="1"/>
    <col min="2966" max="2974" width="11.42578125" customWidth="1"/>
    <col min="2975" max="2975" width="15.5703125" customWidth="1"/>
    <col min="2976" max="2976" width="13.42578125" customWidth="1"/>
    <col min="2981" max="2981" width="14.7109375" customWidth="1"/>
    <col min="3221" max="3221" width="21.42578125" customWidth="1"/>
    <col min="3222" max="3230" width="11.42578125" customWidth="1"/>
    <col min="3231" max="3231" width="15.5703125" customWidth="1"/>
    <col min="3232" max="3232" width="13.42578125" customWidth="1"/>
    <col min="3237" max="3237" width="14.7109375" customWidth="1"/>
    <col min="3477" max="3477" width="21.42578125" customWidth="1"/>
    <col min="3478" max="3486" width="11.42578125" customWidth="1"/>
    <col min="3487" max="3487" width="15.5703125" customWidth="1"/>
    <col min="3488" max="3488" width="13.42578125" customWidth="1"/>
    <col min="3493" max="3493" width="14.7109375" customWidth="1"/>
    <col min="3733" max="3733" width="21.42578125" customWidth="1"/>
    <col min="3734" max="3742" width="11.42578125" customWidth="1"/>
    <col min="3743" max="3743" width="15.5703125" customWidth="1"/>
    <col min="3744" max="3744" width="13.42578125" customWidth="1"/>
    <col min="3749" max="3749" width="14.7109375" customWidth="1"/>
    <col min="3989" max="3989" width="21.42578125" customWidth="1"/>
    <col min="3990" max="3998" width="11.42578125" customWidth="1"/>
    <col min="3999" max="3999" width="15.5703125" customWidth="1"/>
    <col min="4000" max="4000" width="13.42578125" customWidth="1"/>
    <col min="4005" max="4005" width="14.7109375" customWidth="1"/>
    <col min="4245" max="4245" width="21.42578125" customWidth="1"/>
    <col min="4246" max="4254" width="11.42578125" customWidth="1"/>
    <col min="4255" max="4255" width="15.5703125" customWidth="1"/>
    <col min="4256" max="4256" width="13.42578125" customWidth="1"/>
    <col min="4261" max="4261" width="14.7109375" customWidth="1"/>
    <col min="4501" max="4501" width="21.42578125" customWidth="1"/>
    <col min="4502" max="4510" width="11.42578125" customWidth="1"/>
    <col min="4511" max="4511" width="15.5703125" customWidth="1"/>
    <col min="4512" max="4512" width="13.42578125" customWidth="1"/>
    <col min="4517" max="4517" width="14.7109375" customWidth="1"/>
    <col min="4757" max="4757" width="21.42578125" customWidth="1"/>
    <col min="4758" max="4766" width="11.42578125" customWidth="1"/>
    <col min="4767" max="4767" width="15.5703125" customWidth="1"/>
    <col min="4768" max="4768" width="13.42578125" customWidth="1"/>
    <col min="4773" max="4773" width="14.7109375" customWidth="1"/>
    <col min="5013" max="5013" width="21.42578125" customWidth="1"/>
    <col min="5014" max="5022" width="11.42578125" customWidth="1"/>
    <col min="5023" max="5023" width="15.5703125" customWidth="1"/>
    <col min="5024" max="5024" width="13.42578125" customWidth="1"/>
    <col min="5029" max="5029" width="14.7109375" customWidth="1"/>
    <col min="5269" max="5269" width="21.42578125" customWidth="1"/>
    <col min="5270" max="5278" width="11.42578125" customWidth="1"/>
    <col min="5279" max="5279" width="15.5703125" customWidth="1"/>
    <col min="5280" max="5280" width="13.42578125" customWidth="1"/>
    <col min="5285" max="5285" width="14.7109375" customWidth="1"/>
    <col min="5525" max="5525" width="21.42578125" customWidth="1"/>
    <col min="5526" max="5534" width="11.42578125" customWidth="1"/>
    <col min="5535" max="5535" width="15.5703125" customWidth="1"/>
    <col min="5536" max="5536" width="13.42578125" customWidth="1"/>
    <col min="5541" max="5541" width="14.7109375" customWidth="1"/>
    <col min="5781" max="5781" width="21.42578125" customWidth="1"/>
    <col min="5782" max="5790" width="11.42578125" customWidth="1"/>
    <col min="5791" max="5791" width="15.5703125" customWidth="1"/>
    <col min="5792" max="5792" width="13.42578125" customWidth="1"/>
    <col min="5797" max="5797" width="14.7109375" customWidth="1"/>
    <col min="6037" max="6037" width="21.42578125" customWidth="1"/>
    <col min="6038" max="6046" width="11.42578125" customWidth="1"/>
    <col min="6047" max="6047" width="15.5703125" customWidth="1"/>
    <col min="6048" max="6048" width="13.42578125" customWidth="1"/>
    <col min="6053" max="6053" width="14.7109375" customWidth="1"/>
    <col min="6293" max="6293" width="21.42578125" customWidth="1"/>
    <col min="6294" max="6302" width="11.42578125" customWidth="1"/>
    <col min="6303" max="6303" width="15.5703125" customWidth="1"/>
    <col min="6304" max="6304" width="13.42578125" customWidth="1"/>
    <col min="6309" max="6309" width="14.7109375" customWidth="1"/>
    <col min="6549" max="6549" width="21.42578125" customWidth="1"/>
    <col min="6550" max="6558" width="11.42578125" customWidth="1"/>
    <col min="6559" max="6559" width="15.5703125" customWidth="1"/>
    <col min="6560" max="6560" width="13.42578125" customWidth="1"/>
    <col min="6565" max="6565" width="14.7109375" customWidth="1"/>
    <col min="6805" max="6805" width="21.42578125" customWidth="1"/>
    <col min="6806" max="6814" width="11.42578125" customWidth="1"/>
    <col min="6815" max="6815" width="15.5703125" customWidth="1"/>
    <col min="6816" max="6816" width="13.42578125" customWidth="1"/>
    <col min="6821" max="6821" width="14.7109375" customWidth="1"/>
    <col min="7061" max="7061" width="21.42578125" customWidth="1"/>
    <col min="7062" max="7070" width="11.42578125" customWidth="1"/>
    <col min="7071" max="7071" width="15.5703125" customWidth="1"/>
    <col min="7072" max="7072" width="13.42578125" customWidth="1"/>
    <col min="7077" max="7077" width="14.7109375" customWidth="1"/>
    <col min="7317" max="7317" width="21.42578125" customWidth="1"/>
    <col min="7318" max="7326" width="11.42578125" customWidth="1"/>
    <col min="7327" max="7327" width="15.5703125" customWidth="1"/>
    <col min="7328" max="7328" width="13.42578125" customWidth="1"/>
    <col min="7333" max="7333" width="14.7109375" customWidth="1"/>
    <col min="7573" max="7573" width="21.42578125" customWidth="1"/>
    <col min="7574" max="7582" width="11.42578125" customWidth="1"/>
    <col min="7583" max="7583" width="15.5703125" customWidth="1"/>
    <col min="7584" max="7584" width="13.42578125" customWidth="1"/>
    <col min="7589" max="7589" width="14.7109375" customWidth="1"/>
    <col min="7829" max="7829" width="21.42578125" customWidth="1"/>
    <col min="7830" max="7838" width="11.42578125" customWidth="1"/>
    <col min="7839" max="7839" width="15.5703125" customWidth="1"/>
    <col min="7840" max="7840" width="13.42578125" customWidth="1"/>
    <col min="7845" max="7845" width="14.7109375" customWidth="1"/>
    <col min="8085" max="8085" width="21.42578125" customWidth="1"/>
    <col min="8086" max="8094" width="11.42578125" customWidth="1"/>
    <col min="8095" max="8095" width="15.5703125" customWidth="1"/>
    <col min="8096" max="8096" width="13.42578125" customWidth="1"/>
    <col min="8101" max="8101" width="14.7109375" customWidth="1"/>
    <col min="8341" max="8341" width="21.42578125" customWidth="1"/>
    <col min="8342" max="8350" width="11.42578125" customWidth="1"/>
    <col min="8351" max="8351" width="15.5703125" customWidth="1"/>
    <col min="8352" max="8352" width="13.42578125" customWidth="1"/>
    <col min="8357" max="8357" width="14.7109375" customWidth="1"/>
    <col min="8597" max="8597" width="21.42578125" customWidth="1"/>
    <col min="8598" max="8606" width="11.42578125" customWidth="1"/>
    <col min="8607" max="8607" width="15.5703125" customWidth="1"/>
    <col min="8608" max="8608" width="13.42578125" customWidth="1"/>
    <col min="8613" max="8613" width="14.7109375" customWidth="1"/>
    <col min="8853" max="8853" width="21.42578125" customWidth="1"/>
    <col min="8854" max="8862" width="11.42578125" customWidth="1"/>
    <col min="8863" max="8863" width="15.5703125" customWidth="1"/>
    <col min="8864" max="8864" width="13.42578125" customWidth="1"/>
    <col min="8869" max="8869" width="14.7109375" customWidth="1"/>
    <col min="9109" max="9109" width="21.42578125" customWidth="1"/>
    <col min="9110" max="9118" width="11.42578125" customWidth="1"/>
    <col min="9119" max="9119" width="15.5703125" customWidth="1"/>
    <col min="9120" max="9120" width="13.42578125" customWidth="1"/>
    <col min="9125" max="9125" width="14.7109375" customWidth="1"/>
    <col min="9365" max="9365" width="21.42578125" customWidth="1"/>
    <col min="9366" max="9374" width="11.42578125" customWidth="1"/>
    <col min="9375" max="9375" width="15.5703125" customWidth="1"/>
    <col min="9376" max="9376" width="13.42578125" customWidth="1"/>
    <col min="9381" max="9381" width="14.7109375" customWidth="1"/>
    <col min="9621" max="9621" width="21.42578125" customWidth="1"/>
    <col min="9622" max="9630" width="11.42578125" customWidth="1"/>
    <col min="9631" max="9631" width="15.5703125" customWidth="1"/>
    <col min="9632" max="9632" width="13.42578125" customWidth="1"/>
    <col min="9637" max="9637" width="14.7109375" customWidth="1"/>
    <col min="9877" max="9877" width="21.42578125" customWidth="1"/>
    <col min="9878" max="9886" width="11.42578125" customWidth="1"/>
    <col min="9887" max="9887" width="15.5703125" customWidth="1"/>
    <col min="9888" max="9888" width="13.42578125" customWidth="1"/>
    <col min="9893" max="9893" width="14.7109375" customWidth="1"/>
    <col min="10133" max="10133" width="21.42578125" customWidth="1"/>
    <col min="10134" max="10142" width="11.42578125" customWidth="1"/>
    <col min="10143" max="10143" width="15.5703125" customWidth="1"/>
    <col min="10144" max="10144" width="13.42578125" customWidth="1"/>
    <col min="10149" max="10149" width="14.7109375" customWidth="1"/>
    <col min="10389" max="10389" width="21.42578125" customWidth="1"/>
    <col min="10390" max="10398" width="11.42578125" customWidth="1"/>
    <col min="10399" max="10399" width="15.5703125" customWidth="1"/>
    <col min="10400" max="10400" width="13.42578125" customWidth="1"/>
    <col min="10405" max="10405" width="14.7109375" customWidth="1"/>
    <col min="10645" max="10645" width="21.42578125" customWidth="1"/>
    <col min="10646" max="10654" width="11.42578125" customWidth="1"/>
    <col min="10655" max="10655" width="15.5703125" customWidth="1"/>
    <col min="10656" max="10656" width="13.42578125" customWidth="1"/>
    <col min="10661" max="10661" width="14.7109375" customWidth="1"/>
    <col min="10901" max="10901" width="21.42578125" customWidth="1"/>
    <col min="10902" max="10910" width="11.42578125" customWidth="1"/>
    <col min="10911" max="10911" width="15.5703125" customWidth="1"/>
    <col min="10912" max="10912" width="13.42578125" customWidth="1"/>
    <col min="10917" max="10917" width="14.7109375" customWidth="1"/>
    <col min="11157" max="11157" width="21.42578125" customWidth="1"/>
    <col min="11158" max="11166" width="11.42578125" customWidth="1"/>
    <col min="11167" max="11167" width="15.5703125" customWidth="1"/>
    <col min="11168" max="11168" width="13.42578125" customWidth="1"/>
    <col min="11173" max="11173" width="14.7109375" customWidth="1"/>
    <col min="11413" max="11413" width="21.42578125" customWidth="1"/>
    <col min="11414" max="11422" width="11.42578125" customWidth="1"/>
    <col min="11423" max="11423" width="15.5703125" customWidth="1"/>
    <col min="11424" max="11424" width="13.42578125" customWidth="1"/>
    <col min="11429" max="11429" width="14.7109375" customWidth="1"/>
    <col min="11669" max="11669" width="21.42578125" customWidth="1"/>
    <col min="11670" max="11678" width="11.42578125" customWidth="1"/>
    <col min="11679" max="11679" width="15.5703125" customWidth="1"/>
    <col min="11680" max="11680" width="13.42578125" customWidth="1"/>
    <col min="11685" max="11685" width="14.7109375" customWidth="1"/>
    <col min="11925" max="11925" width="21.42578125" customWidth="1"/>
    <col min="11926" max="11934" width="11.42578125" customWidth="1"/>
    <col min="11935" max="11935" width="15.5703125" customWidth="1"/>
    <col min="11936" max="11936" width="13.42578125" customWidth="1"/>
    <col min="11941" max="11941" width="14.7109375" customWidth="1"/>
    <col min="12181" max="12181" width="21.42578125" customWidth="1"/>
    <col min="12182" max="12190" width="11.42578125" customWidth="1"/>
    <col min="12191" max="12191" width="15.5703125" customWidth="1"/>
    <col min="12192" max="12192" width="13.42578125" customWidth="1"/>
    <col min="12197" max="12197" width="14.7109375" customWidth="1"/>
    <col min="12437" max="12437" width="21.42578125" customWidth="1"/>
    <col min="12438" max="12446" width="11.42578125" customWidth="1"/>
    <col min="12447" max="12447" width="15.5703125" customWidth="1"/>
    <col min="12448" max="12448" width="13.42578125" customWidth="1"/>
    <col min="12453" max="12453" width="14.7109375" customWidth="1"/>
    <col min="12693" max="12693" width="21.42578125" customWidth="1"/>
    <col min="12694" max="12702" width="11.42578125" customWidth="1"/>
    <col min="12703" max="12703" width="15.5703125" customWidth="1"/>
    <col min="12704" max="12704" width="13.42578125" customWidth="1"/>
    <col min="12709" max="12709" width="14.7109375" customWidth="1"/>
    <col min="12949" max="12949" width="21.42578125" customWidth="1"/>
    <col min="12950" max="12958" width="11.42578125" customWidth="1"/>
    <col min="12959" max="12959" width="15.5703125" customWidth="1"/>
    <col min="12960" max="12960" width="13.42578125" customWidth="1"/>
    <col min="12965" max="12965" width="14.7109375" customWidth="1"/>
    <col min="13205" max="13205" width="21.42578125" customWidth="1"/>
    <col min="13206" max="13214" width="11.42578125" customWidth="1"/>
    <col min="13215" max="13215" width="15.5703125" customWidth="1"/>
    <col min="13216" max="13216" width="13.42578125" customWidth="1"/>
    <col min="13221" max="13221" width="14.7109375" customWidth="1"/>
    <col min="13461" max="13461" width="21.42578125" customWidth="1"/>
    <col min="13462" max="13470" width="11.42578125" customWidth="1"/>
    <col min="13471" max="13471" width="15.5703125" customWidth="1"/>
    <col min="13472" max="13472" width="13.42578125" customWidth="1"/>
    <col min="13477" max="13477" width="14.7109375" customWidth="1"/>
    <col min="13717" max="13717" width="21.42578125" customWidth="1"/>
    <col min="13718" max="13726" width="11.42578125" customWidth="1"/>
    <col min="13727" max="13727" width="15.5703125" customWidth="1"/>
    <col min="13728" max="13728" width="13.42578125" customWidth="1"/>
    <col min="13733" max="13733" width="14.7109375" customWidth="1"/>
    <col min="13973" max="13973" width="21.42578125" customWidth="1"/>
    <col min="13974" max="13982" width="11.42578125" customWidth="1"/>
    <col min="13983" max="13983" width="15.5703125" customWidth="1"/>
    <col min="13984" max="13984" width="13.42578125" customWidth="1"/>
    <col min="13989" max="13989" width="14.7109375" customWidth="1"/>
    <col min="14229" max="14229" width="21.42578125" customWidth="1"/>
    <col min="14230" max="14238" width="11.42578125" customWidth="1"/>
    <col min="14239" max="14239" width="15.5703125" customWidth="1"/>
    <col min="14240" max="14240" width="13.42578125" customWidth="1"/>
    <col min="14245" max="14245" width="14.7109375" customWidth="1"/>
    <col min="14485" max="14485" width="21.42578125" customWidth="1"/>
    <col min="14486" max="14494" width="11.42578125" customWidth="1"/>
    <col min="14495" max="14495" width="15.5703125" customWidth="1"/>
    <col min="14496" max="14496" width="13.42578125" customWidth="1"/>
    <col min="14501" max="14501" width="14.7109375" customWidth="1"/>
    <col min="14741" max="14741" width="21.42578125" customWidth="1"/>
    <col min="14742" max="14750" width="11.42578125" customWidth="1"/>
    <col min="14751" max="14751" width="15.5703125" customWidth="1"/>
    <col min="14752" max="14752" width="13.42578125" customWidth="1"/>
    <col min="14757" max="14757" width="14.7109375" customWidth="1"/>
    <col min="14997" max="14997" width="21.42578125" customWidth="1"/>
    <col min="14998" max="15006" width="11.42578125" customWidth="1"/>
    <col min="15007" max="15007" width="15.5703125" customWidth="1"/>
    <col min="15008" max="15008" width="13.42578125" customWidth="1"/>
    <col min="15013" max="15013" width="14.7109375" customWidth="1"/>
    <col min="15253" max="15253" width="21.42578125" customWidth="1"/>
    <col min="15254" max="15262" width="11.42578125" customWidth="1"/>
    <col min="15263" max="15263" width="15.5703125" customWidth="1"/>
    <col min="15264" max="15264" width="13.42578125" customWidth="1"/>
    <col min="15269" max="15269" width="14.7109375" customWidth="1"/>
    <col min="15509" max="15509" width="21.42578125" customWidth="1"/>
    <col min="15510" max="15518" width="11.42578125" customWidth="1"/>
    <col min="15519" max="15519" width="15.5703125" customWidth="1"/>
    <col min="15520" max="15520" width="13.42578125" customWidth="1"/>
    <col min="15525" max="15525" width="14.7109375" customWidth="1"/>
    <col min="15765" max="15765" width="21.42578125" customWidth="1"/>
    <col min="15766" max="15774" width="11.42578125" customWidth="1"/>
    <col min="15775" max="15775" width="15.5703125" customWidth="1"/>
    <col min="15776" max="15776" width="13.42578125" customWidth="1"/>
    <col min="15781" max="15781" width="14.7109375" customWidth="1"/>
    <col min="16021" max="16021" width="21.42578125" customWidth="1"/>
    <col min="16022" max="16030" width="11.42578125" customWidth="1"/>
    <col min="16031" max="16031" width="15.5703125" customWidth="1"/>
    <col min="16032" max="16032" width="13.42578125" customWidth="1"/>
    <col min="16037" max="16037" width="14.7109375" customWidth="1"/>
    <col min="16277" max="16277" width="21.42578125" customWidth="1"/>
    <col min="16278" max="16286" width="11.42578125" customWidth="1"/>
    <col min="16287" max="16287" width="15.5703125" customWidth="1"/>
    <col min="16288" max="16288" width="13.42578125" customWidth="1"/>
    <col min="16293" max="16293" width="14.7109375" customWidth="1"/>
  </cols>
  <sheetData>
    <row r="1" spans="1:195" ht="43.5" customHeight="1" thickBot="1">
      <c r="A1" s="572"/>
      <c r="B1" s="572"/>
      <c r="C1" s="572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  <c r="DW1" s="233"/>
      <c r="DX1" s="233"/>
      <c r="DY1" s="233"/>
      <c r="DZ1" s="233"/>
      <c r="EA1" s="233"/>
      <c r="EB1" s="233"/>
      <c r="EC1" s="233"/>
      <c r="ED1" s="233"/>
      <c r="EE1" s="233"/>
      <c r="EF1" s="233"/>
      <c r="EG1" s="233"/>
      <c r="EH1" s="233"/>
      <c r="EI1" s="233"/>
      <c r="EJ1" s="233"/>
      <c r="EK1" s="572" t="s">
        <v>814</v>
      </c>
      <c r="EL1" s="571"/>
      <c r="EM1" s="571"/>
      <c r="EN1" s="571"/>
      <c r="EO1" s="571"/>
      <c r="EP1" s="571"/>
      <c r="EQ1" s="571"/>
      <c r="ER1" s="571"/>
      <c r="ES1" s="571"/>
      <c r="ET1" s="571"/>
      <c r="EU1" s="571"/>
      <c r="EV1" s="571"/>
      <c r="EW1" s="571"/>
      <c r="EX1" s="571"/>
      <c r="EY1" s="571"/>
      <c r="EZ1" s="571"/>
      <c r="FA1" s="571"/>
      <c r="FB1" s="571"/>
      <c r="FC1" s="571"/>
      <c r="FD1" s="571"/>
      <c r="FE1" s="571"/>
      <c r="FF1" s="571"/>
      <c r="FG1" s="571"/>
      <c r="FH1" s="571"/>
      <c r="FI1" s="571"/>
      <c r="FJ1" s="571"/>
      <c r="FK1" s="571"/>
      <c r="FL1" s="571"/>
      <c r="FM1" s="571"/>
      <c r="FN1" s="571"/>
      <c r="FO1" s="571"/>
      <c r="FP1" s="571"/>
      <c r="FQ1" s="571"/>
      <c r="FR1" s="571"/>
      <c r="FS1" s="571"/>
      <c r="FT1" s="571"/>
      <c r="FU1" s="571"/>
      <c r="FV1" s="636"/>
      <c r="FW1" s="1021" t="s">
        <v>815</v>
      </c>
      <c r="FX1" s="1022"/>
      <c r="FY1" s="1019" t="s">
        <v>816</v>
      </c>
      <c r="FZ1" s="1020"/>
      <c r="GA1" s="1015" t="s">
        <v>817</v>
      </c>
      <c r="GB1" s="1016"/>
      <c r="GC1" s="871" t="s">
        <v>389</v>
      </c>
      <c r="GD1" s="5"/>
    </row>
    <row r="2" spans="1:195" ht="30.75" customHeight="1" thickBot="1">
      <c r="A2" s="999" t="s">
        <v>408</v>
      </c>
      <c r="B2" s="1004" t="s">
        <v>818</v>
      </c>
      <c r="C2" s="1003" t="s">
        <v>372</v>
      </c>
      <c r="D2" s="1000" t="s">
        <v>819</v>
      </c>
      <c r="E2" s="1001"/>
      <c r="F2" s="1001"/>
      <c r="G2" s="1001"/>
      <c r="H2" s="1001"/>
      <c r="I2" s="1001"/>
      <c r="J2" s="1001"/>
      <c r="K2" s="1001"/>
      <c r="L2" s="1001"/>
      <c r="M2" s="1001"/>
      <c r="N2" s="1001"/>
      <c r="O2" s="1002"/>
      <c r="P2" s="1000" t="s">
        <v>820</v>
      </c>
      <c r="Q2" s="1001"/>
      <c r="R2" s="1001"/>
      <c r="S2" s="1001"/>
      <c r="T2" s="1001"/>
      <c r="U2" s="1001"/>
      <c r="V2" s="1001"/>
      <c r="W2" s="1001"/>
      <c r="X2" s="1001"/>
      <c r="Y2" s="1001"/>
      <c r="Z2" s="1001"/>
      <c r="AA2" s="1002"/>
      <c r="AB2" s="1000" t="s">
        <v>821</v>
      </c>
      <c r="AC2" s="1001"/>
      <c r="AD2" s="1001"/>
      <c r="AE2" s="1001"/>
      <c r="AF2" s="1001"/>
      <c r="AG2" s="1001"/>
      <c r="AH2" s="1001"/>
      <c r="AI2" s="1001"/>
      <c r="AJ2" s="1001"/>
      <c r="AK2" s="1001"/>
      <c r="AL2" s="1001"/>
      <c r="AM2" s="1002"/>
      <c r="AN2" s="1000" t="s">
        <v>822</v>
      </c>
      <c r="AO2" s="1001"/>
      <c r="AP2" s="1001"/>
      <c r="AQ2" s="1001"/>
      <c r="AR2" s="1001"/>
      <c r="AS2" s="1001"/>
      <c r="AT2" s="1001"/>
      <c r="AU2" s="1001"/>
      <c r="AV2" s="1001"/>
      <c r="AW2" s="1001"/>
      <c r="AX2" s="1001"/>
      <c r="AY2" s="1002"/>
      <c r="AZ2" s="1000" t="s">
        <v>823</v>
      </c>
      <c r="BA2" s="1001"/>
      <c r="BB2" s="1001"/>
      <c r="BC2" s="1001"/>
      <c r="BD2" s="1001"/>
      <c r="BE2" s="1001"/>
      <c r="BF2" s="1001"/>
      <c r="BG2" s="1001"/>
      <c r="BH2" s="1001"/>
      <c r="BI2" s="1001"/>
      <c r="BJ2" s="1001"/>
      <c r="BK2" s="1002"/>
      <c r="BL2" s="1000" t="s">
        <v>824</v>
      </c>
      <c r="BM2" s="1001"/>
      <c r="BN2" s="1001"/>
      <c r="BO2" s="1001"/>
      <c r="BP2" s="1001"/>
      <c r="BQ2" s="1001"/>
      <c r="BR2" s="1001"/>
      <c r="BS2" s="1001"/>
      <c r="BT2" s="1001"/>
      <c r="BU2" s="1001"/>
      <c r="BV2" s="1001"/>
      <c r="BW2" s="1002"/>
      <c r="BX2" s="1000" t="s">
        <v>825</v>
      </c>
      <c r="BY2" s="1001"/>
      <c r="BZ2" s="1001"/>
      <c r="CA2" s="1001"/>
      <c r="CB2" s="1001"/>
      <c r="CC2" s="1001"/>
      <c r="CD2" s="1001"/>
      <c r="CE2" s="1001"/>
      <c r="CF2" s="1001"/>
      <c r="CG2" s="1001"/>
      <c r="CH2" s="1001"/>
      <c r="CI2" s="1002"/>
      <c r="CJ2" s="1000" t="s">
        <v>826</v>
      </c>
      <c r="CK2" s="1001"/>
      <c r="CL2" s="1001"/>
      <c r="CM2" s="1001"/>
      <c r="CN2" s="1001"/>
      <c r="CO2" s="1001"/>
      <c r="CP2" s="1001"/>
      <c r="CQ2" s="1001"/>
      <c r="CR2" s="1001"/>
      <c r="CS2" s="1001"/>
      <c r="CT2" s="1001"/>
      <c r="CU2" s="1002"/>
      <c r="CV2" s="1000" t="s">
        <v>827</v>
      </c>
      <c r="CW2" s="1001"/>
      <c r="CX2" s="1001"/>
      <c r="CY2" s="1001"/>
      <c r="CZ2" s="1001"/>
      <c r="DA2" s="1001"/>
      <c r="DB2" s="1001"/>
      <c r="DC2" s="1001"/>
      <c r="DD2" s="1001"/>
      <c r="DE2" s="1001"/>
      <c r="DF2" s="1001"/>
      <c r="DG2" s="1002"/>
      <c r="DH2" s="1000" t="s">
        <v>828</v>
      </c>
      <c r="DI2" s="1001"/>
      <c r="DJ2" s="1001"/>
      <c r="DK2" s="1001"/>
      <c r="DL2" s="1001"/>
      <c r="DM2" s="1001"/>
      <c r="DN2" s="1001"/>
      <c r="DO2" s="1001"/>
      <c r="DP2" s="1001"/>
      <c r="DQ2" s="1001"/>
      <c r="DR2" s="1001"/>
      <c r="DS2" s="1008"/>
      <c r="DT2" s="1000" t="s">
        <v>829</v>
      </c>
      <c r="DU2" s="1001"/>
      <c r="DV2" s="1001"/>
      <c r="DW2" s="1001"/>
      <c r="DX2" s="1001"/>
      <c r="DY2" s="1001"/>
      <c r="DZ2" s="1001"/>
      <c r="EA2" s="1001"/>
      <c r="EB2" s="1001"/>
      <c r="EC2" s="1001"/>
      <c r="ED2" s="1001"/>
      <c r="EE2" s="1008"/>
      <c r="EF2" s="1000" t="s">
        <v>830</v>
      </c>
      <c r="EG2" s="1001"/>
      <c r="EH2" s="1001"/>
      <c r="EI2" s="1001"/>
      <c r="EJ2" s="1001"/>
      <c r="EK2" s="1001"/>
      <c r="EL2" s="1001"/>
      <c r="EM2" s="1001"/>
      <c r="EN2" s="1001"/>
      <c r="EO2" s="1001"/>
      <c r="EP2" s="1001"/>
      <c r="EQ2" s="1008"/>
      <c r="ER2" s="1023" t="s">
        <v>831</v>
      </c>
      <c r="ES2" s="1024"/>
      <c r="ET2" s="1024"/>
      <c r="EU2" s="1024"/>
      <c r="EV2" s="1024"/>
      <c r="EW2" s="1024"/>
      <c r="EX2" s="1024"/>
      <c r="EY2" s="1024"/>
      <c r="EZ2" s="1024"/>
      <c r="FA2" s="1024"/>
      <c r="FB2" s="1024"/>
      <c r="FC2" s="1025"/>
      <c r="FD2" s="1010" t="s">
        <v>832</v>
      </c>
      <c r="FE2" s="1011"/>
      <c r="FF2" s="1011"/>
      <c r="FG2" s="1011"/>
      <c r="FH2" s="1011"/>
      <c r="FI2" s="1011"/>
      <c r="FJ2" s="1011"/>
      <c r="FK2" s="1011"/>
      <c r="FL2" s="1011"/>
      <c r="FM2" s="1011"/>
      <c r="FN2" s="1011"/>
      <c r="FO2" s="1011"/>
      <c r="FP2" s="1012" t="s">
        <v>833</v>
      </c>
      <c r="FQ2" s="1013"/>
      <c r="FR2" s="1013"/>
      <c r="FS2" s="1013"/>
      <c r="FT2" s="1013"/>
      <c r="FU2" s="1013"/>
      <c r="FV2" s="1014"/>
      <c r="FW2" s="1018" t="s">
        <v>834</v>
      </c>
      <c r="FX2" s="1017" t="s">
        <v>835</v>
      </c>
      <c r="FY2" s="1018" t="s">
        <v>836</v>
      </c>
      <c r="FZ2" s="1018" t="s">
        <v>835</v>
      </c>
      <c r="GA2" s="1"/>
      <c r="GB2" s="186" t="s">
        <v>837</v>
      </c>
      <c r="GC2" s="5"/>
      <c r="GD2" s="5"/>
    </row>
    <row r="3" spans="1:195" ht="62.25" customHeight="1" outlineLevel="1" thickBot="1">
      <c r="A3" s="999"/>
      <c r="B3" s="1004"/>
      <c r="C3" s="1003"/>
      <c r="D3" s="413" t="s">
        <v>838</v>
      </c>
      <c r="E3" s="414" t="s">
        <v>839</v>
      </c>
      <c r="F3" s="414" t="s">
        <v>840</v>
      </c>
      <c r="G3" s="414" t="s">
        <v>841</v>
      </c>
      <c r="H3" s="414" t="s">
        <v>842</v>
      </c>
      <c r="I3" s="414" t="s">
        <v>843</v>
      </c>
      <c r="J3" s="414" t="s">
        <v>844</v>
      </c>
      <c r="K3" s="414" t="s">
        <v>845</v>
      </c>
      <c r="L3" s="414" t="s">
        <v>846</v>
      </c>
      <c r="M3" s="414" t="s">
        <v>847</v>
      </c>
      <c r="N3" s="415" t="s">
        <v>848</v>
      </c>
      <c r="O3" s="416" t="s">
        <v>849</v>
      </c>
      <c r="P3" s="413" t="s">
        <v>838</v>
      </c>
      <c r="Q3" s="414" t="s">
        <v>839</v>
      </c>
      <c r="R3" s="414" t="s">
        <v>840</v>
      </c>
      <c r="S3" s="414" t="s">
        <v>841</v>
      </c>
      <c r="T3" s="414" t="s">
        <v>842</v>
      </c>
      <c r="U3" s="414" t="s">
        <v>843</v>
      </c>
      <c r="V3" s="414" t="s">
        <v>844</v>
      </c>
      <c r="W3" s="414" t="s">
        <v>845</v>
      </c>
      <c r="X3" s="414" t="s">
        <v>846</v>
      </c>
      <c r="Y3" s="414" t="s">
        <v>847</v>
      </c>
      <c r="Z3" s="415" t="s">
        <v>848</v>
      </c>
      <c r="AA3" s="416" t="s">
        <v>849</v>
      </c>
      <c r="AB3" s="413" t="s">
        <v>838</v>
      </c>
      <c r="AC3" s="414" t="s">
        <v>839</v>
      </c>
      <c r="AD3" s="414" t="s">
        <v>840</v>
      </c>
      <c r="AE3" s="414" t="s">
        <v>841</v>
      </c>
      <c r="AF3" s="414" t="s">
        <v>842</v>
      </c>
      <c r="AG3" s="414" t="s">
        <v>843</v>
      </c>
      <c r="AH3" s="414" t="s">
        <v>844</v>
      </c>
      <c r="AI3" s="414" t="s">
        <v>845</v>
      </c>
      <c r="AJ3" s="414" t="s">
        <v>846</v>
      </c>
      <c r="AK3" s="414" t="s">
        <v>847</v>
      </c>
      <c r="AL3" s="415" t="s">
        <v>848</v>
      </c>
      <c r="AM3" s="416" t="s">
        <v>849</v>
      </c>
      <c r="AN3" s="413" t="s">
        <v>838</v>
      </c>
      <c r="AO3" s="414" t="s">
        <v>839</v>
      </c>
      <c r="AP3" s="414" t="s">
        <v>840</v>
      </c>
      <c r="AQ3" s="414" t="s">
        <v>850</v>
      </c>
      <c r="AR3" s="414" t="s">
        <v>665</v>
      </c>
      <c r="AS3" s="414" t="s">
        <v>666</v>
      </c>
      <c r="AT3" s="414" t="s">
        <v>667</v>
      </c>
      <c r="AU3" s="414" t="s">
        <v>669</v>
      </c>
      <c r="AV3" s="414" t="s">
        <v>670</v>
      </c>
      <c r="AW3" s="414" t="s">
        <v>671</v>
      </c>
      <c r="AX3" s="414" t="s">
        <v>672</v>
      </c>
      <c r="AY3" s="417" t="s">
        <v>673</v>
      </c>
      <c r="AZ3" s="413" t="s">
        <v>661</v>
      </c>
      <c r="BA3" s="414" t="s">
        <v>541</v>
      </c>
      <c r="BB3" s="414" t="s">
        <v>663</v>
      </c>
      <c r="BC3" s="414" t="s">
        <v>664</v>
      </c>
      <c r="BD3" s="414" t="s">
        <v>665</v>
      </c>
      <c r="BE3" s="414" t="s">
        <v>666</v>
      </c>
      <c r="BF3" s="414" t="s">
        <v>667</v>
      </c>
      <c r="BG3" s="414" t="s">
        <v>669</v>
      </c>
      <c r="BH3" s="414" t="s">
        <v>670</v>
      </c>
      <c r="BI3" s="414" t="s">
        <v>671</v>
      </c>
      <c r="BJ3" s="414" t="s">
        <v>672</v>
      </c>
      <c r="BK3" s="417" t="s">
        <v>673</v>
      </c>
      <c r="BL3" s="413" t="s">
        <v>661</v>
      </c>
      <c r="BM3" s="414" t="s">
        <v>541</v>
      </c>
      <c r="BN3" s="414" t="s">
        <v>663</v>
      </c>
      <c r="BO3" s="414" t="s">
        <v>664</v>
      </c>
      <c r="BP3" s="414" t="s">
        <v>665</v>
      </c>
      <c r="BQ3" s="414" t="s">
        <v>666</v>
      </c>
      <c r="BR3" s="414" t="s">
        <v>667</v>
      </c>
      <c r="BS3" s="414" t="s">
        <v>669</v>
      </c>
      <c r="BT3" s="414" t="s">
        <v>670</v>
      </c>
      <c r="BU3" s="414" t="s">
        <v>671</v>
      </c>
      <c r="BV3" s="414" t="s">
        <v>672</v>
      </c>
      <c r="BW3" s="417" t="s">
        <v>673</v>
      </c>
      <c r="BX3" s="413" t="s">
        <v>661</v>
      </c>
      <c r="BY3" s="414" t="s">
        <v>541</v>
      </c>
      <c r="BZ3" s="414" t="s">
        <v>663</v>
      </c>
      <c r="CA3" s="414" t="s">
        <v>664</v>
      </c>
      <c r="CB3" s="414" t="s">
        <v>665</v>
      </c>
      <c r="CC3" s="414" t="s">
        <v>666</v>
      </c>
      <c r="CD3" s="414" t="s">
        <v>667</v>
      </c>
      <c r="CE3" s="414" t="s">
        <v>669</v>
      </c>
      <c r="CF3" s="414" t="s">
        <v>670</v>
      </c>
      <c r="CG3" s="414" t="s">
        <v>671</v>
      </c>
      <c r="CH3" s="414" t="s">
        <v>672</v>
      </c>
      <c r="CI3" s="417" t="s">
        <v>673</v>
      </c>
      <c r="CJ3" s="413" t="s">
        <v>661</v>
      </c>
      <c r="CK3" s="414" t="s">
        <v>541</v>
      </c>
      <c r="CL3" s="414" t="s">
        <v>663</v>
      </c>
      <c r="CM3" s="414" t="s">
        <v>664</v>
      </c>
      <c r="CN3" s="414" t="s">
        <v>665</v>
      </c>
      <c r="CO3" s="414" t="s">
        <v>666</v>
      </c>
      <c r="CP3" s="414" t="s">
        <v>667</v>
      </c>
      <c r="CQ3" s="414" t="s">
        <v>669</v>
      </c>
      <c r="CR3" s="414" t="s">
        <v>670</v>
      </c>
      <c r="CS3" s="414" t="s">
        <v>671</v>
      </c>
      <c r="CT3" s="414" t="s">
        <v>672</v>
      </c>
      <c r="CU3" s="417" t="s">
        <v>673</v>
      </c>
      <c r="CV3" s="413" t="s">
        <v>661</v>
      </c>
      <c r="CW3" s="414" t="s">
        <v>541</v>
      </c>
      <c r="CX3" s="414" t="s">
        <v>663</v>
      </c>
      <c r="CY3" s="414" t="s">
        <v>664</v>
      </c>
      <c r="CZ3" s="414" t="s">
        <v>665</v>
      </c>
      <c r="DA3" s="414" t="s">
        <v>666</v>
      </c>
      <c r="DB3" s="414" t="s">
        <v>667</v>
      </c>
      <c r="DC3" s="414" t="s">
        <v>669</v>
      </c>
      <c r="DD3" s="414" t="s">
        <v>670</v>
      </c>
      <c r="DE3" s="414" t="s">
        <v>671</v>
      </c>
      <c r="DF3" s="414" t="s">
        <v>672</v>
      </c>
      <c r="DG3" s="417" t="s">
        <v>673</v>
      </c>
      <c r="DH3" s="413" t="s">
        <v>661</v>
      </c>
      <c r="DI3" s="414" t="s">
        <v>541</v>
      </c>
      <c r="DJ3" s="414" t="s">
        <v>663</v>
      </c>
      <c r="DK3" s="414" t="s">
        <v>664</v>
      </c>
      <c r="DL3" s="414" t="s">
        <v>665</v>
      </c>
      <c r="DM3" s="414" t="s">
        <v>666</v>
      </c>
      <c r="DN3" s="414" t="s">
        <v>667</v>
      </c>
      <c r="DO3" s="414" t="s">
        <v>669</v>
      </c>
      <c r="DP3" s="414" t="s">
        <v>670</v>
      </c>
      <c r="DQ3" s="414" t="s">
        <v>671</v>
      </c>
      <c r="DR3" s="414" t="s">
        <v>672</v>
      </c>
      <c r="DS3" s="418" t="s">
        <v>673</v>
      </c>
      <c r="DT3" s="413" t="s">
        <v>661</v>
      </c>
      <c r="DU3" s="414" t="s">
        <v>541</v>
      </c>
      <c r="DV3" s="414" t="s">
        <v>663</v>
      </c>
      <c r="DW3" s="414" t="s">
        <v>664</v>
      </c>
      <c r="DX3" s="414" t="s">
        <v>665</v>
      </c>
      <c r="DY3" s="414" t="s">
        <v>666</v>
      </c>
      <c r="DZ3" s="414" t="s">
        <v>667</v>
      </c>
      <c r="EA3" s="414" t="s">
        <v>669</v>
      </c>
      <c r="EB3" s="414" t="s">
        <v>670</v>
      </c>
      <c r="EC3" s="414" t="s">
        <v>671</v>
      </c>
      <c r="ED3" s="414" t="s">
        <v>672</v>
      </c>
      <c r="EE3" s="418" t="s">
        <v>673</v>
      </c>
      <c r="EF3" s="413" t="s">
        <v>661</v>
      </c>
      <c r="EG3" s="414" t="s">
        <v>541</v>
      </c>
      <c r="EH3" s="414" t="s">
        <v>663</v>
      </c>
      <c r="EI3" s="414" t="s">
        <v>664</v>
      </c>
      <c r="EJ3" s="414" t="s">
        <v>665</v>
      </c>
      <c r="EK3" s="414" t="s">
        <v>666</v>
      </c>
      <c r="EL3" s="414" t="s">
        <v>667</v>
      </c>
      <c r="EM3" s="414" t="s">
        <v>669</v>
      </c>
      <c r="EN3" s="414" t="s">
        <v>670</v>
      </c>
      <c r="EO3" s="414" t="s">
        <v>671</v>
      </c>
      <c r="EP3" s="414" t="s">
        <v>672</v>
      </c>
      <c r="EQ3" s="418" t="s">
        <v>673</v>
      </c>
      <c r="ER3" s="413" t="s">
        <v>661</v>
      </c>
      <c r="ES3" s="414" t="s">
        <v>541</v>
      </c>
      <c r="ET3" s="414" t="s">
        <v>663</v>
      </c>
      <c r="EU3" s="414" t="s">
        <v>664</v>
      </c>
      <c r="EV3" s="414" t="s">
        <v>665</v>
      </c>
      <c r="EW3" s="418" t="s">
        <v>666</v>
      </c>
      <c r="EX3" s="418" t="s">
        <v>667</v>
      </c>
      <c r="EY3" s="418" t="s">
        <v>669</v>
      </c>
      <c r="EZ3" s="417" t="s">
        <v>670</v>
      </c>
      <c r="FA3" s="417" t="s">
        <v>671</v>
      </c>
      <c r="FB3" s="417" t="s">
        <v>672</v>
      </c>
      <c r="FC3" s="417" t="s">
        <v>673</v>
      </c>
      <c r="FD3" s="646" t="s">
        <v>661</v>
      </c>
      <c r="FE3" s="647" t="s">
        <v>541</v>
      </c>
      <c r="FF3" s="647" t="s">
        <v>663</v>
      </c>
      <c r="FG3" s="647" t="s">
        <v>851</v>
      </c>
      <c r="FH3" s="647" t="s">
        <v>665</v>
      </c>
      <c r="FI3" s="647" t="s">
        <v>666</v>
      </c>
      <c r="FJ3" s="647" t="s">
        <v>667</v>
      </c>
      <c r="FK3" s="647" t="s">
        <v>669</v>
      </c>
      <c r="FL3" s="647" t="s">
        <v>670</v>
      </c>
      <c r="FM3" s="647" t="s">
        <v>671</v>
      </c>
      <c r="FN3" s="647" t="s">
        <v>672</v>
      </c>
      <c r="FO3" s="647" t="s">
        <v>673</v>
      </c>
      <c r="FP3" s="805" t="s">
        <v>661</v>
      </c>
      <c r="FQ3" s="805" t="s">
        <v>541</v>
      </c>
      <c r="FR3" s="805" t="s">
        <v>663</v>
      </c>
      <c r="FS3" s="805" t="s">
        <v>664</v>
      </c>
      <c r="FT3" s="805" t="s">
        <v>665</v>
      </c>
      <c r="FU3" s="805" t="s">
        <v>666</v>
      </c>
      <c r="FV3" s="805" t="s">
        <v>667</v>
      </c>
      <c r="FW3" s="1018"/>
      <c r="FX3" s="1017"/>
      <c r="FY3" s="1018"/>
      <c r="FZ3" s="1018"/>
      <c r="GA3" s="1"/>
      <c r="GB3" s="186" t="s">
        <v>852</v>
      </c>
      <c r="GD3" s="5"/>
    </row>
    <row r="4" spans="1:195" ht="24.75" customHeight="1">
      <c r="A4" s="410" t="s">
        <v>853</v>
      </c>
      <c r="B4" s="411"/>
      <c r="C4" s="411"/>
      <c r="D4" s="412">
        <v>2325322</v>
      </c>
      <c r="E4" s="412">
        <v>2339348</v>
      </c>
      <c r="F4" s="412">
        <v>2338830</v>
      </c>
      <c r="G4" s="412">
        <v>2344165</v>
      </c>
      <c r="H4" s="412">
        <v>2337503</v>
      </c>
      <c r="I4" s="412">
        <v>2356664</v>
      </c>
      <c r="J4" s="412">
        <v>2325964</v>
      </c>
      <c r="K4" s="412">
        <v>2348446</v>
      </c>
      <c r="L4" s="412">
        <v>2306756</v>
      </c>
      <c r="M4" s="412">
        <v>2314173</v>
      </c>
      <c r="N4" s="412">
        <v>2306886</v>
      </c>
      <c r="O4" s="412">
        <v>2334353</v>
      </c>
      <c r="P4" s="412">
        <v>2333024</v>
      </c>
      <c r="Q4" s="412">
        <v>2328139</v>
      </c>
      <c r="R4" s="412">
        <v>2331430</v>
      </c>
      <c r="S4" s="412">
        <v>2286811</v>
      </c>
      <c r="T4" s="412">
        <v>2327026</v>
      </c>
      <c r="U4" s="412">
        <v>2337738</v>
      </c>
      <c r="V4" s="412">
        <v>2336336</v>
      </c>
      <c r="W4" s="412">
        <v>2336631</v>
      </c>
      <c r="X4" s="412">
        <v>2337053</v>
      </c>
      <c r="Y4" s="412">
        <v>2352445</v>
      </c>
      <c r="Z4" s="412">
        <v>2354726</v>
      </c>
      <c r="AA4" s="412">
        <v>2336614</v>
      </c>
      <c r="AB4" s="412">
        <v>2336140</v>
      </c>
      <c r="AC4" s="412">
        <v>2355503</v>
      </c>
      <c r="AD4" s="412">
        <v>2358335</v>
      </c>
      <c r="AE4" s="412">
        <v>2366612</v>
      </c>
      <c r="AF4" s="412">
        <v>2357123</v>
      </c>
      <c r="AG4" s="412">
        <v>2342313</v>
      </c>
      <c r="AH4" s="412">
        <v>2354321</v>
      </c>
      <c r="AI4" s="412">
        <v>2345548</v>
      </c>
      <c r="AJ4" s="412">
        <v>2346663</v>
      </c>
      <c r="AK4" s="412">
        <v>2354349</v>
      </c>
      <c r="AL4" s="412">
        <v>2351761</v>
      </c>
      <c r="AM4" s="412">
        <v>2355496</v>
      </c>
      <c r="AN4" s="412">
        <v>2362325</v>
      </c>
      <c r="AO4" s="412">
        <v>2365900</v>
      </c>
      <c r="AP4" s="412">
        <v>2367623</v>
      </c>
      <c r="AQ4" s="412">
        <v>2364093</v>
      </c>
      <c r="AR4" s="412">
        <v>2384866</v>
      </c>
      <c r="AS4" s="412">
        <v>2384726</v>
      </c>
      <c r="AT4" s="412">
        <v>2388565</v>
      </c>
      <c r="AU4" s="412">
        <v>2391194</v>
      </c>
      <c r="AV4" s="412">
        <v>2370794</v>
      </c>
      <c r="AW4" s="412">
        <v>2377273</v>
      </c>
      <c r="AX4" s="412">
        <v>2375121</v>
      </c>
      <c r="AY4" s="412">
        <v>2379471</v>
      </c>
      <c r="AZ4" s="412">
        <v>2393030</v>
      </c>
      <c r="BA4" s="412">
        <v>2404339</v>
      </c>
      <c r="BB4" s="412">
        <v>2403132</v>
      </c>
      <c r="BC4" s="412">
        <v>2397399</v>
      </c>
      <c r="BD4" s="412">
        <v>2399700</v>
      </c>
      <c r="BE4" s="412">
        <v>2383724</v>
      </c>
      <c r="BF4" s="412">
        <v>2383608</v>
      </c>
      <c r="BG4" s="412">
        <v>2354064</v>
      </c>
      <c r="BH4" s="412">
        <v>2374062</v>
      </c>
      <c r="BI4" s="412">
        <v>2352678</v>
      </c>
      <c r="BJ4" s="412">
        <v>2379534</v>
      </c>
      <c r="BK4" s="412">
        <v>2410996</v>
      </c>
      <c r="BL4" s="412">
        <v>2424485</v>
      </c>
      <c r="BM4" s="412">
        <v>2453108</v>
      </c>
      <c r="BN4" s="412">
        <v>2445736</v>
      </c>
      <c r="BO4" s="412">
        <v>2440439</v>
      </c>
      <c r="BP4" s="412">
        <v>2446396</v>
      </c>
      <c r="BQ4" s="412">
        <v>2441341</v>
      </c>
      <c r="BR4" s="412">
        <v>2405947</v>
      </c>
      <c r="BS4" s="412">
        <v>2385176</v>
      </c>
      <c r="BT4" s="412">
        <v>2386158</v>
      </c>
      <c r="BU4" s="412">
        <v>2385322</v>
      </c>
      <c r="BV4" s="412">
        <v>2386257</v>
      </c>
      <c r="BW4" s="412">
        <v>2398192</v>
      </c>
      <c r="BX4" s="412">
        <v>2400310</v>
      </c>
      <c r="BY4" s="412">
        <v>2386642</v>
      </c>
      <c r="BZ4" s="412">
        <v>2350320</v>
      </c>
      <c r="CA4" s="412">
        <v>2320500</v>
      </c>
      <c r="CB4" s="412">
        <v>2322021</v>
      </c>
      <c r="CC4" s="412">
        <v>2296492</v>
      </c>
      <c r="CD4" s="412">
        <v>2276078</v>
      </c>
      <c r="CE4" s="412">
        <v>2278197</v>
      </c>
      <c r="CF4" s="412">
        <v>2277575</v>
      </c>
      <c r="CG4" s="412">
        <v>2263110</v>
      </c>
      <c r="CH4" s="412">
        <v>2253831</v>
      </c>
      <c r="CI4" s="412">
        <v>2241894</v>
      </c>
      <c r="CJ4" s="412">
        <v>2232694</v>
      </c>
      <c r="CK4" s="412">
        <v>2233776</v>
      </c>
      <c r="CL4" s="412">
        <v>2225416</v>
      </c>
      <c r="CM4" s="412">
        <v>2220016</v>
      </c>
      <c r="CN4" s="412">
        <v>2222102</v>
      </c>
      <c r="CO4" s="412">
        <v>2254060</v>
      </c>
      <c r="CP4" s="412">
        <v>2279330</v>
      </c>
      <c r="CQ4" s="412">
        <v>2285762</v>
      </c>
      <c r="CR4" s="412">
        <v>2300364</v>
      </c>
      <c r="CS4" s="412">
        <v>2317897</v>
      </c>
      <c r="CT4" s="412">
        <v>2329926</v>
      </c>
      <c r="CU4" s="412">
        <v>2336079</v>
      </c>
      <c r="CV4" s="412">
        <v>2340997</v>
      </c>
      <c r="CW4" s="412">
        <v>2344891</v>
      </c>
      <c r="CX4" s="412">
        <v>2338251</v>
      </c>
      <c r="CY4" s="412">
        <v>2334826</v>
      </c>
      <c r="CZ4" s="412">
        <v>2336036</v>
      </c>
      <c r="DA4" s="412">
        <v>2330983</v>
      </c>
      <c r="DB4" s="412">
        <v>2328564</v>
      </c>
      <c r="DC4" s="412">
        <v>2325821</v>
      </c>
      <c r="DD4" s="412">
        <v>2325579</v>
      </c>
      <c r="DE4" s="412">
        <v>2327498</v>
      </c>
      <c r="DF4" s="412">
        <v>2332435</v>
      </c>
      <c r="DG4" s="412">
        <v>2338345</v>
      </c>
      <c r="DH4" s="412">
        <v>2341830</v>
      </c>
      <c r="DI4" s="412">
        <v>2347882</v>
      </c>
      <c r="DJ4" s="412">
        <v>2353039</v>
      </c>
      <c r="DK4" s="412">
        <v>2341386</v>
      </c>
      <c r="DL4" s="412">
        <v>2333615</v>
      </c>
      <c r="DM4" s="412">
        <v>2321254</v>
      </c>
      <c r="DN4" s="412">
        <v>2307694</v>
      </c>
      <c r="DO4" s="412">
        <v>2306143</v>
      </c>
      <c r="DP4" s="412">
        <v>2305154</v>
      </c>
      <c r="DQ4" s="412">
        <v>2294057</v>
      </c>
      <c r="DR4" s="412">
        <v>2284686</v>
      </c>
      <c r="DS4" s="517">
        <v>2290422</v>
      </c>
      <c r="DT4" s="518">
        <v>2294758</v>
      </c>
      <c r="DU4" s="412">
        <v>2407077</v>
      </c>
      <c r="DV4" s="412">
        <v>2430990</v>
      </c>
      <c r="DW4" s="412">
        <v>2473117</v>
      </c>
      <c r="DX4" s="412">
        <v>2524431</v>
      </c>
      <c r="DY4" s="412">
        <v>2540904</v>
      </c>
      <c r="DZ4" s="412">
        <v>2540655</v>
      </c>
      <c r="EA4" s="412">
        <v>2478543</v>
      </c>
      <c r="EB4" s="412">
        <v>2484416</v>
      </c>
      <c r="EC4" s="412">
        <v>2465967</v>
      </c>
      <c r="ED4" s="412">
        <v>2448044</v>
      </c>
      <c r="EE4" s="517">
        <v>2427993</v>
      </c>
      <c r="EF4" s="518">
        <v>2424400</v>
      </c>
      <c r="EG4" s="412">
        <v>2418815</v>
      </c>
      <c r="EH4" s="412">
        <v>2398449</v>
      </c>
      <c r="EI4" s="412">
        <v>2387961</v>
      </c>
      <c r="EJ4" s="412">
        <v>2379308</v>
      </c>
      <c r="EK4" s="412">
        <v>2377328</v>
      </c>
      <c r="EL4" s="412">
        <v>2374109</v>
      </c>
      <c r="EM4" s="412">
        <v>2370087</v>
      </c>
      <c r="EN4" s="412">
        <v>2453200</v>
      </c>
      <c r="EO4" s="412">
        <v>2445234</v>
      </c>
      <c r="EP4" s="412">
        <v>2441831</v>
      </c>
      <c r="EQ4" s="517">
        <v>2446658</v>
      </c>
      <c r="ER4" s="518">
        <v>2449241</v>
      </c>
      <c r="ES4" s="412">
        <v>2465432</v>
      </c>
      <c r="ET4" s="412">
        <v>2537119</v>
      </c>
      <c r="EU4" s="412">
        <v>2538903</v>
      </c>
      <c r="EV4" s="412">
        <v>2563488</v>
      </c>
      <c r="EW4" s="517">
        <v>2563387</v>
      </c>
      <c r="EX4" s="517">
        <v>2648722</v>
      </c>
      <c r="EY4" s="517">
        <v>2654514</v>
      </c>
      <c r="EZ4" s="562">
        <v>2651034</v>
      </c>
      <c r="FA4" s="562">
        <v>2659352</v>
      </c>
      <c r="FB4" s="562">
        <v>2657908</v>
      </c>
      <c r="FC4" s="562">
        <v>2677491</v>
      </c>
      <c r="FD4" s="645">
        <v>2710666</v>
      </c>
      <c r="FE4" s="645">
        <v>2727012</v>
      </c>
      <c r="FF4" s="645">
        <v>2720990</v>
      </c>
      <c r="FG4" s="645">
        <v>2717057</v>
      </c>
      <c r="FH4" s="645">
        <v>2726161</v>
      </c>
      <c r="FI4" s="645">
        <v>2723915</v>
      </c>
      <c r="FJ4" s="645">
        <v>2731165</v>
      </c>
      <c r="FK4" s="743">
        <v>2745649</v>
      </c>
      <c r="FL4" s="743">
        <v>2745852</v>
      </c>
      <c r="FM4" s="743">
        <v>2750182</v>
      </c>
      <c r="FN4" s="743">
        <v>2754833</v>
      </c>
      <c r="FO4" s="743">
        <v>2762533</v>
      </c>
      <c r="FP4" s="743">
        <v>2794504</v>
      </c>
      <c r="FQ4" s="743">
        <v>2811699</v>
      </c>
      <c r="FR4" s="743">
        <v>2816425</v>
      </c>
      <c r="FS4" s="743">
        <v>2812862</v>
      </c>
      <c r="FT4" s="743">
        <v>2810438</v>
      </c>
      <c r="FU4" s="743">
        <v>2817390</v>
      </c>
      <c r="FV4" s="645">
        <v>2822047</v>
      </c>
      <c r="FW4" s="93">
        <v>4657</v>
      </c>
      <c r="FX4" s="79">
        <v>0.16502205668438549</v>
      </c>
      <c r="FY4" s="93">
        <v>59514</v>
      </c>
      <c r="FZ4" s="79">
        <v>2.1543272062270389</v>
      </c>
      <c r="GA4" s="1"/>
      <c r="GB4" s="187" t="s">
        <v>854</v>
      </c>
    </row>
    <row r="5" spans="1:195" ht="19.5" customHeight="1" outlineLevel="1">
      <c r="A5" s="41" t="s">
        <v>392</v>
      </c>
      <c r="B5" s="38"/>
      <c r="C5" s="42" t="s">
        <v>392</v>
      </c>
      <c r="D5" s="43">
        <v>63060</v>
      </c>
      <c r="E5" s="44">
        <v>63250</v>
      </c>
      <c r="F5" s="44">
        <v>63566</v>
      </c>
      <c r="G5" s="44">
        <v>63315</v>
      </c>
      <c r="H5" s="44">
        <v>62576</v>
      </c>
      <c r="I5" s="44">
        <v>63358</v>
      </c>
      <c r="J5" s="44">
        <v>62377</v>
      </c>
      <c r="K5" s="44">
        <v>63308</v>
      </c>
      <c r="L5" s="44">
        <v>61780</v>
      </c>
      <c r="M5" s="44">
        <v>61972</v>
      </c>
      <c r="N5" s="44">
        <v>62467</v>
      </c>
      <c r="O5" s="45">
        <v>62912</v>
      </c>
      <c r="P5" s="43">
        <v>62773</v>
      </c>
      <c r="Q5" s="44">
        <v>62489</v>
      </c>
      <c r="R5" s="46">
        <v>62774</v>
      </c>
      <c r="S5" s="44">
        <v>60303</v>
      </c>
      <c r="T5" s="44">
        <v>60080</v>
      </c>
      <c r="U5" s="44">
        <v>60499</v>
      </c>
      <c r="V5" s="44">
        <v>60963</v>
      </c>
      <c r="W5" s="44">
        <v>61687</v>
      </c>
      <c r="X5" s="44">
        <v>62422</v>
      </c>
      <c r="Y5" s="44">
        <v>65384</v>
      </c>
      <c r="Z5" s="44">
        <v>65039</v>
      </c>
      <c r="AA5" s="45">
        <v>63885</v>
      </c>
      <c r="AB5" s="43">
        <v>63579</v>
      </c>
      <c r="AC5" s="44">
        <v>63752</v>
      </c>
      <c r="AD5" s="44">
        <v>63516</v>
      </c>
      <c r="AE5" s="44">
        <v>63563</v>
      </c>
      <c r="AF5" s="44">
        <v>64092</v>
      </c>
      <c r="AG5" s="44">
        <v>63446</v>
      </c>
      <c r="AH5" s="44">
        <v>63104</v>
      </c>
      <c r="AI5" s="44">
        <v>62755</v>
      </c>
      <c r="AJ5" s="44">
        <v>62108</v>
      </c>
      <c r="AK5" s="44">
        <v>62845</v>
      </c>
      <c r="AL5" s="44">
        <v>62713</v>
      </c>
      <c r="AM5" s="45">
        <v>62936</v>
      </c>
      <c r="AN5" s="43">
        <v>62732</v>
      </c>
      <c r="AO5" s="44">
        <v>63304</v>
      </c>
      <c r="AP5" s="44">
        <v>63614</v>
      </c>
      <c r="AQ5" s="44">
        <v>63282</v>
      </c>
      <c r="AR5" s="44">
        <v>64332</v>
      </c>
      <c r="AS5" s="44">
        <v>64068</v>
      </c>
      <c r="AT5" s="44">
        <v>64305</v>
      </c>
      <c r="AU5" s="44">
        <v>64615</v>
      </c>
      <c r="AV5" s="44">
        <v>64075</v>
      </c>
      <c r="AW5" s="44">
        <v>64162</v>
      </c>
      <c r="AX5" s="44">
        <v>64016</v>
      </c>
      <c r="AY5" s="45">
        <v>64018</v>
      </c>
      <c r="AZ5" s="43">
        <v>64095</v>
      </c>
      <c r="BA5" s="44">
        <v>65068</v>
      </c>
      <c r="BB5" s="44">
        <v>64763</v>
      </c>
      <c r="BC5" s="44">
        <v>64808</v>
      </c>
      <c r="BD5" s="44">
        <v>66457</v>
      </c>
      <c r="BE5" s="44">
        <v>65329</v>
      </c>
      <c r="BF5" s="44">
        <v>66234</v>
      </c>
      <c r="BG5" s="44">
        <v>64814</v>
      </c>
      <c r="BH5" s="44">
        <v>64952</v>
      </c>
      <c r="BI5" s="44">
        <v>63795</v>
      </c>
      <c r="BJ5" s="44">
        <v>65858</v>
      </c>
      <c r="BK5" s="45">
        <v>66873</v>
      </c>
      <c r="BL5" s="43">
        <v>67051</v>
      </c>
      <c r="BM5" s="102">
        <v>68023</v>
      </c>
      <c r="BN5" s="102">
        <v>67695</v>
      </c>
      <c r="BO5" s="102">
        <v>67859</v>
      </c>
      <c r="BP5" s="102">
        <v>68379</v>
      </c>
      <c r="BQ5" s="102">
        <v>67907</v>
      </c>
      <c r="BR5" s="102">
        <v>65776</v>
      </c>
      <c r="BS5" s="102">
        <v>64374</v>
      </c>
      <c r="BT5" s="102">
        <v>64096</v>
      </c>
      <c r="BU5" s="102">
        <v>64164</v>
      </c>
      <c r="BV5" s="102">
        <v>64425</v>
      </c>
      <c r="BW5" s="45">
        <v>64758</v>
      </c>
      <c r="BX5" s="43">
        <v>63625</v>
      </c>
      <c r="BY5" s="102">
        <v>63163</v>
      </c>
      <c r="BZ5" s="102">
        <v>62675</v>
      </c>
      <c r="CA5" s="102">
        <v>61557</v>
      </c>
      <c r="CB5" s="102">
        <v>61034</v>
      </c>
      <c r="CC5" s="102">
        <v>60259</v>
      </c>
      <c r="CD5" s="102">
        <v>59638</v>
      </c>
      <c r="CE5" s="102">
        <v>59533</v>
      </c>
      <c r="CF5" s="102">
        <v>59318</v>
      </c>
      <c r="CG5" s="44">
        <v>58981</v>
      </c>
      <c r="CH5" s="44">
        <v>58706</v>
      </c>
      <c r="CI5" s="45">
        <v>58240</v>
      </c>
      <c r="CJ5" s="43">
        <v>57884</v>
      </c>
      <c r="CK5" s="44">
        <v>58050</v>
      </c>
      <c r="CL5" s="44">
        <v>57905</v>
      </c>
      <c r="CM5" s="44">
        <v>57829</v>
      </c>
      <c r="CN5" s="44">
        <v>58039</v>
      </c>
      <c r="CO5" s="44">
        <v>59000</v>
      </c>
      <c r="CP5" s="44">
        <v>59965</v>
      </c>
      <c r="CQ5" s="44">
        <v>60308</v>
      </c>
      <c r="CR5" s="44">
        <v>60420</v>
      </c>
      <c r="CS5" s="44">
        <v>60719</v>
      </c>
      <c r="CT5" s="44">
        <v>61184</v>
      </c>
      <c r="CU5" s="45">
        <v>61446</v>
      </c>
      <c r="CV5" s="43">
        <v>61335</v>
      </c>
      <c r="CW5" s="44">
        <v>61479</v>
      </c>
      <c r="CX5" s="44">
        <v>61189</v>
      </c>
      <c r="CY5" s="44">
        <v>61090</v>
      </c>
      <c r="CZ5" s="44">
        <v>62339</v>
      </c>
      <c r="DA5" s="44">
        <v>61982</v>
      </c>
      <c r="DB5" s="44">
        <v>61927</v>
      </c>
      <c r="DC5" s="44">
        <v>62011</v>
      </c>
      <c r="DD5" s="44">
        <v>61893</v>
      </c>
      <c r="DE5" s="44">
        <v>62407</v>
      </c>
      <c r="DF5" s="44">
        <v>63465</v>
      </c>
      <c r="DG5" s="45">
        <v>63304</v>
      </c>
      <c r="DH5" s="43">
        <v>63037</v>
      </c>
      <c r="DI5" s="44">
        <v>62799</v>
      </c>
      <c r="DJ5" s="44">
        <v>63199</v>
      </c>
      <c r="DK5" s="44">
        <v>62849</v>
      </c>
      <c r="DL5" s="44">
        <v>62327</v>
      </c>
      <c r="DM5" s="44">
        <v>61758</v>
      </c>
      <c r="DN5" s="44">
        <v>61072</v>
      </c>
      <c r="DO5" s="44">
        <v>60964</v>
      </c>
      <c r="DP5" s="44">
        <v>61212</v>
      </c>
      <c r="DQ5" s="44">
        <v>60660</v>
      </c>
      <c r="DR5" s="44">
        <v>60074</v>
      </c>
      <c r="DS5" s="47">
        <v>60778</v>
      </c>
      <c r="DT5" s="43">
        <v>60884</v>
      </c>
      <c r="DU5" s="44">
        <v>61903</v>
      </c>
      <c r="DV5" s="44">
        <v>62435</v>
      </c>
      <c r="DW5" s="44">
        <v>63114</v>
      </c>
      <c r="DX5" s="44">
        <v>64276</v>
      </c>
      <c r="DY5" s="44">
        <v>64469</v>
      </c>
      <c r="DZ5" s="44">
        <v>64869</v>
      </c>
      <c r="EA5" s="44">
        <v>63551</v>
      </c>
      <c r="EB5" s="44">
        <v>63543</v>
      </c>
      <c r="EC5" s="44">
        <v>63089</v>
      </c>
      <c r="ED5" s="44">
        <v>62583</v>
      </c>
      <c r="EE5" s="47">
        <v>61908</v>
      </c>
      <c r="EF5" s="43">
        <v>62004</v>
      </c>
      <c r="EG5" s="44">
        <v>61985</v>
      </c>
      <c r="EH5" s="44">
        <v>61455</v>
      </c>
      <c r="EI5" s="44">
        <v>61146</v>
      </c>
      <c r="EJ5" s="44">
        <v>60823</v>
      </c>
      <c r="EK5" s="44">
        <v>60608</v>
      </c>
      <c r="EL5" s="44">
        <v>60557</v>
      </c>
      <c r="EM5" s="44">
        <v>60471</v>
      </c>
      <c r="EN5" s="44">
        <v>60426</v>
      </c>
      <c r="EO5" s="44">
        <v>60138</v>
      </c>
      <c r="EP5" s="44">
        <v>60040</v>
      </c>
      <c r="EQ5" s="47">
        <v>59949</v>
      </c>
      <c r="ER5" s="43">
        <v>60106</v>
      </c>
      <c r="ES5" s="44">
        <v>60218</v>
      </c>
      <c r="ET5" s="44">
        <v>60065</v>
      </c>
      <c r="EU5" s="44">
        <v>59835</v>
      </c>
      <c r="EV5" s="44">
        <v>60143</v>
      </c>
      <c r="EW5" s="47">
        <v>59820</v>
      </c>
      <c r="EX5" s="47">
        <v>62142</v>
      </c>
      <c r="EY5" s="47">
        <v>62128</v>
      </c>
      <c r="EZ5" s="45">
        <v>61946</v>
      </c>
      <c r="FA5" s="45">
        <v>62394</v>
      </c>
      <c r="FB5" s="45">
        <v>62280</v>
      </c>
      <c r="FC5" s="45">
        <v>62290</v>
      </c>
      <c r="FD5" s="45">
        <v>62945</v>
      </c>
      <c r="FE5" s="45">
        <v>62914</v>
      </c>
      <c r="FF5" s="45">
        <v>62672</v>
      </c>
      <c r="FG5" s="45">
        <v>62296</v>
      </c>
      <c r="FH5" s="45">
        <v>61988</v>
      </c>
      <c r="FI5" s="45">
        <v>61817</v>
      </c>
      <c r="FJ5" s="45">
        <v>61547</v>
      </c>
      <c r="FK5" s="45">
        <v>61363</v>
      </c>
      <c r="FL5" s="45">
        <v>60863</v>
      </c>
      <c r="FM5" s="45">
        <v>61114</v>
      </c>
      <c r="FN5" s="45">
        <v>60957</v>
      </c>
      <c r="FO5" s="45">
        <v>61135</v>
      </c>
      <c r="FP5" s="45">
        <v>61779</v>
      </c>
      <c r="FQ5" s="45">
        <v>61707</v>
      </c>
      <c r="FR5" s="45">
        <v>61907</v>
      </c>
      <c r="FS5" s="45">
        <v>61538</v>
      </c>
      <c r="FT5" s="45">
        <v>61669</v>
      </c>
      <c r="FU5" s="45">
        <v>61410</v>
      </c>
      <c r="FV5" s="45">
        <v>61452</v>
      </c>
      <c r="FW5" s="93">
        <v>42</v>
      </c>
      <c r="FX5" s="79">
        <v>6.8346026166764301E-2</v>
      </c>
      <c r="FY5" s="93">
        <v>317</v>
      </c>
      <c r="FZ5" s="79">
        <v>0.51852457675635888</v>
      </c>
      <c r="GA5" s="1006" t="s">
        <v>855</v>
      </c>
      <c r="GB5" s="1007"/>
      <c r="GE5" s="684">
        <v>2016</v>
      </c>
      <c r="GF5" s="684">
        <v>2017</v>
      </c>
      <c r="GG5" s="684">
        <v>2018</v>
      </c>
      <c r="GH5" s="684">
        <v>2019</v>
      </c>
      <c r="GI5" s="684">
        <v>2020</v>
      </c>
      <c r="GJ5" s="684">
        <v>2021</v>
      </c>
      <c r="GK5" s="684">
        <v>2022</v>
      </c>
      <c r="GL5" s="684">
        <v>2023</v>
      </c>
      <c r="GM5" s="684">
        <v>2024</v>
      </c>
    </row>
    <row r="6" spans="1:195" ht="15" customHeight="1" outlineLevel="2">
      <c r="A6" s="304">
        <v>142</v>
      </c>
      <c r="B6" s="48" t="s">
        <v>392</v>
      </c>
      <c r="C6" s="290" t="s">
        <v>443</v>
      </c>
      <c r="D6" s="310">
        <v>3362</v>
      </c>
      <c r="E6" s="311">
        <v>3316</v>
      </c>
      <c r="F6" s="311">
        <v>3336</v>
      </c>
      <c r="G6" s="311">
        <v>3371</v>
      </c>
      <c r="H6" s="311">
        <v>3362</v>
      </c>
      <c r="I6" s="311">
        <v>3370</v>
      </c>
      <c r="J6" s="311">
        <v>3359</v>
      </c>
      <c r="K6" s="311">
        <v>3373</v>
      </c>
      <c r="L6" s="311">
        <v>3381</v>
      </c>
      <c r="M6" s="311">
        <v>3425</v>
      </c>
      <c r="N6" s="311">
        <v>3409</v>
      </c>
      <c r="O6" s="312">
        <v>3407</v>
      </c>
      <c r="P6" s="310">
        <v>3375</v>
      </c>
      <c r="Q6" s="311">
        <v>3272</v>
      </c>
      <c r="R6" s="313">
        <v>3241</v>
      </c>
      <c r="S6" s="311">
        <v>3195</v>
      </c>
      <c r="T6" s="311">
        <v>3155</v>
      </c>
      <c r="U6" s="311">
        <v>3162</v>
      </c>
      <c r="V6" s="311">
        <v>3205</v>
      </c>
      <c r="W6" s="311">
        <v>3244</v>
      </c>
      <c r="X6" s="311">
        <v>3234</v>
      </c>
      <c r="Y6" s="311">
        <v>3251</v>
      </c>
      <c r="Z6" s="311">
        <v>3233</v>
      </c>
      <c r="AA6" s="312">
        <v>3189</v>
      </c>
      <c r="AB6" s="310">
        <v>3177</v>
      </c>
      <c r="AC6" s="311">
        <v>3148</v>
      </c>
      <c r="AD6" s="311">
        <v>3144</v>
      </c>
      <c r="AE6" s="311">
        <v>3115</v>
      </c>
      <c r="AF6" s="311">
        <v>3039</v>
      </c>
      <c r="AG6" s="311">
        <v>3081</v>
      </c>
      <c r="AH6" s="311">
        <v>3098</v>
      </c>
      <c r="AI6" s="311">
        <v>3138</v>
      </c>
      <c r="AJ6" s="311">
        <v>3147</v>
      </c>
      <c r="AK6" s="311">
        <v>3144</v>
      </c>
      <c r="AL6" s="311">
        <v>3137</v>
      </c>
      <c r="AM6" s="312">
        <v>3232</v>
      </c>
      <c r="AN6" s="310">
        <v>3217</v>
      </c>
      <c r="AO6" s="311">
        <v>3228</v>
      </c>
      <c r="AP6" s="311">
        <v>3241</v>
      </c>
      <c r="AQ6" s="311">
        <v>3219</v>
      </c>
      <c r="AR6" s="311">
        <v>3292</v>
      </c>
      <c r="AS6" s="311">
        <v>3280</v>
      </c>
      <c r="AT6" s="311">
        <v>3285</v>
      </c>
      <c r="AU6" s="311">
        <v>3271</v>
      </c>
      <c r="AV6" s="311">
        <v>3255</v>
      </c>
      <c r="AW6" s="311">
        <v>3222</v>
      </c>
      <c r="AX6" s="311">
        <v>3240</v>
      </c>
      <c r="AY6" s="312">
        <v>3247</v>
      </c>
      <c r="AZ6" s="310">
        <v>3247</v>
      </c>
      <c r="BA6" s="311">
        <v>3315</v>
      </c>
      <c r="BB6" s="311">
        <v>3302</v>
      </c>
      <c r="BC6" s="311">
        <v>3285</v>
      </c>
      <c r="BD6" s="311">
        <v>3301</v>
      </c>
      <c r="BE6" s="311">
        <v>3260</v>
      </c>
      <c r="BF6" s="311">
        <v>3210</v>
      </c>
      <c r="BG6" s="311">
        <v>3192</v>
      </c>
      <c r="BH6" s="311">
        <v>3187</v>
      </c>
      <c r="BI6" s="311">
        <v>3142</v>
      </c>
      <c r="BJ6" s="311">
        <v>3151</v>
      </c>
      <c r="BK6" s="312">
        <v>3179</v>
      </c>
      <c r="BL6" s="310">
        <v>3183</v>
      </c>
      <c r="BM6" s="315">
        <v>3254</v>
      </c>
      <c r="BN6" s="315">
        <v>3236</v>
      </c>
      <c r="BO6" s="315">
        <v>3208</v>
      </c>
      <c r="BP6" s="315">
        <v>3237</v>
      </c>
      <c r="BQ6" s="315">
        <v>3191</v>
      </c>
      <c r="BR6" s="315">
        <v>3039</v>
      </c>
      <c r="BS6" s="315">
        <v>2993</v>
      </c>
      <c r="BT6" s="315">
        <v>2984</v>
      </c>
      <c r="BU6" s="315">
        <v>2999</v>
      </c>
      <c r="BV6" s="315">
        <v>3021</v>
      </c>
      <c r="BW6" s="312">
        <v>3047</v>
      </c>
      <c r="BX6" s="310">
        <v>3066</v>
      </c>
      <c r="BY6" s="315">
        <v>3028</v>
      </c>
      <c r="BZ6" s="315">
        <v>3028</v>
      </c>
      <c r="CA6" s="315">
        <v>2996</v>
      </c>
      <c r="CB6" s="315">
        <v>2978</v>
      </c>
      <c r="CC6" s="315">
        <v>2953</v>
      </c>
      <c r="CD6" s="315">
        <v>2946</v>
      </c>
      <c r="CE6" s="315">
        <v>2944</v>
      </c>
      <c r="CF6" s="315">
        <v>2928</v>
      </c>
      <c r="CG6" s="311">
        <v>2917</v>
      </c>
      <c r="CH6" s="311">
        <v>2914</v>
      </c>
      <c r="CI6" s="312">
        <v>2897</v>
      </c>
      <c r="CJ6" s="310">
        <v>2884</v>
      </c>
      <c r="CK6" s="311">
        <v>2897</v>
      </c>
      <c r="CL6" s="311">
        <v>2892</v>
      </c>
      <c r="CM6" s="311">
        <v>2886</v>
      </c>
      <c r="CN6" s="311">
        <v>2902</v>
      </c>
      <c r="CO6" s="311">
        <v>2925</v>
      </c>
      <c r="CP6" s="311">
        <v>2996</v>
      </c>
      <c r="CQ6" s="311">
        <v>2999</v>
      </c>
      <c r="CR6" s="311">
        <v>2998</v>
      </c>
      <c r="CS6" s="311">
        <v>3005</v>
      </c>
      <c r="CT6" s="311">
        <v>3041</v>
      </c>
      <c r="CU6" s="312">
        <v>3055</v>
      </c>
      <c r="CV6" s="310">
        <v>3068</v>
      </c>
      <c r="CW6" s="311">
        <v>3057</v>
      </c>
      <c r="CX6" s="311">
        <v>3051</v>
      </c>
      <c r="CY6" s="311">
        <v>3071</v>
      </c>
      <c r="CZ6" s="311">
        <v>3074</v>
      </c>
      <c r="DA6" s="311">
        <v>3051</v>
      </c>
      <c r="DB6" s="311">
        <v>3050</v>
      </c>
      <c r="DC6" s="311">
        <v>3033</v>
      </c>
      <c r="DD6" s="311">
        <v>3045</v>
      </c>
      <c r="DE6" s="311">
        <v>3022</v>
      </c>
      <c r="DF6" s="311">
        <v>3039</v>
      </c>
      <c r="DG6" s="312">
        <v>3027</v>
      </c>
      <c r="DH6" s="310">
        <v>3010</v>
      </c>
      <c r="DI6" s="311">
        <v>3002</v>
      </c>
      <c r="DJ6" s="311">
        <v>2989</v>
      </c>
      <c r="DK6" s="311">
        <v>2999</v>
      </c>
      <c r="DL6" s="311">
        <v>3015</v>
      </c>
      <c r="DM6" s="311">
        <v>2995</v>
      </c>
      <c r="DN6" s="311">
        <v>2970</v>
      </c>
      <c r="DO6" s="311">
        <v>2962</v>
      </c>
      <c r="DP6" s="311">
        <v>2996</v>
      </c>
      <c r="DQ6" s="311">
        <v>2977</v>
      </c>
      <c r="DR6" s="311">
        <v>2973</v>
      </c>
      <c r="DS6" s="314">
        <v>3025</v>
      </c>
      <c r="DT6" s="310">
        <v>3036</v>
      </c>
      <c r="DU6" s="311">
        <v>3010</v>
      </c>
      <c r="DV6" s="311">
        <v>3046</v>
      </c>
      <c r="DW6" s="311">
        <v>3065</v>
      </c>
      <c r="DX6" s="311">
        <v>3106</v>
      </c>
      <c r="DY6" s="311">
        <v>3102</v>
      </c>
      <c r="DZ6" s="311">
        <v>3102</v>
      </c>
      <c r="EA6" s="311">
        <v>3067</v>
      </c>
      <c r="EB6" s="311">
        <v>3085</v>
      </c>
      <c r="EC6" s="311">
        <v>3084</v>
      </c>
      <c r="ED6" s="311">
        <v>3054</v>
      </c>
      <c r="EE6" s="314">
        <v>3058</v>
      </c>
      <c r="EF6" s="310">
        <v>3072</v>
      </c>
      <c r="EG6" s="311">
        <v>3063</v>
      </c>
      <c r="EH6" s="311">
        <v>3037</v>
      </c>
      <c r="EI6" s="311">
        <v>3043</v>
      </c>
      <c r="EJ6" s="311">
        <v>3036</v>
      </c>
      <c r="EK6" s="311">
        <v>3030</v>
      </c>
      <c r="EL6" s="311">
        <v>3037</v>
      </c>
      <c r="EM6" s="311">
        <v>3038</v>
      </c>
      <c r="EN6" s="311">
        <v>3029</v>
      </c>
      <c r="EO6" s="311">
        <v>3020</v>
      </c>
      <c r="EP6" s="311">
        <v>3008</v>
      </c>
      <c r="EQ6" s="314">
        <v>2996</v>
      </c>
      <c r="ER6" s="310">
        <v>2986</v>
      </c>
      <c r="ES6" s="311">
        <v>2998</v>
      </c>
      <c r="ET6" s="311">
        <v>3004</v>
      </c>
      <c r="EU6" s="311">
        <v>3003</v>
      </c>
      <c r="EV6" s="311">
        <v>3005</v>
      </c>
      <c r="EW6" s="314">
        <v>2997</v>
      </c>
      <c r="EX6" s="314">
        <v>3028</v>
      </c>
      <c r="EY6" s="314">
        <v>3035</v>
      </c>
      <c r="EZ6" s="312">
        <v>3022</v>
      </c>
      <c r="FA6" s="312">
        <v>3019</v>
      </c>
      <c r="FB6" s="312">
        <v>3011</v>
      </c>
      <c r="FC6" s="312">
        <v>3031</v>
      </c>
      <c r="FD6" s="312">
        <v>3024</v>
      </c>
      <c r="FE6" s="312">
        <v>3002</v>
      </c>
      <c r="FF6" s="312">
        <v>3014</v>
      </c>
      <c r="FG6" s="312">
        <v>2999</v>
      </c>
      <c r="FH6" s="312">
        <v>2990</v>
      </c>
      <c r="FI6" s="312">
        <v>2958</v>
      </c>
      <c r="FJ6" s="312">
        <v>2946</v>
      </c>
      <c r="FK6" s="312">
        <v>2941</v>
      </c>
      <c r="FL6" s="312">
        <v>2906</v>
      </c>
      <c r="FM6" s="312">
        <v>2917</v>
      </c>
      <c r="FN6" s="312">
        <v>2913</v>
      </c>
      <c r="FO6" s="312">
        <v>2910</v>
      </c>
      <c r="FP6" s="312">
        <v>2935</v>
      </c>
      <c r="FQ6" s="312">
        <v>2943</v>
      </c>
      <c r="FR6" s="312">
        <v>2950</v>
      </c>
      <c r="FS6" s="312">
        <v>2989</v>
      </c>
      <c r="FT6" s="312">
        <v>2990</v>
      </c>
      <c r="FU6" s="312">
        <v>3001</v>
      </c>
      <c r="FV6" s="312">
        <v>2998</v>
      </c>
      <c r="FW6" s="93">
        <v>-3</v>
      </c>
      <c r="FX6" s="79">
        <v>-0.10006671114076052</v>
      </c>
      <c r="FY6" s="93">
        <v>88</v>
      </c>
      <c r="FZ6" s="79">
        <v>3.0240549828178693</v>
      </c>
      <c r="GA6" s="1"/>
      <c r="GB6" s="205" t="s">
        <v>856</v>
      </c>
      <c r="GD6" s="206" t="s">
        <v>661</v>
      </c>
      <c r="GE6" s="3">
        <v>2400310</v>
      </c>
      <c r="GF6" s="3">
        <v>2232694</v>
      </c>
      <c r="GG6" s="3">
        <v>2340997</v>
      </c>
      <c r="GH6" s="3">
        <v>2341830</v>
      </c>
      <c r="GI6" s="3">
        <v>2294758</v>
      </c>
      <c r="GJ6" s="3">
        <v>2424400</v>
      </c>
      <c r="GK6" s="3">
        <v>2449241</v>
      </c>
      <c r="GL6" s="763">
        <v>2710666</v>
      </c>
      <c r="GM6" s="763">
        <v>2794504</v>
      </c>
    </row>
    <row r="7" spans="1:195" ht="18" customHeight="1" outlineLevel="2">
      <c r="A7" s="304">
        <v>425</v>
      </c>
      <c r="B7" s="48" t="s">
        <v>392</v>
      </c>
      <c r="C7" s="290" t="s">
        <v>481</v>
      </c>
      <c r="D7" s="310">
        <v>6087</v>
      </c>
      <c r="E7" s="311">
        <v>6135</v>
      </c>
      <c r="F7" s="311">
        <v>6146</v>
      </c>
      <c r="G7" s="311">
        <v>6139</v>
      </c>
      <c r="H7" s="311">
        <v>6098</v>
      </c>
      <c r="I7" s="311">
        <v>6130</v>
      </c>
      <c r="J7" s="311">
        <v>6057</v>
      </c>
      <c r="K7" s="311">
        <v>6096</v>
      </c>
      <c r="L7" s="311">
        <v>6031</v>
      </c>
      <c r="M7" s="311">
        <v>6138</v>
      </c>
      <c r="N7" s="311">
        <v>6137</v>
      </c>
      <c r="O7" s="312">
        <v>6177</v>
      </c>
      <c r="P7" s="310">
        <v>6224</v>
      </c>
      <c r="Q7" s="311">
        <v>6224</v>
      </c>
      <c r="R7" s="313">
        <v>6201</v>
      </c>
      <c r="S7" s="311">
        <v>6248</v>
      </c>
      <c r="T7" s="311">
        <v>3945</v>
      </c>
      <c r="U7" s="311">
        <v>4013</v>
      </c>
      <c r="V7" s="311">
        <v>4093</v>
      </c>
      <c r="W7" s="311">
        <v>4149</v>
      </c>
      <c r="X7" s="311">
        <v>4224</v>
      </c>
      <c r="Y7" s="311">
        <v>6457</v>
      </c>
      <c r="Z7" s="311">
        <v>6465</v>
      </c>
      <c r="AA7" s="312">
        <v>6421</v>
      </c>
      <c r="AB7" s="310">
        <v>6146</v>
      </c>
      <c r="AC7" s="311">
        <v>6430</v>
      </c>
      <c r="AD7" s="311">
        <v>6409</v>
      </c>
      <c r="AE7" s="311">
        <v>6399</v>
      </c>
      <c r="AF7" s="311">
        <v>6491</v>
      </c>
      <c r="AG7" s="311">
        <v>6388</v>
      </c>
      <c r="AH7" s="311">
        <v>6309</v>
      </c>
      <c r="AI7" s="311">
        <v>6310</v>
      </c>
      <c r="AJ7" s="311">
        <v>6281</v>
      </c>
      <c r="AK7" s="311">
        <v>6302</v>
      </c>
      <c r="AL7" s="311">
        <v>6293</v>
      </c>
      <c r="AM7" s="312">
        <v>6300</v>
      </c>
      <c r="AN7" s="310">
        <v>6320</v>
      </c>
      <c r="AO7" s="311">
        <v>6316</v>
      </c>
      <c r="AP7" s="311">
        <v>6445</v>
      </c>
      <c r="AQ7" s="311">
        <v>6324</v>
      </c>
      <c r="AR7" s="311">
        <v>6420</v>
      </c>
      <c r="AS7" s="311">
        <v>6414</v>
      </c>
      <c r="AT7" s="311">
        <v>6420</v>
      </c>
      <c r="AU7" s="311">
        <v>6484</v>
      </c>
      <c r="AV7" s="311">
        <v>6465</v>
      </c>
      <c r="AW7" s="311">
        <v>6507</v>
      </c>
      <c r="AX7" s="311">
        <v>6542</v>
      </c>
      <c r="AY7" s="312">
        <v>6587</v>
      </c>
      <c r="AZ7" s="310">
        <v>6623</v>
      </c>
      <c r="BA7" s="311">
        <v>6686</v>
      </c>
      <c r="BB7" s="311">
        <v>6660</v>
      </c>
      <c r="BC7" s="311">
        <v>6674</v>
      </c>
      <c r="BD7" s="311">
        <v>6685</v>
      </c>
      <c r="BE7" s="311">
        <v>6617</v>
      </c>
      <c r="BF7" s="311">
        <v>6573</v>
      </c>
      <c r="BG7" s="311">
        <v>6415</v>
      </c>
      <c r="BH7" s="311">
        <v>6417</v>
      </c>
      <c r="BI7" s="311">
        <v>6283</v>
      </c>
      <c r="BJ7" s="311">
        <v>6319</v>
      </c>
      <c r="BK7" s="312">
        <v>6352</v>
      </c>
      <c r="BL7" s="310">
        <v>6348</v>
      </c>
      <c r="BM7" s="315">
        <v>6414</v>
      </c>
      <c r="BN7" s="315">
        <v>6393</v>
      </c>
      <c r="BO7" s="315">
        <v>6373</v>
      </c>
      <c r="BP7" s="315">
        <v>6388</v>
      </c>
      <c r="BQ7" s="315">
        <v>6368</v>
      </c>
      <c r="BR7" s="315">
        <v>6128</v>
      </c>
      <c r="BS7" s="315">
        <v>6047</v>
      </c>
      <c r="BT7" s="315">
        <v>6023</v>
      </c>
      <c r="BU7" s="315">
        <v>5988</v>
      </c>
      <c r="BV7" s="315">
        <v>6050</v>
      </c>
      <c r="BW7" s="312">
        <v>6064</v>
      </c>
      <c r="BX7" s="310">
        <v>6100</v>
      </c>
      <c r="BY7" s="315">
        <v>6027</v>
      </c>
      <c r="BZ7" s="315">
        <v>5957</v>
      </c>
      <c r="CA7" s="315">
        <v>5826</v>
      </c>
      <c r="CB7" s="315">
        <v>5774</v>
      </c>
      <c r="CC7" s="315">
        <v>5713</v>
      </c>
      <c r="CD7" s="315">
        <v>5641</v>
      </c>
      <c r="CE7" s="315">
        <v>5631</v>
      </c>
      <c r="CF7" s="315">
        <v>5592</v>
      </c>
      <c r="CG7" s="311">
        <v>5536</v>
      </c>
      <c r="CH7" s="311">
        <v>5518</v>
      </c>
      <c r="CI7" s="312">
        <v>5520</v>
      </c>
      <c r="CJ7" s="310">
        <v>5517</v>
      </c>
      <c r="CK7" s="311">
        <v>5566</v>
      </c>
      <c r="CL7" s="311">
        <v>5603</v>
      </c>
      <c r="CM7" s="311">
        <v>5632</v>
      </c>
      <c r="CN7" s="311">
        <v>5683</v>
      </c>
      <c r="CO7" s="311">
        <v>5830</v>
      </c>
      <c r="CP7" s="311">
        <v>6096</v>
      </c>
      <c r="CQ7" s="311">
        <v>6055</v>
      </c>
      <c r="CR7" s="311">
        <v>6063</v>
      </c>
      <c r="CS7" s="311">
        <v>6095</v>
      </c>
      <c r="CT7" s="311">
        <v>6131</v>
      </c>
      <c r="CU7" s="312">
        <v>6167</v>
      </c>
      <c r="CV7" s="310">
        <v>6168</v>
      </c>
      <c r="CW7" s="311">
        <v>6140</v>
      </c>
      <c r="CX7" s="311">
        <v>6122</v>
      </c>
      <c r="CY7" s="311">
        <v>6075</v>
      </c>
      <c r="CZ7" s="311">
        <v>6431</v>
      </c>
      <c r="DA7" s="311">
        <v>6312</v>
      </c>
      <c r="DB7" s="311">
        <v>6260</v>
      </c>
      <c r="DC7" s="311">
        <v>6230</v>
      </c>
      <c r="DD7" s="311">
        <v>6165</v>
      </c>
      <c r="DE7" s="311">
        <v>6131</v>
      </c>
      <c r="DF7" s="311">
        <v>6125</v>
      </c>
      <c r="DG7" s="312">
        <v>6117</v>
      </c>
      <c r="DH7" s="310">
        <v>6054</v>
      </c>
      <c r="DI7" s="311">
        <v>5985</v>
      </c>
      <c r="DJ7" s="311">
        <v>5928</v>
      </c>
      <c r="DK7" s="311">
        <v>5944</v>
      </c>
      <c r="DL7" s="311">
        <v>5915</v>
      </c>
      <c r="DM7" s="311">
        <v>5853</v>
      </c>
      <c r="DN7" s="311">
        <v>5819</v>
      </c>
      <c r="DO7" s="311">
        <v>5793</v>
      </c>
      <c r="DP7" s="311">
        <v>5797</v>
      </c>
      <c r="DQ7" s="311">
        <v>5768</v>
      </c>
      <c r="DR7" s="311">
        <v>5746</v>
      </c>
      <c r="DS7" s="314">
        <v>5797</v>
      </c>
      <c r="DT7" s="310">
        <v>5856</v>
      </c>
      <c r="DU7" s="311">
        <v>5915</v>
      </c>
      <c r="DV7" s="311">
        <v>5884</v>
      </c>
      <c r="DW7" s="311">
        <v>5941</v>
      </c>
      <c r="DX7" s="311">
        <v>6020</v>
      </c>
      <c r="DY7" s="311">
        <v>6032</v>
      </c>
      <c r="DZ7" s="311">
        <v>6020</v>
      </c>
      <c r="EA7" s="311">
        <v>5918</v>
      </c>
      <c r="EB7" s="311">
        <v>5924</v>
      </c>
      <c r="EC7" s="311">
        <v>5924</v>
      </c>
      <c r="ED7" s="311">
        <v>5914</v>
      </c>
      <c r="EE7" s="314">
        <v>5851</v>
      </c>
      <c r="EF7" s="310">
        <v>5841</v>
      </c>
      <c r="EG7" s="311">
        <v>5814</v>
      </c>
      <c r="EH7" s="311">
        <v>5789</v>
      </c>
      <c r="EI7" s="311">
        <v>5762</v>
      </c>
      <c r="EJ7" s="311">
        <v>5755</v>
      </c>
      <c r="EK7" s="311">
        <v>5742</v>
      </c>
      <c r="EL7" s="311">
        <v>5751</v>
      </c>
      <c r="EM7" s="311">
        <v>5749</v>
      </c>
      <c r="EN7" s="311">
        <v>5733</v>
      </c>
      <c r="EO7" s="311">
        <v>5750</v>
      </c>
      <c r="EP7" s="311">
        <v>5743</v>
      </c>
      <c r="EQ7" s="314">
        <v>5715</v>
      </c>
      <c r="ER7" s="310">
        <v>5716</v>
      </c>
      <c r="ES7" s="311">
        <v>5704</v>
      </c>
      <c r="ET7" s="311">
        <v>5718</v>
      </c>
      <c r="EU7" s="311">
        <v>5706</v>
      </c>
      <c r="EV7" s="311">
        <v>5706</v>
      </c>
      <c r="EW7" s="314">
        <v>5651</v>
      </c>
      <c r="EX7" s="314">
        <v>5802</v>
      </c>
      <c r="EY7" s="314">
        <v>5819</v>
      </c>
      <c r="EZ7" s="312">
        <v>5835</v>
      </c>
      <c r="FA7" s="312">
        <v>5844</v>
      </c>
      <c r="FB7" s="312">
        <v>5837</v>
      </c>
      <c r="FC7" s="312">
        <v>5861</v>
      </c>
      <c r="FD7" s="312">
        <v>5944</v>
      </c>
      <c r="FE7" s="312">
        <v>5930</v>
      </c>
      <c r="FF7" s="312">
        <v>5923</v>
      </c>
      <c r="FG7" s="312">
        <v>5866</v>
      </c>
      <c r="FH7" s="312">
        <v>5859</v>
      </c>
      <c r="FI7" s="312">
        <v>5858</v>
      </c>
      <c r="FJ7" s="312">
        <v>5834</v>
      </c>
      <c r="FK7" s="312">
        <v>5877</v>
      </c>
      <c r="FL7" s="312">
        <v>5835</v>
      </c>
      <c r="FM7" s="312">
        <v>5828</v>
      </c>
      <c r="FN7" s="312">
        <v>5801</v>
      </c>
      <c r="FO7" s="312">
        <v>5806</v>
      </c>
      <c r="FP7" s="312">
        <v>5867</v>
      </c>
      <c r="FQ7" s="312">
        <v>5842</v>
      </c>
      <c r="FR7" s="312">
        <v>5820</v>
      </c>
      <c r="FS7" s="312">
        <v>5797</v>
      </c>
      <c r="FT7" s="312">
        <v>5832</v>
      </c>
      <c r="FU7" s="312">
        <v>5865</v>
      </c>
      <c r="FV7" s="312">
        <v>5876</v>
      </c>
      <c r="FW7" s="93">
        <v>11</v>
      </c>
      <c r="FX7" s="79">
        <v>0.18720217835262082</v>
      </c>
      <c r="FY7" s="93">
        <v>70</v>
      </c>
      <c r="FZ7" s="79">
        <v>1.2056493282810885</v>
      </c>
      <c r="GA7" s="1"/>
      <c r="GB7" s="205" t="s">
        <v>857</v>
      </c>
      <c r="GD7" s="94" t="s">
        <v>541</v>
      </c>
      <c r="GE7" s="3">
        <v>2386642</v>
      </c>
      <c r="GF7" s="3">
        <v>2233776</v>
      </c>
      <c r="GG7" s="3">
        <v>2344891</v>
      </c>
      <c r="GH7" s="3">
        <v>2347882</v>
      </c>
      <c r="GI7" s="3">
        <v>2407077</v>
      </c>
      <c r="GJ7" s="3">
        <v>2418815</v>
      </c>
      <c r="GK7" s="3">
        <v>2465432</v>
      </c>
      <c r="GL7" s="763">
        <v>2727012</v>
      </c>
      <c r="GM7" s="763">
        <v>2811699</v>
      </c>
    </row>
    <row r="8" spans="1:195" ht="15" customHeight="1" outlineLevel="2">
      <c r="A8" s="304">
        <v>579</v>
      </c>
      <c r="B8" s="48" t="s">
        <v>392</v>
      </c>
      <c r="C8" s="290" t="s">
        <v>493</v>
      </c>
      <c r="D8" s="310">
        <v>25991</v>
      </c>
      <c r="E8" s="311">
        <v>26163</v>
      </c>
      <c r="F8" s="311">
        <v>26063</v>
      </c>
      <c r="G8" s="311">
        <v>26032</v>
      </c>
      <c r="H8" s="311">
        <v>25856</v>
      </c>
      <c r="I8" s="311">
        <v>26031</v>
      </c>
      <c r="J8" s="311">
        <v>25615</v>
      </c>
      <c r="K8" s="311">
        <v>26038</v>
      </c>
      <c r="L8" s="311">
        <v>25367</v>
      </c>
      <c r="M8" s="311">
        <v>25488</v>
      </c>
      <c r="N8" s="311">
        <v>25589</v>
      </c>
      <c r="O8" s="312">
        <v>25788</v>
      </c>
      <c r="P8" s="310">
        <v>25660</v>
      </c>
      <c r="Q8" s="311">
        <v>25646</v>
      </c>
      <c r="R8" s="313">
        <v>25813</v>
      </c>
      <c r="S8" s="311">
        <v>25100</v>
      </c>
      <c r="T8" s="311">
        <v>25492</v>
      </c>
      <c r="U8" s="311">
        <v>25635</v>
      </c>
      <c r="V8" s="311">
        <v>26081</v>
      </c>
      <c r="W8" s="311">
        <v>26486</v>
      </c>
      <c r="X8" s="311">
        <v>26690</v>
      </c>
      <c r="Y8" s="311">
        <v>26884</v>
      </c>
      <c r="Z8" s="311">
        <v>26773</v>
      </c>
      <c r="AA8" s="312">
        <v>26156</v>
      </c>
      <c r="AB8" s="310">
        <v>26050</v>
      </c>
      <c r="AC8" s="311">
        <v>25910</v>
      </c>
      <c r="AD8" s="311">
        <v>25672</v>
      </c>
      <c r="AE8" s="311">
        <v>25509</v>
      </c>
      <c r="AF8" s="311">
        <v>25843</v>
      </c>
      <c r="AG8" s="311">
        <v>25564</v>
      </c>
      <c r="AH8" s="311">
        <v>25534</v>
      </c>
      <c r="AI8" s="311">
        <v>25425</v>
      </c>
      <c r="AJ8" s="311">
        <v>25079</v>
      </c>
      <c r="AK8" s="311">
        <v>25281</v>
      </c>
      <c r="AL8" s="311">
        <v>25166</v>
      </c>
      <c r="AM8" s="312">
        <v>25341</v>
      </c>
      <c r="AN8" s="310">
        <v>25238</v>
      </c>
      <c r="AO8" s="311">
        <v>25127</v>
      </c>
      <c r="AP8" s="311">
        <v>25114</v>
      </c>
      <c r="AQ8" s="311">
        <v>24906</v>
      </c>
      <c r="AR8" s="311">
        <v>25408</v>
      </c>
      <c r="AS8" s="311">
        <v>25292</v>
      </c>
      <c r="AT8" s="311">
        <v>25375</v>
      </c>
      <c r="AU8" s="311">
        <v>25501</v>
      </c>
      <c r="AV8" s="311">
        <v>25449</v>
      </c>
      <c r="AW8" s="311">
        <v>25652</v>
      </c>
      <c r="AX8" s="311">
        <v>25631</v>
      </c>
      <c r="AY8" s="312">
        <v>25712</v>
      </c>
      <c r="AZ8" s="310">
        <v>25947</v>
      </c>
      <c r="BA8" s="311">
        <v>26339</v>
      </c>
      <c r="BB8" s="311">
        <v>26118</v>
      </c>
      <c r="BC8" s="311">
        <v>26110</v>
      </c>
      <c r="BD8" s="311">
        <v>27690</v>
      </c>
      <c r="BE8" s="311">
        <v>26994</v>
      </c>
      <c r="BF8" s="311">
        <v>28080</v>
      </c>
      <c r="BG8" s="311">
        <v>27342</v>
      </c>
      <c r="BH8" s="311">
        <v>27434</v>
      </c>
      <c r="BI8" s="311">
        <v>26965</v>
      </c>
      <c r="BJ8" s="311">
        <v>27504</v>
      </c>
      <c r="BK8" s="312">
        <v>28246</v>
      </c>
      <c r="BL8" s="310">
        <v>28498</v>
      </c>
      <c r="BM8" s="315">
        <v>29108</v>
      </c>
      <c r="BN8" s="315">
        <v>28948</v>
      </c>
      <c r="BO8" s="315">
        <v>29028</v>
      </c>
      <c r="BP8" s="315">
        <v>29321</v>
      </c>
      <c r="BQ8" s="315">
        <v>29052</v>
      </c>
      <c r="BR8" s="315">
        <v>28132</v>
      </c>
      <c r="BS8" s="315">
        <v>27160</v>
      </c>
      <c r="BT8" s="315">
        <v>27015</v>
      </c>
      <c r="BU8" s="315">
        <v>27053</v>
      </c>
      <c r="BV8" s="315">
        <v>27311</v>
      </c>
      <c r="BW8" s="312">
        <v>27382</v>
      </c>
      <c r="BX8" s="310">
        <v>27281</v>
      </c>
      <c r="BY8" s="315">
        <v>27096</v>
      </c>
      <c r="BZ8" s="315">
        <v>26787</v>
      </c>
      <c r="CA8" s="315">
        <v>26140</v>
      </c>
      <c r="CB8" s="315">
        <v>25878</v>
      </c>
      <c r="CC8" s="315">
        <v>25506</v>
      </c>
      <c r="CD8" s="315">
        <v>25113</v>
      </c>
      <c r="CE8" s="315">
        <v>25036</v>
      </c>
      <c r="CF8" s="315">
        <v>24932</v>
      </c>
      <c r="CG8" s="311">
        <v>24658</v>
      </c>
      <c r="CH8" s="311">
        <v>24447</v>
      </c>
      <c r="CI8" s="312">
        <v>24312</v>
      </c>
      <c r="CJ8" s="310">
        <v>24171</v>
      </c>
      <c r="CK8" s="311">
        <v>24211</v>
      </c>
      <c r="CL8" s="311">
        <v>24160</v>
      </c>
      <c r="CM8" s="311">
        <v>24128</v>
      </c>
      <c r="CN8" s="311">
        <v>24186</v>
      </c>
      <c r="CO8" s="311">
        <v>24546</v>
      </c>
      <c r="CP8" s="311">
        <v>24948</v>
      </c>
      <c r="CQ8" s="311">
        <v>25165</v>
      </c>
      <c r="CR8" s="311">
        <v>25404</v>
      </c>
      <c r="CS8" s="311">
        <v>25622</v>
      </c>
      <c r="CT8" s="311">
        <v>25652</v>
      </c>
      <c r="CU8" s="312">
        <v>25766</v>
      </c>
      <c r="CV8" s="310">
        <v>25727</v>
      </c>
      <c r="CW8" s="311">
        <v>25949</v>
      </c>
      <c r="CX8" s="311">
        <v>25809</v>
      </c>
      <c r="CY8" s="311">
        <v>25714</v>
      </c>
      <c r="CZ8" s="311">
        <v>26052</v>
      </c>
      <c r="DA8" s="311">
        <v>26047</v>
      </c>
      <c r="DB8" s="311">
        <v>26033</v>
      </c>
      <c r="DC8" s="311">
        <v>26336</v>
      </c>
      <c r="DD8" s="311">
        <v>26200</v>
      </c>
      <c r="DE8" s="311">
        <v>26817</v>
      </c>
      <c r="DF8" s="311">
        <v>27314</v>
      </c>
      <c r="DG8" s="312">
        <v>27241</v>
      </c>
      <c r="DH8" s="310">
        <v>27201</v>
      </c>
      <c r="DI8" s="311">
        <v>27175</v>
      </c>
      <c r="DJ8" s="311">
        <v>27566</v>
      </c>
      <c r="DK8" s="311">
        <v>27334</v>
      </c>
      <c r="DL8" s="311">
        <v>27000</v>
      </c>
      <c r="DM8" s="311">
        <v>26775</v>
      </c>
      <c r="DN8" s="311">
        <v>26484</v>
      </c>
      <c r="DO8" s="311">
        <v>26470</v>
      </c>
      <c r="DP8" s="311">
        <v>26482</v>
      </c>
      <c r="DQ8" s="311">
        <v>26182</v>
      </c>
      <c r="DR8" s="311">
        <v>25832</v>
      </c>
      <c r="DS8" s="314">
        <v>25879</v>
      </c>
      <c r="DT8" s="310">
        <v>25753</v>
      </c>
      <c r="DU8" s="311">
        <v>26287</v>
      </c>
      <c r="DV8" s="311">
        <v>26685</v>
      </c>
      <c r="DW8" s="311">
        <v>27151</v>
      </c>
      <c r="DX8" s="311">
        <v>27710</v>
      </c>
      <c r="DY8" s="311">
        <v>27789</v>
      </c>
      <c r="DZ8" s="311">
        <v>27781</v>
      </c>
      <c r="EA8" s="311">
        <v>27113</v>
      </c>
      <c r="EB8" s="311">
        <v>27148</v>
      </c>
      <c r="EC8" s="311">
        <v>26788</v>
      </c>
      <c r="ED8" s="311">
        <v>26540</v>
      </c>
      <c r="EE8" s="314">
        <v>26128</v>
      </c>
      <c r="EF8" s="310">
        <v>25976</v>
      </c>
      <c r="EG8" s="311">
        <v>25985</v>
      </c>
      <c r="EH8" s="311">
        <v>25701</v>
      </c>
      <c r="EI8" s="311">
        <v>25477</v>
      </c>
      <c r="EJ8" s="311">
        <v>25298</v>
      </c>
      <c r="EK8" s="311">
        <v>25113</v>
      </c>
      <c r="EL8" s="311">
        <v>25100</v>
      </c>
      <c r="EM8" s="311">
        <v>25082</v>
      </c>
      <c r="EN8" s="311">
        <v>25169</v>
      </c>
      <c r="EO8" s="311">
        <v>24982</v>
      </c>
      <c r="EP8" s="311">
        <v>24866</v>
      </c>
      <c r="EQ8" s="314">
        <v>24771</v>
      </c>
      <c r="ER8" s="310">
        <v>24847</v>
      </c>
      <c r="ES8" s="311">
        <v>24886</v>
      </c>
      <c r="ET8" s="311">
        <v>24784</v>
      </c>
      <c r="EU8" s="311">
        <v>24690</v>
      </c>
      <c r="EV8" s="311">
        <v>25025</v>
      </c>
      <c r="EW8" s="314">
        <v>24931</v>
      </c>
      <c r="EX8" s="314">
        <v>26199</v>
      </c>
      <c r="EY8" s="314">
        <v>26162</v>
      </c>
      <c r="EZ8" s="312">
        <v>26027</v>
      </c>
      <c r="FA8" s="312">
        <v>26255</v>
      </c>
      <c r="FB8" s="312">
        <v>26224</v>
      </c>
      <c r="FC8" s="312">
        <v>26124</v>
      </c>
      <c r="FD8" s="312">
        <v>26433</v>
      </c>
      <c r="FE8" s="312">
        <v>26515</v>
      </c>
      <c r="FF8" s="312">
        <v>26400</v>
      </c>
      <c r="FG8" s="312">
        <v>26316</v>
      </c>
      <c r="FH8" s="312">
        <v>26237</v>
      </c>
      <c r="FI8" s="312">
        <v>26222</v>
      </c>
      <c r="FJ8" s="312">
        <v>26121</v>
      </c>
      <c r="FK8" s="312">
        <v>26179</v>
      </c>
      <c r="FL8" s="312">
        <v>25997</v>
      </c>
      <c r="FM8" s="312">
        <v>26000</v>
      </c>
      <c r="FN8" s="312">
        <v>25879</v>
      </c>
      <c r="FO8" s="312">
        <v>26070</v>
      </c>
      <c r="FP8" s="312">
        <v>26400</v>
      </c>
      <c r="FQ8" s="312">
        <v>26313</v>
      </c>
      <c r="FR8" s="312">
        <v>26429</v>
      </c>
      <c r="FS8" s="312">
        <v>26259</v>
      </c>
      <c r="FT8" s="312">
        <v>26428</v>
      </c>
      <c r="FU8" s="312">
        <v>26203</v>
      </c>
      <c r="FV8" s="312">
        <v>26208</v>
      </c>
      <c r="FW8" s="93">
        <v>5</v>
      </c>
      <c r="FX8" s="79">
        <v>1.907814407814408E-2</v>
      </c>
      <c r="FY8" s="93">
        <v>138</v>
      </c>
      <c r="FZ8" s="79">
        <v>0.52934407364787117</v>
      </c>
      <c r="GA8" s="1"/>
      <c r="GB8" s="205" t="s">
        <v>858</v>
      </c>
      <c r="GD8" s="206" t="s">
        <v>663</v>
      </c>
      <c r="GE8" s="3">
        <v>2350320</v>
      </c>
      <c r="GF8" s="3">
        <v>2225416</v>
      </c>
      <c r="GG8" s="3">
        <v>2338251</v>
      </c>
      <c r="GH8" s="3">
        <v>2353039</v>
      </c>
      <c r="GI8" s="3">
        <v>2430990</v>
      </c>
      <c r="GJ8" s="3">
        <v>2398449</v>
      </c>
      <c r="GK8" s="3">
        <v>2537119</v>
      </c>
      <c r="GL8" s="763">
        <v>2720990</v>
      </c>
      <c r="GM8" s="763">
        <v>2816425</v>
      </c>
    </row>
    <row r="9" spans="1:195" ht="15" customHeight="1" outlineLevel="2">
      <c r="A9" s="304">
        <v>585</v>
      </c>
      <c r="B9" s="48" t="s">
        <v>392</v>
      </c>
      <c r="C9" s="290" t="s">
        <v>494</v>
      </c>
      <c r="D9" s="310">
        <v>8431</v>
      </c>
      <c r="E9" s="311">
        <v>8485</v>
      </c>
      <c r="F9" s="311">
        <v>8430</v>
      </c>
      <c r="G9" s="311">
        <v>8330</v>
      </c>
      <c r="H9" s="311">
        <v>8283</v>
      </c>
      <c r="I9" s="311">
        <v>8386</v>
      </c>
      <c r="J9" s="311">
        <v>8232</v>
      </c>
      <c r="K9" s="311">
        <v>8364</v>
      </c>
      <c r="L9" s="311">
        <v>8121</v>
      </c>
      <c r="M9" s="311">
        <v>8039</v>
      </c>
      <c r="N9" s="311">
        <v>8077</v>
      </c>
      <c r="O9" s="312">
        <v>8090</v>
      </c>
      <c r="P9" s="310">
        <v>8069</v>
      </c>
      <c r="Q9" s="311">
        <v>8059</v>
      </c>
      <c r="R9" s="313">
        <v>8017</v>
      </c>
      <c r="S9" s="311">
        <v>6887</v>
      </c>
      <c r="T9" s="311">
        <v>7401</v>
      </c>
      <c r="U9" s="311">
        <v>7568</v>
      </c>
      <c r="V9" s="311">
        <v>7548</v>
      </c>
      <c r="W9" s="311">
        <v>7964</v>
      </c>
      <c r="X9" s="311">
        <v>8110</v>
      </c>
      <c r="Y9" s="311">
        <v>8211</v>
      </c>
      <c r="Z9" s="311">
        <v>8144</v>
      </c>
      <c r="AA9" s="312">
        <v>7950</v>
      </c>
      <c r="AB9" s="310">
        <v>8028</v>
      </c>
      <c r="AC9" s="311">
        <v>8072</v>
      </c>
      <c r="AD9" s="311">
        <v>8055</v>
      </c>
      <c r="AE9" s="311">
        <v>8012</v>
      </c>
      <c r="AF9" s="311">
        <v>8057</v>
      </c>
      <c r="AG9" s="311">
        <v>7894</v>
      </c>
      <c r="AH9" s="311">
        <v>7819</v>
      </c>
      <c r="AI9" s="311">
        <v>7819</v>
      </c>
      <c r="AJ9" s="311">
        <v>7836</v>
      </c>
      <c r="AK9" s="311">
        <v>7978</v>
      </c>
      <c r="AL9" s="311">
        <v>7921</v>
      </c>
      <c r="AM9" s="312">
        <v>7951</v>
      </c>
      <c r="AN9" s="310">
        <v>7912</v>
      </c>
      <c r="AO9" s="311">
        <v>8218</v>
      </c>
      <c r="AP9" s="311">
        <v>8201</v>
      </c>
      <c r="AQ9" s="311">
        <v>8226</v>
      </c>
      <c r="AR9" s="311">
        <v>8387</v>
      </c>
      <c r="AS9" s="311">
        <v>8342</v>
      </c>
      <c r="AT9" s="311">
        <v>8395</v>
      </c>
      <c r="AU9" s="311">
        <v>8458</v>
      </c>
      <c r="AV9" s="311">
        <v>8300</v>
      </c>
      <c r="AW9" s="311">
        <v>8350</v>
      </c>
      <c r="AX9" s="311">
        <v>8312</v>
      </c>
      <c r="AY9" s="312">
        <v>8279</v>
      </c>
      <c r="AZ9" s="310">
        <v>8288</v>
      </c>
      <c r="BA9" s="311">
        <v>8301</v>
      </c>
      <c r="BB9" s="311">
        <v>8227</v>
      </c>
      <c r="BC9" s="311">
        <v>8301</v>
      </c>
      <c r="BD9" s="311">
        <v>8337</v>
      </c>
      <c r="BE9" s="311">
        <v>8254</v>
      </c>
      <c r="BF9" s="311">
        <v>8211</v>
      </c>
      <c r="BG9" s="311">
        <v>8031</v>
      </c>
      <c r="BH9" s="311">
        <v>8108</v>
      </c>
      <c r="BI9" s="311">
        <v>8010</v>
      </c>
      <c r="BJ9" s="311">
        <v>8051</v>
      </c>
      <c r="BK9" s="312">
        <v>8109</v>
      </c>
      <c r="BL9" s="310">
        <v>8097</v>
      </c>
      <c r="BM9" s="315">
        <v>8181</v>
      </c>
      <c r="BN9" s="315">
        <v>8148</v>
      </c>
      <c r="BO9" s="315">
        <v>8124</v>
      </c>
      <c r="BP9" s="315">
        <v>8129</v>
      </c>
      <c r="BQ9" s="315">
        <v>8074</v>
      </c>
      <c r="BR9" s="315">
        <v>7849</v>
      </c>
      <c r="BS9" s="315">
        <v>7789</v>
      </c>
      <c r="BT9" s="315">
        <v>7772</v>
      </c>
      <c r="BU9" s="315">
        <v>7799</v>
      </c>
      <c r="BV9" s="315">
        <v>7826</v>
      </c>
      <c r="BW9" s="312">
        <v>7828</v>
      </c>
      <c r="BX9" s="310">
        <v>7830</v>
      </c>
      <c r="BY9" s="315">
        <v>7749</v>
      </c>
      <c r="BZ9" s="315">
        <v>7700</v>
      </c>
      <c r="CA9" s="315">
        <v>7619</v>
      </c>
      <c r="CB9" s="315">
        <v>7557</v>
      </c>
      <c r="CC9" s="315">
        <v>7396</v>
      </c>
      <c r="CD9" s="315">
        <v>7385</v>
      </c>
      <c r="CE9" s="315">
        <v>7369</v>
      </c>
      <c r="CF9" s="315">
        <v>7359</v>
      </c>
      <c r="CG9" s="311">
        <v>7320</v>
      </c>
      <c r="CH9" s="311">
        <v>7321</v>
      </c>
      <c r="CI9" s="312">
        <v>7298</v>
      </c>
      <c r="CJ9" s="310">
        <v>7227</v>
      </c>
      <c r="CK9" s="311">
        <v>7215</v>
      </c>
      <c r="CL9" s="311">
        <v>7198</v>
      </c>
      <c r="CM9" s="311">
        <v>7153</v>
      </c>
      <c r="CN9" s="311">
        <v>7184</v>
      </c>
      <c r="CO9" s="311">
        <v>7240</v>
      </c>
      <c r="CP9" s="311">
        <v>7340</v>
      </c>
      <c r="CQ9" s="311">
        <v>7394</v>
      </c>
      <c r="CR9" s="311">
        <v>7291</v>
      </c>
      <c r="CS9" s="311">
        <v>7234</v>
      </c>
      <c r="CT9" s="311">
        <v>7328</v>
      </c>
      <c r="CU9" s="312">
        <v>7359</v>
      </c>
      <c r="CV9" s="310">
        <v>7354</v>
      </c>
      <c r="CW9" s="311">
        <v>7377</v>
      </c>
      <c r="CX9" s="311">
        <v>7340</v>
      </c>
      <c r="CY9" s="311">
        <v>7377</v>
      </c>
      <c r="CZ9" s="311">
        <v>7392</v>
      </c>
      <c r="DA9" s="311">
        <v>7326</v>
      </c>
      <c r="DB9" s="311">
        <v>7372</v>
      </c>
      <c r="DC9" s="311">
        <v>7384</v>
      </c>
      <c r="DD9" s="311">
        <v>7385</v>
      </c>
      <c r="DE9" s="311">
        <v>7385</v>
      </c>
      <c r="DF9" s="311">
        <v>7405</v>
      </c>
      <c r="DG9" s="312">
        <v>7413</v>
      </c>
      <c r="DH9" s="310">
        <v>7389</v>
      </c>
      <c r="DI9" s="311">
        <v>7341</v>
      </c>
      <c r="DJ9" s="311">
        <v>7397</v>
      </c>
      <c r="DK9" s="311">
        <v>7386</v>
      </c>
      <c r="DL9" s="311">
        <v>7278</v>
      </c>
      <c r="DM9" s="311">
        <v>7196</v>
      </c>
      <c r="DN9" s="311">
        <v>7080</v>
      </c>
      <c r="DO9" s="311">
        <v>7013</v>
      </c>
      <c r="DP9" s="311">
        <v>7026</v>
      </c>
      <c r="DQ9" s="311">
        <v>6967</v>
      </c>
      <c r="DR9" s="311">
        <v>6921</v>
      </c>
      <c r="DS9" s="314">
        <v>7050</v>
      </c>
      <c r="DT9" s="310">
        <v>7065</v>
      </c>
      <c r="DU9" s="311">
        <v>7186</v>
      </c>
      <c r="DV9" s="311">
        <v>7243</v>
      </c>
      <c r="DW9" s="311">
        <v>7295</v>
      </c>
      <c r="DX9" s="311">
        <v>7457</v>
      </c>
      <c r="DY9" s="311">
        <v>7534</v>
      </c>
      <c r="DZ9" s="311">
        <v>7522</v>
      </c>
      <c r="EA9" s="311">
        <v>7381</v>
      </c>
      <c r="EB9" s="311">
        <v>7352</v>
      </c>
      <c r="EC9" s="311">
        <v>7351</v>
      </c>
      <c r="ED9" s="311">
        <v>7287</v>
      </c>
      <c r="EE9" s="314">
        <v>7203</v>
      </c>
      <c r="EF9" s="310">
        <v>7249</v>
      </c>
      <c r="EG9" s="311">
        <v>7263</v>
      </c>
      <c r="EH9" s="311">
        <v>7173</v>
      </c>
      <c r="EI9" s="311">
        <v>7137</v>
      </c>
      <c r="EJ9" s="311">
        <v>7090</v>
      </c>
      <c r="EK9" s="311">
        <v>7090</v>
      </c>
      <c r="EL9" s="311">
        <v>7099</v>
      </c>
      <c r="EM9" s="311">
        <v>7092</v>
      </c>
      <c r="EN9" s="311">
        <v>7095</v>
      </c>
      <c r="EO9" s="311">
        <v>7048</v>
      </c>
      <c r="EP9" s="311">
        <v>7056</v>
      </c>
      <c r="EQ9" s="314">
        <v>7038</v>
      </c>
      <c r="ER9" s="310">
        <v>7076</v>
      </c>
      <c r="ES9" s="311">
        <v>7082</v>
      </c>
      <c r="ET9" s="311">
        <v>7033</v>
      </c>
      <c r="EU9" s="311">
        <v>6955</v>
      </c>
      <c r="EV9" s="311">
        <v>6960</v>
      </c>
      <c r="EW9" s="314">
        <v>6904</v>
      </c>
      <c r="EX9" s="314">
        <v>7188</v>
      </c>
      <c r="EY9" s="314">
        <v>7162</v>
      </c>
      <c r="EZ9" s="312">
        <v>7148</v>
      </c>
      <c r="FA9" s="312">
        <v>7197</v>
      </c>
      <c r="FB9" s="312">
        <v>7214</v>
      </c>
      <c r="FC9" s="312">
        <v>7228</v>
      </c>
      <c r="FD9" s="312">
        <v>7301</v>
      </c>
      <c r="FE9" s="312">
        <v>7250</v>
      </c>
      <c r="FF9" s="312">
        <v>7136</v>
      </c>
      <c r="FG9" s="312">
        <v>7114</v>
      </c>
      <c r="FH9" s="312">
        <v>7055</v>
      </c>
      <c r="FI9" s="312">
        <v>7006</v>
      </c>
      <c r="FJ9" s="312">
        <v>7069</v>
      </c>
      <c r="FK9" s="312">
        <v>7109</v>
      </c>
      <c r="FL9" s="312">
        <v>7083</v>
      </c>
      <c r="FM9" s="312">
        <v>7079</v>
      </c>
      <c r="FN9" s="312">
        <v>7074</v>
      </c>
      <c r="FO9" s="312">
        <v>7041</v>
      </c>
      <c r="FP9" s="312">
        <v>7105</v>
      </c>
      <c r="FQ9" s="312">
        <v>7157</v>
      </c>
      <c r="FR9" s="312">
        <v>7204</v>
      </c>
      <c r="FS9" s="312">
        <v>7103</v>
      </c>
      <c r="FT9" s="312">
        <v>7053</v>
      </c>
      <c r="FU9" s="312">
        <v>7003</v>
      </c>
      <c r="FV9" s="312">
        <v>7024</v>
      </c>
      <c r="FW9" s="93">
        <v>21</v>
      </c>
      <c r="FX9" s="79">
        <v>0.29897494305239181</v>
      </c>
      <c r="FY9" s="93">
        <v>-17</v>
      </c>
      <c r="FZ9" s="79">
        <v>-0.24144297684987928</v>
      </c>
      <c r="GD9" s="94" t="s">
        <v>664</v>
      </c>
      <c r="GE9" s="3">
        <v>2320500</v>
      </c>
      <c r="GF9" s="3">
        <v>2220016</v>
      </c>
      <c r="GG9" s="3">
        <v>2334826</v>
      </c>
      <c r="GH9" s="3">
        <v>2341386</v>
      </c>
      <c r="GI9" s="3">
        <v>2473117</v>
      </c>
      <c r="GJ9" s="3">
        <v>2387961</v>
      </c>
      <c r="GK9" s="3">
        <v>2538903</v>
      </c>
      <c r="GL9" s="763">
        <v>2717057</v>
      </c>
      <c r="GM9" s="763">
        <v>2812862</v>
      </c>
    </row>
    <row r="10" spans="1:195" ht="15" customHeight="1" outlineLevel="2">
      <c r="A10" s="304">
        <v>591</v>
      </c>
      <c r="B10" s="48" t="s">
        <v>392</v>
      </c>
      <c r="C10" s="290" t="s">
        <v>495</v>
      </c>
      <c r="D10" s="310">
        <v>8320</v>
      </c>
      <c r="E10" s="311">
        <v>8425</v>
      </c>
      <c r="F10" s="311">
        <v>8389</v>
      </c>
      <c r="G10" s="311">
        <v>8325</v>
      </c>
      <c r="H10" s="311">
        <v>8161</v>
      </c>
      <c r="I10" s="311">
        <v>8333</v>
      </c>
      <c r="J10" s="311">
        <v>8169</v>
      </c>
      <c r="K10" s="311">
        <v>8286</v>
      </c>
      <c r="L10" s="311">
        <v>8350</v>
      </c>
      <c r="M10" s="311">
        <v>8346</v>
      </c>
      <c r="N10" s="311">
        <v>8520</v>
      </c>
      <c r="O10" s="312">
        <v>8500</v>
      </c>
      <c r="P10" s="310">
        <v>8669</v>
      </c>
      <c r="Q10" s="311">
        <v>8725</v>
      </c>
      <c r="R10" s="313">
        <v>8803</v>
      </c>
      <c r="S10" s="311">
        <v>9180</v>
      </c>
      <c r="T10" s="311">
        <v>9371</v>
      </c>
      <c r="U10" s="311">
        <v>9434</v>
      </c>
      <c r="V10" s="311">
        <v>9410</v>
      </c>
      <c r="W10" s="311">
        <v>9408</v>
      </c>
      <c r="X10" s="311">
        <v>9770</v>
      </c>
      <c r="Y10" s="311">
        <v>9924</v>
      </c>
      <c r="Z10" s="311">
        <v>9824</v>
      </c>
      <c r="AA10" s="312">
        <v>9713</v>
      </c>
      <c r="AB10" s="310">
        <v>9649</v>
      </c>
      <c r="AC10" s="311">
        <v>9624</v>
      </c>
      <c r="AD10" s="311">
        <v>9641</v>
      </c>
      <c r="AE10" s="311">
        <v>9636</v>
      </c>
      <c r="AF10" s="311">
        <v>9738</v>
      </c>
      <c r="AG10" s="311">
        <v>9580</v>
      </c>
      <c r="AH10" s="311">
        <v>9494</v>
      </c>
      <c r="AI10" s="311">
        <v>9416</v>
      </c>
      <c r="AJ10" s="311">
        <v>9248</v>
      </c>
      <c r="AK10" s="311">
        <v>9440</v>
      </c>
      <c r="AL10" s="311">
        <v>9380</v>
      </c>
      <c r="AM10" s="312">
        <v>9456</v>
      </c>
      <c r="AN10" s="310">
        <v>9436</v>
      </c>
      <c r="AO10" s="311">
        <v>9598</v>
      </c>
      <c r="AP10" s="311">
        <v>9646</v>
      </c>
      <c r="AQ10" s="311">
        <v>9652</v>
      </c>
      <c r="AR10" s="311">
        <v>9873</v>
      </c>
      <c r="AS10" s="311">
        <v>9777</v>
      </c>
      <c r="AT10" s="311">
        <v>9798</v>
      </c>
      <c r="AU10" s="311">
        <v>9809</v>
      </c>
      <c r="AV10" s="311">
        <v>9624</v>
      </c>
      <c r="AW10" s="311">
        <v>9569</v>
      </c>
      <c r="AX10" s="311">
        <v>9634</v>
      </c>
      <c r="AY10" s="312">
        <v>9568</v>
      </c>
      <c r="AZ10" s="310">
        <v>9509</v>
      </c>
      <c r="BA10" s="311">
        <v>9591</v>
      </c>
      <c r="BB10" s="311">
        <v>9563</v>
      </c>
      <c r="BC10" s="311">
        <v>9510</v>
      </c>
      <c r="BD10" s="311">
        <v>9565</v>
      </c>
      <c r="BE10" s="311">
        <v>9491</v>
      </c>
      <c r="BF10" s="311">
        <v>9438</v>
      </c>
      <c r="BG10" s="311">
        <v>9283</v>
      </c>
      <c r="BH10" s="311">
        <v>9294</v>
      </c>
      <c r="BI10" s="311">
        <v>9117</v>
      </c>
      <c r="BJ10" s="311">
        <v>10421</v>
      </c>
      <c r="BK10" s="312">
        <v>10449</v>
      </c>
      <c r="BL10" s="310">
        <v>10418</v>
      </c>
      <c r="BM10" s="315">
        <v>10443</v>
      </c>
      <c r="BN10" s="315">
        <v>10229</v>
      </c>
      <c r="BO10" s="315">
        <v>10295</v>
      </c>
      <c r="BP10" s="315">
        <v>10442</v>
      </c>
      <c r="BQ10" s="315">
        <v>10395</v>
      </c>
      <c r="BR10" s="315">
        <v>10064</v>
      </c>
      <c r="BS10" s="315">
        <v>9932</v>
      </c>
      <c r="BT10" s="315">
        <v>9858</v>
      </c>
      <c r="BU10" s="315">
        <v>9853</v>
      </c>
      <c r="BV10" s="315">
        <v>9799</v>
      </c>
      <c r="BW10" s="312">
        <v>9938</v>
      </c>
      <c r="BX10" s="310">
        <v>8811</v>
      </c>
      <c r="BY10" s="315">
        <v>8769</v>
      </c>
      <c r="BZ10" s="315">
        <v>8758</v>
      </c>
      <c r="CA10" s="315">
        <v>8618</v>
      </c>
      <c r="CB10" s="315">
        <v>8586</v>
      </c>
      <c r="CC10" s="315">
        <v>8421</v>
      </c>
      <c r="CD10" s="315">
        <v>8351</v>
      </c>
      <c r="CE10" s="315">
        <v>8375</v>
      </c>
      <c r="CF10" s="315">
        <v>8362</v>
      </c>
      <c r="CG10" s="311">
        <v>8409</v>
      </c>
      <c r="CH10" s="311">
        <v>8394</v>
      </c>
      <c r="CI10" s="312">
        <v>8328</v>
      </c>
      <c r="CJ10" s="310">
        <v>8227</v>
      </c>
      <c r="CK10" s="311">
        <v>8252</v>
      </c>
      <c r="CL10" s="311">
        <v>8189</v>
      </c>
      <c r="CM10" s="311">
        <v>8187</v>
      </c>
      <c r="CN10" s="311">
        <v>8211</v>
      </c>
      <c r="CO10" s="311">
        <v>8401</v>
      </c>
      <c r="CP10" s="311">
        <v>8533</v>
      </c>
      <c r="CQ10" s="311">
        <v>8602</v>
      </c>
      <c r="CR10" s="311">
        <v>8564</v>
      </c>
      <c r="CS10" s="311">
        <v>8656</v>
      </c>
      <c r="CT10" s="311">
        <v>8830</v>
      </c>
      <c r="CU10" s="312">
        <v>8870</v>
      </c>
      <c r="CV10" s="310">
        <v>8863</v>
      </c>
      <c r="CW10" s="311">
        <v>8794</v>
      </c>
      <c r="CX10" s="311">
        <v>8788</v>
      </c>
      <c r="CY10" s="311">
        <v>8759</v>
      </c>
      <c r="CZ10" s="311">
        <v>9266</v>
      </c>
      <c r="DA10" s="311">
        <v>9183</v>
      </c>
      <c r="DB10" s="311">
        <v>9135</v>
      </c>
      <c r="DC10" s="311">
        <v>9052</v>
      </c>
      <c r="DD10" s="311">
        <v>9045</v>
      </c>
      <c r="DE10" s="311">
        <v>8985</v>
      </c>
      <c r="DF10" s="311">
        <v>8933</v>
      </c>
      <c r="DG10" s="312">
        <v>8907</v>
      </c>
      <c r="DH10" s="310">
        <v>8876</v>
      </c>
      <c r="DI10" s="311">
        <v>8810</v>
      </c>
      <c r="DJ10" s="311">
        <v>8916</v>
      </c>
      <c r="DK10" s="311">
        <v>8875</v>
      </c>
      <c r="DL10" s="311">
        <v>8882</v>
      </c>
      <c r="DM10" s="311">
        <v>8839</v>
      </c>
      <c r="DN10" s="311">
        <v>8778</v>
      </c>
      <c r="DO10" s="311">
        <v>8794</v>
      </c>
      <c r="DP10" s="311">
        <v>8916</v>
      </c>
      <c r="DQ10" s="311">
        <v>8902</v>
      </c>
      <c r="DR10" s="311">
        <v>8846</v>
      </c>
      <c r="DS10" s="314">
        <v>9018</v>
      </c>
      <c r="DT10" s="310">
        <v>9092</v>
      </c>
      <c r="DU10" s="311">
        <v>9382</v>
      </c>
      <c r="DV10" s="311">
        <v>9501</v>
      </c>
      <c r="DW10" s="311">
        <v>9597</v>
      </c>
      <c r="DX10" s="311">
        <v>9845</v>
      </c>
      <c r="DY10" s="311">
        <v>9877</v>
      </c>
      <c r="DZ10" s="311">
        <v>9895</v>
      </c>
      <c r="EA10" s="311">
        <v>9671</v>
      </c>
      <c r="EB10" s="311">
        <v>9706</v>
      </c>
      <c r="EC10" s="311">
        <v>9717</v>
      </c>
      <c r="ED10" s="311">
        <v>9652</v>
      </c>
      <c r="EE10" s="314">
        <v>9584</v>
      </c>
      <c r="EF10" s="310">
        <v>9726</v>
      </c>
      <c r="EG10" s="311">
        <v>9713</v>
      </c>
      <c r="EH10" s="311">
        <v>9680</v>
      </c>
      <c r="EI10" s="311">
        <v>9685</v>
      </c>
      <c r="EJ10" s="311">
        <v>9643</v>
      </c>
      <c r="EK10" s="311">
        <v>9631</v>
      </c>
      <c r="EL10" s="311">
        <v>9606</v>
      </c>
      <c r="EM10" s="311">
        <v>9589</v>
      </c>
      <c r="EN10" s="311">
        <v>9627</v>
      </c>
      <c r="EO10" s="311">
        <v>9591</v>
      </c>
      <c r="EP10" s="311">
        <v>9643</v>
      </c>
      <c r="EQ10" s="314">
        <v>9665</v>
      </c>
      <c r="ER10" s="310">
        <v>9649</v>
      </c>
      <c r="ES10" s="311">
        <v>9658</v>
      </c>
      <c r="ET10" s="311">
        <v>9714</v>
      </c>
      <c r="EU10" s="311">
        <v>9735</v>
      </c>
      <c r="EV10" s="311">
        <v>9704</v>
      </c>
      <c r="EW10" s="314">
        <v>9680</v>
      </c>
      <c r="EX10" s="314">
        <v>10165</v>
      </c>
      <c r="EY10" s="314">
        <v>10237</v>
      </c>
      <c r="EZ10" s="312">
        <v>10264</v>
      </c>
      <c r="FA10" s="312">
        <v>10299</v>
      </c>
      <c r="FB10" s="312">
        <v>10338</v>
      </c>
      <c r="FC10" s="312">
        <v>10409</v>
      </c>
      <c r="FD10" s="312">
        <v>10466</v>
      </c>
      <c r="FE10" s="312">
        <v>10396</v>
      </c>
      <c r="FF10" s="312">
        <v>10469</v>
      </c>
      <c r="FG10" s="312">
        <v>10340</v>
      </c>
      <c r="FH10" s="312">
        <v>10263</v>
      </c>
      <c r="FI10" s="312">
        <v>10231</v>
      </c>
      <c r="FJ10" s="312">
        <v>10241</v>
      </c>
      <c r="FK10" s="312">
        <v>10250</v>
      </c>
      <c r="FL10" s="312">
        <v>10185</v>
      </c>
      <c r="FM10" s="312">
        <v>10168</v>
      </c>
      <c r="FN10" s="312">
        <v>10182</v>
      </c>
      <c r="FO10" s="312">
        <v>10215</v>
      </c>
      <c r="FP10" s="312">
        <v>10312</v>
      </c>
      <c r="FQ10" s="312">
        <v>10297</v>
      </c>
      <c r="FR10" s="312">
        <v>10291</v>
      </c>
      <c r="FS10" s="312">
        <v>10207</v>
      </c>
      <c r="FT10" s="312">
        <v>10222</v>
      </c>
      <c r="FU10" s="312">
        <v>10275</v>
      </c>
      <c r="FV10" s="312">
        <v>10306</v>
      </c>
      <c r="FW10" s="93">
        <v>31</v>
      </c>
      <c r="FX10" s="79">
        <v>0.30079565301765965</v>
      </c>
      <c r="FY10" s="93">
        <v>91</v>
      </c>
      <c r="FZ10" s="79">
        <v>0.89084679393049448</v>
      </c>
      <c r="GB10" s="785"/>
      <c r="GD10" s="206" t="s">
        <v>665</v>
      </c>
      <c r="GE10" s="3">
        <v>2322021</v>
      </c>
      <c r="GF10" s="3">
        <v>2222102</v>
      </c>
      <c r="GG10" s="3">
        <v>2336036</v>
      </c>
      <c r="GH10" s="3">
        <v>2333615</v>
      </c>
      <c r="GI10" s="3">
        <v>2524431</v>
      </c>
      <c r="GJ10" s="3">
        <v>2379308</v>
      </c>
      <c r="GK10" s="3">
        <v>2563488</v>
      </c>
      <c r="GL10" s="763">
        <v>2726161</v>
      </c>
      <c r="GM10" s="763">
        <v>2810438</v>
      </c>
    </row>
    <row r="11" spans="1:195" ht="15" customHeight="1" outlineLevel="2">
      <c r="A11" s="304">
        <v>893</v>
      </c>
      <c r="B11" s="48" t="s">
        <v>392</v>
      </c>
      <c r="C11" s="290" t="s">
        <v>537</v>
      </c>
      <c r="D11" s="310">
        <v>10869</v>
      </c>
      <c r="E11" s="311">
        <v>10726</v>
      </c>
      <c r="F11" s="311">
        <v>11202</v>
      </c>
      <c r="G11" s="311">
        <v>11118</v>
      </c>
      <c r="H11" s="311">
        <v>10816</v>
      </c>
      <c r="I11" s="311">
        <v>11108</v>
      </c>
      <c r="J11" s="311">
        <v>10945</v>
      </c>
      <c r="K11" s="311">
        <v>11151</v>
      </c>
      <c r="L11" s="311">
        <v>10530</v>
      </c>
      <c r="M11" s="311">
        <v>10536</v>
      </c>
      <c r="N11" s="311">
        <v>10735</v>
      </c>
      <c r="O11" s="312">
        <v>10950</v>
      </c>
      <c r="P11" s="310">
        <v>10776</v>
      </c>
      <c r="Q11" s="311">
        <v>10563</v>
      </c>
      <c r="R11" s="313">
        <v>10699</v>
      </c>
      <c r="S11" s="311">
        <v>9693</v>
      </c>
      <c r="T11" s="311">
        <v>10716</v>
      </c>
      <c r="U11" s="311">
        <v>10687</v>
      </c>
      <c r="V11" s="311">
        <v>10626</v>
      </c>
      <c r="W11" s="311">
        <v>10436</v>
      </c>
      <c r="X11" s="311">
        <v>10394</v>
      </c>
      <c r="Y11" s="311">
        <v>10657</v>
      </c>
      <c r="Z11" s="311">
        <v>10600</v>
      </c>
      <c r="AA11" s="312">
        <v>10456</v>
      </c>
      <c r="AB11" s="310">
        <v>10529</v>
      </c>
      <c r="AC11" s="311">
        <v>10568</v>
      </c>
      <c r="AD11" s="311">
        <v>10595</v>
      </c>
      <c r="AE11" s="311">
        <v>10892</v>
      </c>
      <c r="AF11" s="311">
        <v>10924</v>
      </c>
      <c r="AG11" s="311">
        <v>10939</v>
      </c>
      <c r="AH11" s="311">
        <v>10850</v>
      </c>
      <c r="AI11" s="311">
        <v>10647</v>
      </c>
      <c r="AJ11" s="311">
        <v>10517</v>
      </c>
      <c r="AK11" s="311">
        <v>10700</v>
      </c>
      <c r="AL11" s="311">
        <v>10816</v>
      </c>
      <c r="AM11" s="312">
        <v>10656</v>
      </c>
      <c r="AN11" s="310">
        <v>10609</v>
      </c>
      <c r="AO11" s="311">
        <v>10817</v>
      </c>
      <c r="AP11" s="311">
        <v>10967</v>
      </c>
      <c r="AQ11" s="311">
        <v>10955</v>
      </c>
      <c r="AR11" s="311">
        <v>10952</v>
      </c>
      <c r="AS11" s="311">
        <v>10963</v>
      </c>
      <c r="AT11" s="311">
        <v>11032</v>
      </c>
      <c r="AU11" s="311">
        <v>11092</v>
      </c>
      <c r="AV11" s="311">
        <v>10982</v>
      </c>
      <c r="AW11" s="311">
        <v>10862</v>
      </c>
      <c r="AX11" s="311">
        <v>10657</v>
      </c>
      <c r="AY11" s="312">
        <v>10625</v>
      </c>
      <c r="AZ11" s="310">
        <v>10481</v>
      </c>
      <c r="BA11" s="311">
        <v>10836</v>
      </c>
      <c r="BB11" s="311">
        <v>10893</v>
      </c>
      <c r="BC11" s="311">
        <v>10928</v>
      </c>
      <c r="BD11" s="311">
        <v>10879</v>
      </c>
      <c r="BE11" s="311">
        <v>10713</v>
      </c>
      <c r="BF11" s="311">
        <v>10722</v>
      </c>
      <c r="BG11" s="311">
        <v>10551</v>
      </c>
      <c r="BH11" s="311">
        <v>10512</v>
      </c>
      <c r="BI11" s="311">
        <v>10278</v>
      </c>
      <c r="BJ11" s="311">
        <v>10412</v>
      </c>
      <c r="BK11" s="312">
        <v>10538</v>
      </c>
      <c r="BL11" s="310">
        <v>10507</v>
      </c>
      <c r="BM11" s="315">
        <v>10623</v>
      </c>
      <c r="BN11" s="315">
        <v>10741</v>
      </c>
      <c r="BO11" s="315">
        <v>10831</v>
      </c>
      <c r="BP11" s="315">
        <v>10862</v>
      </c>
      <c r="BQ11" s="315">
        <v>10827</v>
      </c>
      <c r="BR11" s="315">
        <v>10564</v>
      </c>
      <c r="BS11" s="315">
        <v>10453</v>
      </c>
      <c r="BT11" s="315">
        <v>10444</v>
      </c>
      <c r="BU11" s="315">
        <v>10472</v>
      </c>
      <c r="BV11" s="315">
        <v>10418</v>
      </c>
      <c r="BW11" s="312">
        <v>10499</v>
      </c>
      <c r="BX11" s="310">
        <v>10537</v>
      </c>
      <c r="BY11" s="315">
        <v>10470</v>
      </c>
      <c r="BZ11" s="315">
        <v>10445</v>
      </c>
      <c r="CA11" s="315">
        <v>10358</v>
      </c>
      <c r="CB11" s="315">
        <v>10261</v>
      </c>
      <c r="CC11" s="315">
        <v>10270</v>
      </c>
      <c r="CD11" s="315">
        <v>10202</v>
      </c>
      <c r="CE11" s="315">
        <v>10178</v>
      </c>
      <c r="CF11" s="315">
        <v>10145</v>
      </c>
      <c r="CG11" s="311">
        <v>10141</v>
      </c>
      <c r="CH11" s="311">
        <v>10112</v>
      </c>
      <c r="CI11" s="312">
        <v>9885</v>
      </c>
      <c r="CJ11" s="310">
        <v>9858</v>
      </c>
      <c r="CK11" s="311">
        <v>9909</v>
      </c>
      <c r="CL11" s="311">
        <v>9863</v>
      </c>
      <c r="CM11" s="311">
        <v>9843</v>
      </c>
      <c r="CN11" s="311">
        <v>9873</v>
      </c>
      <c r="CO11" s="311">
        <v>10058</v>
      </c>
      <c r="CP11" s="311">
        <v>10052</v>
      </c>
      <c r="CQ11" s="311">
        <v>10093</v>
      </c>
      <c r="CR11" s="311">
        <v>10100</v>
      </c>
      <c r="CS11" s="311">
        <v>10107</v>
      </c>
      <c r="CT11" s="311">
        <v>10202</v>
      </c>
      <c r="CU11" s="312">
        <v>10229</v>
      </c>
      <c r="CV11" s="310">
        <v>10155</v>
      </c>
      <c r="CW11" s="311">
        <v>10162</v>
      </c>
      <c r="CX11" s="311">
        <v>10079</v>
      </c>
      <c r="CY11" s="311">
        <v>10094</v>
      </c>
      <c r="CZ11" s="311">
        <v>10124</v>
      </c>
      <c r="DA11" s="311">
        <v>10063</v>
      </c>
      <c r="DB11" s="311">
        <v>10077</v>
      </c>
      <c r="DC11" s="311">
        <v>9976</v>
      </c>
      <c r="DD11" s="311">
        <v>10053</v>
      </c>
      <c r="DE11" s="311">
        <v>10067</v>
      </c>
      <c r="DF11" s="311">
        <v>10649</v>
      </c>
      <c r="DG11" s="312">
        <v>10599</v>
      </c>
      <c r="DH11" s="310">
        <v>10507</v>
      </c>
      <c r="DI11" s="311">
        <v>10486</v>
      </c>
      <c r="DJ11" s="311">
        <v>10403</v>
      </c>
      <c r="DK11" s="311">
        <v>10311</v>
      </c>
      <c r="DL11" s="311">
        <v>10237</v>
      </c>
      <c r="DM11" s="311">
        <v>10100</v>
      </c>
      <c r="DN11" s="311">
        <v>9941</v>
      </c>
      <c r="DO11" s="311">
        <v>9932</v>
      </c>
      <c r="DP11" s="311">
        <v>9995</v>
      </c>
      <c r="DQ11" s="311">
        <v>9864</v>
      </c>
      <c r="DR11" s="311">
        <v>9756</v>
      </c>
      <c r="DS11" s="314">
        <v>10009</v>
      </c>
      <c r="DT11" s="310">
        <v>10082</v>
      </c>
      <c r="DU11" s="311">
        <v>10123</v>
      </c>
      <c r="DV11" s="311">
        <v>10076</v>
      </c>
      <c r="DW11" s="311">
        <v>10065</v>
      </c>
      <c r="DX11" s="311">
        <v>10138</v>
      </c>
      <c r="DY11" s="311">
        <v>10135</v>
      </c>
      <c r="DZ11" s="311">
        <v>10549</v>
      </c>
      <c r="EA11" s="311">
        <v>10401</v>
      </c>
      <c r="EB11" s="311">
        <v>10328</v>
      </c>
      <c r="EC11" s="311">
        <v>10225</v>
      </c>
      <c r="ED11" s="311">
        <v>10136</v>
      </c>
      <c r="EE11" s="314">
        <v>10084</v>
      </c>
      <c r="EF11" s="310">
        <v>10140</v>
      </c>
      <c r="EG11" s="311">
        <v>10147</v>
      </c>
      <c r="EH11" s="311">
        <v>10075</v>
      </c>
      <c r="EI11" s="311">
        <v>10042</v>
      </c>
      <c r="EJ11" s="311">
        <v>10001</v>
      </c>
      <c r="EK11" s="311">
        <v>10002</v>
      </c>
      <c r="EL11" s="311">
        <v>9964</v>
      </c>
      <c r="EM11" s="311">
        <v>9921</v>
      </c>
      <c r="EN11" s="311">
        <v>9773</v>
      </c>
      <c r="EO11" s="311">
        <v>9747</v>
      </c>
      <c r="EP11" s="311">
        <v>9724</v>
      </c>
      <c r="EQ11" s="314">
        <v>9764</v>
      </c>
      <c r="ER11" s="310">
        <v>9832</v>
      </c>
      <c r="ES11" s="311">
        <v>9890</v>
      </c>
      <c r="ET11" s="311">
        <v>9812</v>
      </c>
      <c r="EU11" s="311">
        <v>9746</v>
      </c>
      <c r="EV11" s="311">
        <v>9743</v>
      </c>
      <c r="EW11" s="314">
        <v>9657</v>
      </c>
      <c r="EX11" s="314">
        <v>9760</v>
      </c>
      <c r="EY11" s="314">
        <v>9713</v>
      </c>
      <c r="EZ11" s="312">
        <v>9650</v>
      </c>
      <c r="FA11" s="312">
        <v>9780</v>
      </c>
      <c r="FB11" s="312">
        <v>9656</v>
      </c>
      <c r="FC11" s="312">
        <v>9637</v>
      </c>
      <c r="FD11" s="312">
        <v>9777</v>
      </c>
      <c r="FE11" s="312">
        <v>9821</v>
      </c>
      <c r="FF11" s="312">
        <v>9730</v>
      </c>
      <c r="FG11" s="312">
        <v>9661</v>
      </c>
      <c r="FH11" s="312">
        <v>9584</v>
      </c>
      <c r="FI11" s="312">
        <v>9542</v>
      </c>
      <c r="FJ11" s="312">
        <v>9336</v>
      </c>
      <c r="FK11" s="312">
        <v>9007</v>
      </c>
      <c r="FL11" s="312">
        <v>8857</v>
      </c>
      <c r="FM11" s="312">
        <v>9122</v>
      </c>
      <c r="FN11" s="312">
        <v>9108</v>
      </c>
      <c r="FO11" s="312">
        <v>9093</v>
      </c>
      <c r="FP11" s="312">
        <v>9160</v>
      </c>
      <c r="FQ11" s="312">
        <v>9155</v>
      </c>
      <c r="FR11" s="312">
        <v>9213</v>
      </c>
      <c r="FS11" s="312">
        <v>9183</v>
      </c>
      <c r="FT11" s="312">
        <v>9144</v>
      </c>
      <c r="FU11" s="312">
        <v>9063</v>
      </c>
      <c r="FV11" s="312">
        <v>9040</v>
      </c>
      <c r="FW11" s="93">
        <v>-23</v>
      </c>
      <c r="FX11" s="79">
        <v>-0.25442477876106195</v>
      </c>
      <c r="FY11" s="93">
        <v>-53</v>
      </c>
      <c r="FZ11" s="79">
        <v>-0.58286594083360832</v>
      </c>
      <c r="GB11" s="785"/>
      <c r="GD11" s="94" t="s">
        <v>666</v>
      </c>
      <c r="GE11" s="3">
        <v>2296492</v>
      </c>
      <c r="GF11" s="3">
        <v>2254060</v>
      </c>
      <c r="GG11" s="3">
        <v>2330983</v>
      </c>
      <c r="GH11" s="3">
        <v>2321254</v>
      </c>
      <c r="GI11" s="3">
        <v>2540904</v>
      </c>
      <c r="GJ11" s="3">
        <v>2377328</v>
      </c>
      <c r="GK11" s="3">
        <v>2563387</v>
      </c>
      <c r="GL11" s="763">
        <v>2723915</v>
      </c>
      <c r="GM11" s="763">
        <v>2817390</v>
      </c>
    </row>
    <row r="12" spans="1:195" ht="15" outlineLevel="1">
      <c r="A12" s="49" t="s">
        <v>393</v>
      </c>
      <c r="B12" s="38"/>
      <c r="C12" s="42" t="s">
        <v>393</v>
      </c>
      <c r="D12" s="43">
        <v>193470</v>
      </c>
      <c r="E12" s="44">
        <v>194854</v>
      </c>
      <c r="F12" s="44">
        <v>195596</v>
      </c>
      <c r="G12" s="44">
        <v>195380</v>
      </c>
      <c r="H12" s="44">
        <v>194799</v>
      </c>
      <c r="I12" s="44">
        <v>196045</v>
      </c>
      <c r="J12" s="44">
        <v>194802</v>
      </c>
      <c r="K12" s="44">
        <v>195374</v>
      </c>
      <c r="L12" s="44">
        <v>194104</v>
      </c>
      <c r="M12" s="44">
        <v>195097</v>
      </c>
      <c r="N12" s="44">
        <v>194245</v>
      </c>
      <c r="O12" s="45">
        <v>197299</v>
      </c>
      <c r="P12" s="43">
        <v>197553</v>
      </c>
      <c r="Q12" s="44">
        <v>197810</v>
      </c>
      <c r="R12" s="46">
        <v>198277</v>
      </c>
      <c r="S12" s="44">
        <v>199492</v>
      </c>
      <c r="T12" s="44">
        <v>198952</v>
      </c>
      <c r="U12" s="44">
        <v>200934</v>
      </c>
      <c r="V12" s="44">
        <v>202131</v>
      </c>
      <c r="W12" s="44">
        <v>201892</v>
      </c>
      <c r="X12" s="44">
        <v>202232</v>
      </c>
      <c r="Y12" s="44">
        <v>202627</v>
      </c>
      <c r="Z12" s="44">
        <v>202816</v>
      </c>
      <c r="AA12" s="45">
        <v>202742</v>
      </c>
      <c r="AB12" s="43">
        <v>202796</v>
      </c>
      <c r="AC12" s="44">
        <v>203487</v>
      </c>
      <c r="AD12" s="44">
        <v>203710</v>
      </c>
      <c r="AE12" s="44">
        <v>204807</v>
      </c>
      <c r="AF12" s="44">
        <v>205104</v>
      </c>
      <c r="AG12" s="44">
        <v>203615</v>
      </c>
      <c r="AH12" s="44">
        <v>202724</v>
      </c>
      <c r="AI12" s="44">
        <v>202060</v>
      </c>
      <c r="AJ12" s="44">
        <v>203999</v>
      </c>
      <c r="AK12" s="44">
        <v>204509</v>
      </c>
      <c r="AL12" s="44">
        <v>202577</v>
      </c>
      <c r="AM12" s="45">
        <v>202651</v>
      </c>
      <c r="AN12" s="43">
        <v>202456</v>
      </c>
      <c r="AO12" s="44">
        <v>203100</v>
      </c>
      <c r="AP12" s="44">
        <v>205094</v>
      </c>
      <c r="AQ12" s="44">
        <v>204574</v>
      </c>
      <c r="AR12" s="44">
        <v>205629</v>
      </c>
      <c r="AS12" s="44">
        <v>207135</v>
      </c>
      <c r="AT12" s="44">
        <v>207374</v>
      </c>
      <c r="AU12" s="44">
        <v>207622</v>
      </c>
      <c r="AV12" s="44">
        <v>207083</v>
      </c>
      <c r="AW12" s="44">
        <v>208211</v>
      </c>
      <c r="AX12" s="44">
        <v>208123</v>
      </c>
      <c r="AY12" s="45">
        <v>208433</v>
      </c>
      <c r="AZ12" s="43">
        <v>210890</v>
      </c>
      <c r="BA12" s="44">
        <v>211392</v>
      </c>
      <c r="BB12" s="44">
        <v>212765</v>
      </c>
      <c r="BC12" s="44">
        <v>212775</v>
      </c>
      <c r="BD12" s="44">
        <v>212951</v>
      </c>
      <c r="BE12" s="44">
        <v>211921</v>
      </c>
      <c r="BF12" s="44">
        <v>213493</v>
      </c>
      <c r="BG12" s="44">
        <v>214248</v>
      </c>
      <c r="BH12" s="44">
        <v>213976</v>
      </c>
      <c r="BI12" s="44">
        <v>212188</v>
      </c>
      <c r="BJ12" s="44">
        <v>213592</v>
      </c>
      <c r="BK12" s="45">
        <v>215526</v>
      </c>
      <c r="BL12" s="43">
        <v>216429</v>
      </c>
      <c r="BM12" s="102">
        <v>218048</v>
      </c>
      <c r="BN12" s="102">
        <v>218247</v>
      </c>
      <c r="BO12" s="102">
        <v>218798</v>
      </c>
      <c r="BP12" s="102">
        <v>219188</v>
      </c>
      <c r="BQ12" s="102">
        <v>219594</v>
      </c>
      <c r="BR12" s="102">
        <v>219535</v>
      </c>
      <c r="BS12" s="102">
        <v>219260</v>
      </c>
      <c r="BT12" s="102">
        <v>219647</v>
      </c>
      <c r="BU12" s="102">
        <v>219895</v>
      </c>
      <c r="BV12" s="102">
        <v>220642</v>
      </c>
      <c r="BW12" s="45">
        <v>221033</v>
      </c>
      <c r="BX12" s="43">
        <v>221293</v>
      </c>
      <c r="BY12" s="102">
        <v>220931</v>
      </c>
      <c r="BZ12" s="102">
        <v>220615</v>
      </c>
      <c r="CA12" s="102">
        <v>219837</v>
      </c>
      <c r="CB12" s="102">
        <v>219261</v>
      </c>
      <c r="CC12" s="102">
        <v>215551</v>
      </c>
      <c r="CD12" s="102">
        <v>215814</v>
      </c>
      <c r="CE12" s="102">
        <v>215902</v>
      </c>
      <c r="CF12" s="102">
        <v>214864</v>
      </c>
      <c r="CG12" s="44">
        <v>214782</v>
      </c>
      <c r="CH12" s="44">
        <v>214385</v>
      </c>
      <c r="CI12" s="45">
        <v>213857</v>
      </c>
      <c r="CJ12" s="43">
        <v>213427</v>
      </c>
      <c r="CK12" s="44">
        <v>213913</v>
      </c>
      <c r="CL12" s="44">
        <v>214307</v>
      </c>
      <c r="CM12" s="44">
        <v>214075</v>
      </c>
      <c r="CN12" s="44">
        <v>214629</v>
      </c>
      <c r="CO12" s="44">
        <v>215392</v>
      </c>
      <c r="CP12" s="44">
        <v>217191</v>
      </c>
      <c r="CQ12" s="44">
        <v>218444</v>
      </c>
      <c r="CR12" s="44">
        <v>218738</v>
      </c>
      <c r="CS12" s="44">
        <v>218923</v>
      </c>
      <c r="CT12" s="44">
        <v>219741</v>
      </c>
      <c r="CU12" s="45">
        <v>219914</v>
      </c>
      <c r="CV12" s="43">
        <v>220351</v>
      </c>
      <c r="CW12" s="44">
        <v>221100</v>
      </c>
      <c r="CX12" s="44">
        <v>220874</v>
      </c>
      <c r="CY12" s="44">
        <v>221574</v>
      </c>
      <c r="CZ12" s="44">
        <v>220543</v>
      </c>
      <c r="DA12" s="44">
        <v>220202</v>
      </c>
      <c r="DB12" s="44">
        <v>220279</v>
      </c>
      <c r="DC12" s="44">
        <v>219776</v>
      </c>
      <c r="DD12" s="44">
        <v>220006</v>
      </c>
      <c r="DE12" s="44">
        <v>219581</v>
      </c>
      <c r="DF12" s="44">
        <v>219345</v>
      </c>
      <c r="DG12" s="45">
        <v>219378</v>
      </c>
      <c r="DH12" s="43">
        <v>219734</v>
      </c>
      <c r="DI12" s="44">
        <v>219480</v>
      </c>
      <c r="DJ12" s="44">
        <v>219916</v>
      </c>
      <c r="DK12" s="44">
        <v>219620</v>
      </c>
      <c r="DL12" s="44">
        <v>219419</v>
      </c>
      <c r="DM12" s="44">
        <v>218899</v>
      </c>
      <c r="DN12" s="44">
        <v>218112</v>
      </c>
      <c r="DO12" s="44">
        <v>218018</v>
      </c>
      <c r="DP12" s="44">
        <v>217815</v>
      </c>
      <c r="DQ12" s="44">
        <v>217306</v>
      </c>
      <c r="DR12" s="44">
        <v>216955</v>
      </c>
      <c r="DS12" s="47">
        <v>216234</v>
      </c>
      <c r="DT12" s="43">
        <v>216479</v>
      </c>
      <c r="DU12" s="44">
        <v>218176</v>
      </c>
      <c r="DV12" s="44">
        <v>219250</v>
      </c>
      <c r="DW12" s="44">
        <v>219590</v>
      </c>
      <c r="DX12" s="44">
        <v>220702</v>
      </c>
      <c r="DY12" s="44">
        <v>220651</v>
      </c>
      <c r="DZ12" s="44">
        <v>221719</v>
      </c>
      <c r="EA12" s="44">
        <v>220240</v>
      </c>
      <c r="EB12" s="44">
        <v>220350</v>
      </c>
      <c r="EC12" s="44">
        <v>219834</v>
      </c>
      <c r="ED12" s="44">
        <v>219765</v>
      </c>
      <c r="EE12" s="47">
        <v>219102</v>
      </c>
      <c r="EF12" s="43">
        <v>219248</v>
      </c>
      <c r="EG12" s="44">
        <v>220065</v>
      </c>
      <c r="EH12" s="44">
        <v>219518</v>
      </c>
      <c r="EI12" s="44">
        <v>219114</v>
      </c>
      <c r="EJ12" s="44">
        <v>218516</v>
      </c>
      <c r="EK12" s="44">
        <v>218119</v>
      </c>
      <c r="EL12" s="44">
        <v>217880</v>
      </c>
      <c r="EM12" s="44">
        <v>217945</v>
      </c>
      <c r="EN12" s="44">
        <v>219780</v>
      </c>
      <c r="EO12" s="44">
        <v>219629</v>
      </c>
      <c r="EP12" s="44">
        <v>219626</v>
      </c>
      <c r="EQ12" s="47">
        <v>220308</v>
      </c>
      <c r="ER12" s="43">
        <v>221017</v>
      </c>
      <c r="ES12" s="44">
        <v>221990</v>
      </c>
      <c r="ET12" s="44">
        <v>220862</v>
      </c>
      <c r="EU12" s="44">
        <v>220478</v>
      </c>
      <c r="EV12" s="44">
        <v>221027</v>
      </c>
      <c r="EW12" s="47">
        <v>221467</v>
      </c>
      <c r="EX12" s="47">
        <v>224447</v>
      </c>
      <c r="EY12" s="47">
        <v>224979</v>
      </c>
      <c r="EZ12" s="45">
        <v>224479</v>
      </c>
      <c r="FA12" s="45">
        <v>225101</v>
      </c>
      <c r="FB12" s="45">
        <v>225248</v>
      </c>
      <c r="FC12" s="45">
        <v>225784</v>
      </c>
      <c r="FD12" s="45">
        <v>226955</v>
      </c>
      <c r="FE12" s="45">
        <v>227234</v>
      </c>
      <c r="FF12" s="45">
        <v>225161</v>
      </c>
      <c r="FG12" s="45">
        <v>225586</v>
      </c>
      <c r="FH12" s="45">
        <v>226069</v>
      </c>
      <c r="FI12" s="45">
        <v>225542</v>
      </c>
      <c r="FJ12" s="45">
        <v>225896</v>
      </c>
      <c r="FK12" s="45">
        <v>225934</v>
      </c>
      <c r="FL12" s="45">
        <v>225739</v>
      </c>
      <c r="FM12" s="45">
        <v>225998</v>
      </c>
      <c r="FN12" s="45">
        <v>225508</v>
      </c>
      <c r="FO12" s="45">
        <v>225513</v>
      </c>
      <c r="FP12" s="45">
        <v>226567</v>
      </c>
      <c r="FQ12" s="45">
        <v>227473</v>
      </c>
      <c r="FR12" s="45">
        <v>227722</v>
      </c>
      <c r="FS12" s="45">
        <v>226255</v>
      </c>
      <c r="FT12" s="45">
        <v>226170</v>
      </c>
      <c r="FU12" s="45">
        <v>226516</v>
      </c>
      <c r="FV12" s="45">
        <v>226609</v>
      </c>
      <c r="FW12" s="93">
        <v>93</v>
      </c>
      <c r="FX12" s="79">
        <v>4.1039852786076456E-2</v>
      </c>
      <c r="FY12" s="93">
        <v>1096</v>
      </c>
      <c r="FZ12" s="79">
        <v>0.48600302421589886</v>
      </c>
      <c r="GD12" s="206" t="s">
        <v>667</v>
      </c>
      <c r="GE12" s="3">
        <v>2276078</v>
      </c>
      <c r="GF12" s="3">
        <v>2279330</v>
      </c>
      <c r="GG12" s="3">
        <v>2328564</v>
      </c>
      <c r="GH12" s="3">
        <v>2307694</v>
      </c>
      <c r="GI12" s="3">
        <v>2540655</v>
      </c>
      <c r="GJ12" s="3">
        <v>2374109</v>
      </c>
      <c r="GK12" s="3">
        <v>2648722</v>
      </c>
      <c r="GL12" s="763">
        <v>2731165</v>
      </c>
      <c r="GM12" s="763">
        <v>2822047</v>
      </c>
    </row>
    <row r="13" spans="1:195" ht="15" outlineLevel="2">
      <c r="A13" s="304">
        <v>120</v>
      </c>
      <c r="B13" s="48" t="s">
        <v>393</v>
      </c>
      <c r="C13" s="290" t="s">
        <v>438</v>
      </c>
      <c r="D13" s="310">
        <v>24475</v>
      </c>
      <c r="E13" s="311">
        <v>25035</v>
      </c>
      <c r="F13" s="311">
        <v>25799</v>
      </c>
      <c r="G13" s="311">
        <v>26396</v>
      </c>
      <c r="H13" s="311">
        <v>26302</v>
      </c>
      <c r="I13" s="311">
        <v>26566</v>
      </c>
      <c r="J13" s="311">
        <v>26394</v>
      </c>
      <c r="K13" s="311">
        <v>26494</v>
      </c>
      <c r="L13" s="311">
        <v>26370</v>
      </c>
      <c r="M13" s="311">
        <v>26558</v>
      </c>
      <c r="N13" s="311">
        <v>26578</v>
      </c>
      <c r="O13" s="312">
        <v>27238</v>
      </c>
      <c r="P13" s="310">
        <v>27360</v>
      </c>
      <c r="Q13" s="311">
        <v>27530</v>
      </c>
      <c r="R13" s="313">
        <v>27875</v>
      </c>
      <c r="S13" s="311">
        <v>28788</v>
      </c>
      <c r="T13" s="311">
        <v>28502</v>
      </c>
      <c r="U13" s="311">
        <v>28537</v>
      </c>
      <c r="V13" s="311">
        <v>28556</v>
      </c>
      <c r="W13" s="311">
        <v>28576</v>
      </c>
      <c r="X13" s="311">
        <v>28502</v>
      </c>
      <c r="Y13" s="311">
        <v>28272</v>
      </c>
      <c r="Z13" s="311">
        <v>28276</v>
      </c>
      <c r="AA13" s="312">
        <v>28288</v>
      </c>
      <c r="AB13" s="310">
        <v>28367</v>
      </c>
      <c r="AC13" s="311">
        <v>28225</v>
      </c>
      <c r="AD13" s="311">
        <v>28367</v>
      </c>
      <c r="AE13" s="311">
        <v>28584</v>
      </c>
      <c r="AF13" s="311">
        <v>28359</v>
      </c>
      <c r="AG13" s="311">
        <v>28095</v>
      </c>
      <c r="AH13" s="311">
        <v>27979</v>
      </c>
      <c r="AI13" s="311">
        <v>27986</v>
      </c>
      <c r="AJ13" s="311">
        <v>28194</v>
      </c>
      <c r="AK13" s="311">
        <v>27633</v>
      </c>
      <c r="AL13" s="311">
        <v>26541</v>
      </c>
      <c r="AM13" s="312">
        <v>25859</v>
      </c>
      <c r="AN13" s="310">
        <v>25844</v>
      </c>
      <c r="AO13" s="311">
        <v>25822</v>
      </c>
      <c r="AP13" s="311">
        <v>25963</v>
      </c>
      <c r="AQ13" s="311">
        <v>25961</v>
      </c>
      <c r="AR13" s="311">
        <v>25947</v>
      </c>
      <c r="AS13" s="311">
        <v>26154</v>
      </c>
      <c r="AT13" s="311">
        <v>26149</v>
      </c>
      <c r="AU13" s="311">
        <v>26134</v>
      </c>
      <c r="AV13" s="311">
        <v>26161</v>
      </c>
      <c r="AW13" s="311">
        <v>26186</v>
      </c>
      <c r="AX13" s="311">
        <v>26157</v>
      </c>
      <c r="AY13" s="312">
        <v>26102</v>
      </c>
      <c r="AZ13" s="310">
        <v>26231</v>
      </c>
      <c r="BA13" s="311">
        <v>26157</v>
      </c>
      <c r="BB13" s="311">
        <v>26246</v>
      </c>
      <c r="BC13" s="311">
        <v>26207</v>
      </c>
      <c r="BD13" s="311">
        <v>26105</v>
      </c>
      <c r="BE13" s="311">
        <v>25952</v>
      </c>
      <c r="BF13" s="311">
        <v>25952</v>
      </c>
      <c r="BG13" s="311">
        <v>25813</v>
      </c>
      <c r="BH13" s="311">
        <v>25618</v>
      </c>
      <c r="BI13" s="311">
        <v>25438</v>
      </c>
      <c r="BJ13" s="311">
        <v>25477</v>
      </c>
      <c r="BK13" s="312">
        <v>25597</v>
      </c>
      <c r="BL13" s="310">
        <v>25589</v>
      </c>
      <c r="BM13" s="315">
        <v>25599</v>
      </c>
      <c r="BN13" s="315">
        <v>25542</v>
      </c>
      <c r="BO13" s="315">
        <v>25507</v>
      </c>
      <c r="BP13" s="315">
        <v>25522</v>
      </c>
      <c r="BQ13" s="315">
        <v>25495</v>
      </c>
      <c r="BR13" s="315">
        <v>25515</v>
      </c>
      <c r="BS13" s="315">
        <v>25540</v>
      </c>
      <c r="BT13" s="315">
        <v>25577</v>
      </c>
      <c r="BU13" s="315">
        <v>25563</v>
      </c>
      <c r="BV13" s="315">
        <v>25546</v>
      </c>
      <c r="BW13" s="312">
        <v>25555</v>
      </c>
      <c r="BX13" s="310">
        <v>25600</v>
      </c>
      <c r="BY13" s="315">
        <v>25596</v>
      </c>
      <c r="BZ13" s="315">
        <v>25568</v>
      </c>
      <c r="CA13" s="315">
        <v>25507</v>
      </c>
      <c r="CB13" s="315">
        <v>25402</v>
      </c>
      <c r="CC13" s="315">
        <v>24991</v>
      </c>
      <c r="CD13" s="315">
        <v>24985</v>
      </c>
      <c r="CE13" s="315">
        <v>24998</v>
      </c>
      <c r="CF13" s="315">
        <v>24876</v>
      </c>
      <c r="CG13" s="311">
        <v>24821</v>
      </c>
      <c r="CH13" s="311">
        <v>24694</v>
      </c>
      <c r="CI13" s="312">
        <v>24611</v>
      </c>
      <c r="CJ13" s="310">
        <v>24537</v>
      </c>
      <c r="CK13" s="311">
        <v>24552</v>
      </c>
      <c r="CL13" s="311">
        <v>24521</v>
      </c>
      <c r="CM13" s="311">
        <v>24387</v>
      </c>
      <c r="CN13" s="311">
        <v>24383</v>
      </c>
      <c r="CO13" s="311">
        <v>24344</v>
      </c>
      <c r="CP13" s="311">
        <v>24366</v>
      </c>
      <c r="CQ13" s="311">
        <v>24501</v>
      </c>
      <c r="CR13" s="311">
        <v>24484</v>
      </c>
      <c r="CS13" s="311">
        <v>24383</v>
      </c>
      <c r="CT13" s="311">
        <v>24381</v>
      </c>
      <c r="CU13" s="312">
        <v>24358</v>
      </c>
      <c r="CV13" s="310">
        <v>24354</v>
      </c>
      <c r="CW13" s="311">
        <v>24359</v>
      </c>
      <c r="CX13" s="311">
        <v>24244</v>
      </c>
      <c r="CY13" s="311">
        <v>24209</v>
      </c>
      <c r="CZ13" s="311">
        <v>24100</v>
      </c>
      <c r="DA13" s="311">
        <v>24004</v>
      </c>
      <c r="DB13" s="311">
        <v>23969</v>
      </c>
      <c r="DC13" s="311">
        <v>23917</v>
      </c>
      <c r="DD13" s="311">
        <v>23907</v>
      </c>
      <c r="DE13" s="311">
        <v>23827</v>
      </c>
      <c r="DF13" s="311">
        <v>23811</v>
      </c>
      <c r="DG13" s="312">
        <v>23728</v>
      </c>
      <c r="DH13" s="310">
        <v>23668</v>
      </c>
      <c r="DI13" s="311">
        <v>23561</v>
      </c>
      <c r="DJ13" s="311">
        <v>23393</v>
      </c>
      <c r="DK13" s="311">
        <v>23336</v>
      </c>
      <c r="DL13" s="311">
        <v>23341</v>
      </c>
      <c r="DM13" s="311">
        <v>23245</v>
      </c>
      <c r="DN13" s="311">
        <v>23174</v>
      </c>
      <c r="DO13" s="311">
        <v>23063</v>
      </c>
      <c r="DP13" s="311">
        <v>23006</v>
      </c>
      <c r="DQ13" s="311">
        <v>22892</v>
      </c>
      <c r="DR13" s="311">
        <v>22833</v>
      </c>
      <c r="DS13" s="314">
        <v>22723</v>
      </c>
      <c r="DT13" s="310">
        <v>22661</v>
      </c>
      <c r="DU13" s="311">
        <v>22655</v>
      </c>
      <c r="DV13" s="311">
        <v>22572</v>
      </c>
      <c r="DW13" s="311">
        <v>22533</v>
      </c>
      <c r="DX13" s="311">
        <v>22577</v>
      </c>
      <c r="DY13" s="311">
        <v>22621</v>
      </c>
      <c r="DZ13" s="311">
        <v>23218</v>
      </c>
      <c r="EA13" s="311">
        <v>23147</v>
      </c>
      <c r="EB13" s="311">
        <v>23102</v>
      </c>
      <c r="EC13" s="311">
        <v>23067</v>
      </c>
      <c r="ED13" s="311">
        <v>23214</v>
      </c>
      <c r="EE13" s="314">
        <v>23133</v>
      </c>
      <c r="EF13" s="310">
        <v>23175</v>
      </c>
      <c r="EG13" s="311">
        <v>23185</v>
      </c>
      <c r="EH13" s="311">
        <v>23149</v>
      </c>
      <c r="EI13" s="311">
        <v>23082</v>
      </c>
      <c r="EJ13" s="311">
        <v>23039</v>
      </c>
      <c r="EK13" s="311">
        <v>23010</v>
      </c>
      <c r="EL13" s="311">
        <v>22898</v>
      </c>
      <c r="EM13" s="311">
        <v>22864</v>
      </c>
      <c r="EN13" s="311">
        <v>22969</v>
      </c>
      <c r="EO13" s="311">
        <v>22873</v>
      </c>
      <c r="EP13" s="311">
        <v>22857</v>
      </c>
      <c r="EQ13" s="314">
        <v>22874</v>
      </c>
      <c r="ER13" s="310">
        <v>22959</v>
      </c>
      <c r="ES13" s="311">
        <v>23048</v>
      </c>
      <c r="ET13" s="311">
        <v>22850</v>
      </c>
      <c r="EU13" s="311">
        <v>22700</v>
      </c>
      <c r="EV13" s="311">
        <v>22773</v>
      </c>
      <c r="EW13" s="314">
        <v>22774</v>
      </c>
      <c r="EX13" s="314">
        <v>22927</v>
      </c>
      <c r="EY13" s="314">
        <v>22945</v>
      </c>
      <c r="EZ13" s="312">
        <v>22884</v>
      </c>
      <c r="FA13" s="312">
        <v>22947</v>
      </c>
      <c r="FB13" s="312">
        <v>22963</v>
      </c>
      <c r="FC13" s="312">
        <v>22976</v>
      </c>
      <c r="FD13" s="312">
        <v>23096</v>
      </c>
      <c r="FE13" s="312">
        <v>23001</v>
      </c>
      <c r="FF13" s="312">
        <v>22795</v>
      </c>
      <c r="FG13" s="312">
        <v>22889</v>
      </c>
      <c r="FH13" s="312">
        <v>22931</v>
      </c>
      <c r="FI13" s="312">
        <v>22900</v>
      </c>
      <c r="FJ13" s="312">
        <v>22914</v>
      </c>
      <c r="FK13" s="312">
        <v>22898</v>
      </c>
      <c r="FL13" s="312">
        <v>22802</v>
      </c>
      <c r="FM13" s="312">
        <v>22771</v>
      </c>
      <c r="FN13" s="312">
        <v>22749</v>
      </c>
      <c r="FO13" s="312">
        <v>22712</v>
      </c>
      <c r="FP13" s="312">
        <v>22792</v>
      </c>
      <c r="FQ13" s="312">
        <v>22818</v>
      </c>
      <c r="FR13" s="312">
        <v>22823</v>
      </c>
      <c r="FS13" s="312">
        <v>22497</v>
      </c>
      <c r="FT13" s="312">
        <v>22411</v>
      </c>
      <c r="FU13" s="312">
        <v>22449</v>
      </c>
      <c r="FV13" s="312">
        <v>22459</v>
      </c>
      <c r="FW13" s="93">
        <v>10</v>
      </c>
      <c r="FX13" s="79">
        <v>4.4525579945678788E-2</v>
      </c>
      <c r="FY13" s="93">
        <v>-253</v>
      </c>
      <c r="FZ13" s="79">
        <v>-1.1139485734413526</v>
      </c>
      <c r="GD13" s="94" t="s">
        <v>669</v>
      </c>
      <c r="GE13" s="3">
        <v>2278197</v>
      </c>
      <c r="GF13" s="3">
        <v>2285762</v>
      </c>
      <c r="GG13" s="3">
        <v>2325821</v>
      </c>
      <c r="GH13" s="3">
        <v>2306143</v>
      </c>
      <c r="GI13" s="3">
        <v>2478543</v>
      </c>
      <c r="GJ13" s="3">
        <v>2370087</v>
      </c>
      <c r="GK13" s="3">
        <v>2654514</v>
      </c>
      <c r="GL13" s="763">
        <v>2745649</v>
      </c>
      <c r="GM13" s="763"/>
    </row>
    <row r="14" spans="1:195" ht="15" outlineLevel="2">
      <c r="A14" s="304">
        <v>154</v>
      </c>
      <c r="B14" s="48" t="s">
        <v>393</v>
      </c>
      <c r="C14" s="290" t="s">
        <v>448</v>
      </c>
      <c r="D14" s="310">
        <v>61808</v>
      </c>
      <c r="E14" s="311">
        <v>62297</v>
      </c>
      <c r="F14" s="311">
        <v>62264</v>
      </c>
      <c r="G14" s="311">
        <v>62131</v>
      </c>
      <c r="H14" s="311">
        <v>61881</v>
      </c>
      <c r="I14" s="311">
        <v>62011</v>
      </c>
      <c r="J14" s="311">
        <v>61343</v>
      </c>
      <c r="K14" s="311">
        <v>61789</v>
      </c>
      <c r="L14" s="311">
        <v>60857</v>
      </c>
      <c r="M14" s="311">
        <v>60837</v>
      </c>
      <c r="N14" s="311">
        <v>60488</v>
      </c>
      <c r="O14" s="312">
        <v>61009</v>
      </c>
      <c r="P14" s="310">
        <v>60996</v>
      </c>
      <c r="Q14" s="311">
        <v>61032</v>
      </c>
      <c r="R14" s="313">
        <v>61696</v>
      </c>
      <c r="S14" s="311">
        <v>62528</v>
      </c>
      <c r="T14" s="311">
        <v>61637</v>
      </c>
      <c r="U14" s="311">
        <v>62454</v>
      </c>
      <c r="V14" s="311">
        <v>62586</v>
      </c>
      <c r="W14" s="311">
        <v>62410</v>
      </c>
      <c r="X14" s="311">
        <v>62325</v>
      </c>
      <c r="Y14" s="311">
        <v>62721</v>
      </c>
      <c r="Z14" s="311">
        <v>62709</v>
      </c>
      <c r="AA14" s="312">
        <v>62277</v>
      </c>
      <c r="AB14" s="310">
        <v>62621</v>
      </c>
      <c r="AC14" s="311">
        <v>63025</v>
      </c>
      <c r="AD14" s="311">
        <v>62939</v>
      </c>
      <c r="AE14" s="311">
        <v>63328</v>
      </c>
      <c r="AF14" s="311">
        <v>63688</v>
      </c>
      <c r="AG14" s="311">
        <v>62854</v>
      </c>
      <c r="AH14" s="311">
        <v>62083</v>
      </c>
      <c r="AI14" s="311">
        <v>62093</v>
      </c>
      <c r="AJ14" s="311">
        <v>62592</v>
      </c>
      <c r="AK14" s="311">
        <v>63055</v>
      </c>
      <c r="AL14" s="311">
        <v>62547</v>
      </c>
      <c r="AM14" s="312">
        <v>62810</v>
      </c>
      <c r="AN14" s="310">
        <v>62432</v>
      </c>
      <c r="AO14" s="311">
        <v>62578</v>
      </c>
      <c r="AP14" s="311">
        <v>63066</v>
      </c>
      <c r="AQ14" s="311">
        <v>62848</v>
      </c>
      <c r="AR14" s="311">
        <v>63475</v>
      </c>
      <c r="AS14" s="311">
        <v>63845</v>
      </c>
      <c r="AT14" s="311">
        <v>63898</v>
      </c>
      <c r="AU14" s="311">
        <v>64159</v>
      </c>
      <c r="AV14" s="311">
        <v>63928</v>
      </c>
      <c r="AW14" s="311">
        <v>64232</v>
      </c>
      <c r="AX14" s="311">
        <v>64164</v>
      </c>
      <c r="AY14" s="312">
        <v>64350</v>
      </c>
      <c r="AZ14" s="310">
        <v>65156</v>
      </c>
      <c r="BA14" s="311">
        <v>65604</v>
      </c>
      <c r="BB14" s="311">
        <v>66068</v>
      </c>
      <c r="BC14" s="311">
        <v>66171</v>
      </c>
      <c r="BD14" s="311">
        <v>66409</v>
      </c>
      <c r="BE14" s="311">
        <v>66018</v>
      </c>
      <c r="BF14" s="311">
        <v>66537</v>
      </c>
      <c r="BG14" s="311">
        <v>66806</v>
      </c>
      <c r="BH14" s="311">
        <v>66408</v>
      </c>
      <c r="BI14" s="311">
        <v>65924</v>
      </c>
      <c r="BJ14" s="311">
        <v>66355</v>
      </c>
      <c r="BK14" s="312">
        <v>67117</v>
      </c>
      <c r="BL14" s="310">
        <v>67617</v>
      </c>
      <c r="BM14" s="315">
        <v>68573</v>
      </c>
      <c r="BN14" s="315">
        <v>68813</v>
      </c>
      <c r="BO14" s="315">
        <v>69083</v>
      </c>
      <c r="BP14" s="315">
        <v>69285</v>
      </c>
      <c r="BQ14" s="315">
        <v>69573</v>
      </c>
      <c r="BR14" s="315">
        <v>69335</v>
      </c>
      <c r="BS14" s="315">
        <v>69279</v>
      </c>
      <c r="BT14" s="315">
        <v>69528</v>
      </c>
      <c r="BU14" s="315">
        <v>69769</v>
      </c>
      <c r="BV14" s="315">
        <v>70174</v>
      </c>
      <c r="BW14" s="312">
        <v>70279</v>
      </c>
      <c r="BX14" s="310">
        <v>70250</v>
      </c>
      <c r="BY14" s="315">
        <v>70193</v>
      </c>
      <c r="BZ14" s="315">
        <v>70028</v>
      </c>
      <c r="CA14" s="315">
        <v>69562</v>
      </c>
      <c r="CB14" s="315">
        <v>69438</v>
      </c>
      <c r="CC14" s="315">
        <v>68146</v>
      </c>
      <c r="CD14" s="315">
        <v>68048</v>
      </c>
      <c r="CE14" s="315">
        <v>67947</v>
      </c>
      <c r="CF14" s="315">
        <v>67532</v>
      </c>
      <c r="CG14" s="311">
        <v>67489</v>
      </c>
      <c r="CH14" s="311">
        <v>67485</v>
      </c>
      <c r="CI14" s="312">
        <v>67377</v>
      </c>
      <c r="CJ14" s="310">
        <v>67339</v>
      </c>
      <c r="CK14" s="311">
        <v>67641</v>
      </c>
      <c r="CL14" s="311">
        <v>67938</v>
      </c>
      <c r="CM14" s="311">
        <v>68020</v>
      </c>
      <c r="CN14" s="311">
        <v>68389</v>
      </c>
      <c r="CO14" s="311">
        <v>69017</v>
      </c>
      <c r="CP14" s="311">
        <v>70055</v>
      </c>
      <c r="CQ14" s="311">
        <v>70583</v>
      </c>
      <c r="CR14" s="311">
        <v>70635</v>
      </c>
      <c r="CS14" s="311">
        <v>71237</v>
      </c>
      <c r="CT14" s="311">
        <v>72008</v>
      </c>
      <c r="CU14" s="312">
        <v>72241</v>
      </c>
      <c r="CV14" s="310">
        <v>72454</v>
      </c>
      <c r="CW14" s="311">
        <v>72742</v>
      </c>
      <c r="CX14" s="311">
        <v>72766</v>
      </c>
      <c r="CY14" s="311">
        <v>73271</v>
      </c>
      <c r="CZ14" s="311">
        <v>73335</v>
      </c>
      <c r="DA14" s="311">
        <v>73348</v>
      </c>
      <c r="DB14" s="311">
        <v>73555</v>
      </c>
      <c r="DC14" s="311">
        <v>73244</v>
      </c>
      <c r="DD14" s="311">
        <v>73566</v>
      </c>
      <c r="DE14" s="311">
        <v>73643</v>
      </c>
      <c r="DF14" s="311">
        <v>73595</v>
      </c>
      <c r="DG14" s="312">
        <v>73698</v>
      </c>
      <c r="DH14" s="310">
        <v>73935</v>
      </c>
      <c r="DI14" s="311">
        <v>73789</v>
      </c>
      <c r="DJ14" s="311">
        <v>74163</v>
      </c>
      <c r="DK14" s="311">
        <v>74091</v>
      </c>
      <c r="DL14" s="311">
        <v>73989</v>
      </c>
      <c r="DM14" s="311">
        <v>73848</v>
      </c>
      <c r="DN14" s="311">
        <v>73505</v>
      </c>
      <c r="DO14" s="311">
        <v>73484</v>
      </c>
      <c r="DP14" s="311">
        <v>73415</v>
      </c>
      <c r="DQ14" s="311">
        <v>73190</v>
      </c>
      <c r="DR14" s="311">
        <v>73017</v>
      </c>
      <c r="DS14" s="314">
        <v>72749</v>
      </c>
      <c r="DT14" s="310">
        <v>72790</v>
      </c>
      <c r="DU14" s="311">
        <v>73899</v>
      </c>
      <c r="DV14" s="311">
        <v>74903</v>
      </c>
      <c r="DW14" s="311">
        <v>75357</v>
      </c>
      <c r="DX14" s="311">
        <v>76028</v>
      </c>
      <c r="DY14" s="311">
        <v>76186</v>
      </c>
      <c r="DZ14" s="311">
        <v>76234</v>
      </c>
      <c r="EA14" s="311">
        <v>75294</v>
      </c>
      <c r="EB14" s="311">
        <v>75479</v>
      </c>
      <c r="EC14" s="311">
        <v>75181</v>
      </c>
      <c r="ED14" s="311">
        <v>74918</v>
      </c>
      <c r="EE14" s="314">
        <v>74617</v>
      </c>
      <c r="EF14" s="310">
        <v>74733</v>
      </c>
      <c r="EG14" s="311">
        <v>75069</v>
      </c>
      <c r="EH14" s="311">
        <v>74806</v>
      </c>
      <c r="EI14" s="311">
        <v>74639</v>
      </c>
      <c r="EJ14" s="311">
        <v>74304</v>
      </c>
      <c r="EK14" s="311">
        <v>74222</v>
      </c>
      <c r="EL14" s="311">
        <v>74143</v>
      </c>
      <c r="EM14" s="311">
        <v>74100</v>
      </c>
      <c r="EN14" s="311">
        <v>74989</v>
      </c>
      <c r="EO14" s="311">
        <v>74814</v>
      </c>
      <c r="EP14" s="311">
        <v>74769</v>
      </c>
      <c r="EQ14" s="314">
        <v>75036</v>
      </c>
      <c r="ER14" s="310">
        <v>75225</v>
      </c>
      <c r="ES14" s="311">
        <v>75613</v>
      </c>
      <c r="ET14" s="311">
        <v>75152</v>
      </c>
      <c r="EU14" s="311">
        <v>74915</v>
      </c>
      <c r="EV14" s="311">
        <v>75243</v>
      </c>
      <c r="EW14" s="314">
        <v>75442</v>
      </c>
      <c r="EX14" s="314">
        <v>77244</v>
      </c>
      <c r="EY14" s="314">
        <v>77607</v>
      </c>
      <c r="EZ14" s="312">
        <v>77313</v>
      </c>
      <c r="FA14" s="312">
        <v>77559</v>
      </c>
      <c r="FB14" s="312">
        <v>77687</v>
      </c>
      <c r="FC14" s="312">
        <v>78109</v>
      </c>
      <c r="FD14" s="312">
        <v>78490</v>
      </c>
      <c r="FE14" s="312">
        <v>78924</v>
      </c>
      <c r="FF14" s="312">
        <v>78056</v>
      </c>
      <c r="FG14" s="312">
        <v>78145</v>
      </c>
      <c r="FH14" s="312">
        <v>78370</v>
      </c>
      <c r="FI14" s="312">
        <v>78283</v>
      </c>
      <c r="FJ14" s="312">
        <v>78307</v>
      </c>
      <c r="FK14" s="312">
        <v>78477</v>
      </c>
      <c r="FL14" s="312">
        <v>78533</v>
      </c>
      <c r="FM14" s="312">
        <v>78659</v>
      </c>
      <c r="FN14" s="312">
        <v>78387</v>
      </c>
      <c r="FO14" s="312">
        <v>78335</v>
      </c>
      <c r="FP14" s="312">
        <v>78789</v>
      </c>
      <c r="FQ14" s="312">
        <v>79186</v>
      </c>
      <c r="FR14" s="312">
        <v>79463</v>
      </c>
      <c r="FS14" s="312">
        <v>79388</v>
      </c>
      <c r="FT14" s="312">
        <v>79400</v>
      </c>
      <c r="FU14" s="312">
        <v>79640</v>
      </c>
      <c r="FV14" s="312">
        <v>79780</v>
      </c>
      <c r="FW14" s="93">
        <v>140</v>
      </c>
      <c r="FX14" s="79">
        <v>0.17548257708698922</v>
      </c>
      <c r="FY14" s="93">
        <v>1445</v>
      </c>
      <c r="FZ14" s="79">
        <v>1.8446416033701409</v>
      </c>
      <c r="GD14" s="206" t="s">
        <v>670</v>
      </c>
      <c r="GE14" s="3">
        <v>2277575</v>
      </c>
      <c r="GF14" s="3">
        <v>2300364</v>
      </c>
      <c r="GG14" s="3">
        <v>2325579</v>
      </c>
      <c r="GH14" s="3">
        <v>2305154</v>
      </c>
      <c r="GI14" s="3">
        <v>2484416</v>
      </c>
      <c r="GJ14" s="3">
        <v>2453200</v>
      </c>
      <c r="GK14" s="3">
        <v>2651034</v>
      </c>
      <c r="GL14" s="763">
        <v>2745852</v>
      </c>
      <c r="GM14" s="763"/>
    </row>
    <row r="15" spans="1:195" ht="15" outlineLevel="2">
      <c r="A15" s="304">
        <v>250</v>
      </c>
      <c r="B15" s="48" t="s">
        <v>393</v>
      </c>
      <c r="C15" s="290" t="s">
        <v>458</v>
      </c>
      <c r="D15" s="310">
        <v>36877</v>
      </c>
      <c r="E15" s="311">
        <v>37069</v>
      </c>
      <c r="F15" s="311">
        <v>37163</v>
      </c>
      <c r="G15" s="311">
        <v>36900</v>
      </c>
      <c r="H15" s="311">
        <v>36883</v>
      </c>
      <c r="I15" s="311">
        <v>37219</v>
      </c>
      <c r="J15" s="311">
        <v>37049</v>
      </c>
      <c r="K15" s="311">
        <v>37128</v>
      </c>
      <c r="L15" s="311">
        <v>36898</v>
      </c>
      <c r="M15" s="311">
        <v>37207</v>
      </c>
      <c r="N15" s="311">
        <v>37033</v>
      </c>
      <c r="O15" s="312">
        <v>37380</v>
      </c>
      <c r="P15" s="310">
        <v>37648</v>
      </c>
      <c r="Q15" s="311">
        <v>37577</v>
      </c>
      <c r="R15" s="313">
        <v>37502</v>
      </c>
      <c r="S15" s="311">
        <v>37526</v>
      </c>
      <c r="T15" s="311">
        <v>38016</v>
      </c>
      <c r="U15" s="311">
        <v>38529</v>
      </c>
      <c r="V15" s="311">
        <v>38921</v>
      </c>
      <c r="W15" s="311">
        <v>38784</v>
      </c>
      <c r="X15" s="311">
        <v>38993</v>
      </c>
      <c r="Y15" s="311">
        <v>39251</v>
      </c>
      <c r="Z15" s="311">
        <v>39225</v>
      </c>
      <c r="AA15" s="312">
        <v>39492</v>
      </c>
      <c r="AB15" s="310">
        <v>38997</v>
      </c>
      <c r="AC15" s="311">
        <v>39177</v>
      </c>
      <c r="AD15" s="311">
        <v>39417</v>
      </c>
      <c r="AE15" s="311">
        <v>39904</v>
      </c>
      <c r="AF15" s="311">
        <v>39959</v>
      </c>
      <c r="AG15" s="311">
        <v>40046</v>
      </c>
      <c r="AH15" s="311">
        <v>40080</v>
      </c>
      <c r="AI15" s="311">
        <v>39607</v>
      </c>
      <c r="AJ15" s="311">
        <v>39991</v>
      </c>
      <c r="AK15" s="311">
        <v>40203</v>
      </c>
      <c r="AL15" s="311">
        <v>40096</v>
      </c>
      <c r="AM15" s="312">
        <v>40352</v>
      </c>
      <c r="AN15" s="310">
        <v>40480</v>
      </c>
      <c r="AO15" s="311">
        <v>40872</v>
      </c>
      <c r="AP15" s="311">
        <v>41429</v>
      </c>
      <c r="AQ15" s="311">
        <v>41284</v>
      </c>
      <c r="AR15" s="311">
        <v>41454</v>
      </c>
      <c r="AS15" s="311">
        <v>41908</v>
      </c>
      <c r="AT15" s="311">
        <v>42066</v>
      </c>
      <c r="AU15" s="311">
        <v>41995</v>
      </c>
      <c r="AV15" s="311">
        <v>41981</v>
      </c>
      <c r="AW15" s="311">
        <v>42554</v>
      </c>
      <c r="AX15" s="311">
        <v>42562</v>
      </c>
      <c r="AY15" s="312">
        <v>42617</v>
      </c>
      <c r="AZ15" s="310">
        <v>43199</v>
      </c>
      <c r="BA15" s="311">
        <v>43202</v>
      </c>
      <c r="BB15" s="311">
        <v>43580</v>
      </c>
      <c r="BC15" s="311">
        <v>43562</v>
      </c>
      <c r="BD15" s="311">
        <v>43649</v>
      </c>
      <c r="BE15" s="311">
        <v>43566</v>
      </c>
      <c r="BF15" s="311">
        <v>44113</v>
      </c>
      <c r="BG15" s="311">
        <v>44189</v>
      </c>
      <c r="BH15" s="311">
        <v>44242</v>
      </c>
      <c r="BI15" s="311">
        <v>44197</v>
      </c>
      <c r="BJ15" s="311">
        <v>44605</v>
      </c>
      <c r="BK15" s="312">
        <v>45067</v>
      </c>
      <c r="BL15" s="310">
        <v>45314</v>
      </c>
      <c r="BM15" s="315">
        <v>45669</v>
      </c>
      <c r="BN15" s="315">
        <v>45756</v>
      </c>
      <c r="BO15" s="315">
        <v>45927</v>
      </c>
      <c r="BP15" s="315">
        <v>46035</v>
      </c>
      <c r="BQ15" s="315">
        <v>46175</v>
      </c>
      <c r="BR15" s="315">
        <v>46320</v>
      </c>
      <c r="BS15" s="315">
        <v>46260</v>
      </c>
      <c r="BT15" s="315">
        <v>46310</v>
      </c>
      <c r="BU15" s="315">
        <v>46360</v>
      </c>
      <c r="BV15" s="315">
        <v>46535</v>
      </c>
      <c r="BW15" s="312">
        <v>46648</v>
      </c>
      <c r="BX15" s="310">
        <v>46802</v>
      </c>
      <c r="BY15" s="315">
        <v>46753</v>
      </c>
      <c r="BZ15" s="315">
        <v>46693</v>
      </c>
      <c r="CA15" s="315">
        <v>46580</v>
      </c>
      <c r="CB15" s="315">
        <v>46454</v>
      </c>
      <c r="CC15" s="315">
        <v>45654</v>
      </c>
      <c r="CD15" s="315">
        <v>45753</v>
      </c>
      <c r="CE15" s="315">
        <v>45787</v>
      </c>
      <c r="CF15" s="315">
        <v>45586</v>
      </c>
      <c r="CG15" s="311">
        <v>45572</v>
      </c>
      <c r="CH15" s="311">
        <v>45445</v>
      </c>
      <c r="CI15" s="312">
        <v>45281</v>
      </c>
      <c r="CJ15" s="310">
        <v>45181</v>
      </c>
      <c r="CK15" s="311">
        <v>45272</v>
      </c>
      <c r="CL15" s="311">
        <v>45392</v>
      </c>
      <c r="CM15" s="311">
        <v>45406</v>
      </c>
      <c r="CN15" s="311">
        <v>45476</v>
      </c>
      <c r="CO15" s="311">
        <v>45524</v>
      </c>
      <c r="CP15" s="311">
        <v>45868</v>
      </c>
      <c r="CQ15" s="311">
        <v>45994</v>
      </c>
      <c r="CR15" s="311">
        <v>46174</v>
      </c>
      <c r="CS15" s="311">
        <v>46026</v>
      </c>
      <c r="CT15" s="311">
        <v>46140</v>
      </c>
      <c r="CU15" s="312">
        <v>46163</v>
      </c>
      <c r="CV15" s="310">
        <v>46261</v>
      </c>
      <c r="CW15" s="311">
        <v>46377</v>
      </c>
      <c r="CX15" s="311">
        <v>46420</v>
      </c>
      <c r="CY15" s="311">
        <v>46659</v>
      </c>
      <c r="CZ15" s="311">
        <v>46276</v>
      </c>
      <c r="DA15" s="311">
        <v>46333</v>
      </c>
      <c r="DB15" s="311">
        <v>46342</v>
      </c>
      <c r="DC15" s="311">
        <v>46476</v>
      </c>
      <c r="DD15" s="311">
        <v>46384</v>
      </c>
      <c r="DE15" s="311">
        <v>46318</v>
      </c>
      <c r="DF15" s="311">
        <v>46289</v>
      </c>
      <c r="DG15" s="312">
        <v>46431</v>
      </c>
      <c r="DH15" s="310">
        <v>46427</v>
      </c>
      <c r="DI15" s="311">
        <v>46458</v>
      </c>
      <c r="DJ15" s="311">
        <v>46501</v>
      </c>
      <c r="DK15" s="311">
        <v>46462</v>
      </c>
      <c r="DL15" s="311">
        <v>46348</v>
      </c>
      <c r="DM15" s="311">
        <v>46236</v>
      </c>
      <c r="DN15" s="311">
        <v>46062</v>
      </c>
      <c r="DO15" s="311">
        <v>46153</v>
      </c>
      <c r="DP15" s="311">
        <v>46190</v>
      </c>
      <c r="DQ15" s="311">
        <v>46172</v>
      </c>
      <c r="DR15" s="311">
        <v>46169</v>
      </c>
      <c r="DS15" s="314">
        <v>46139</v>
      </c>
      <c r="DT15" s="310">
        <v>46299</v>
      </c>
      <c r="DU15" s="311">
        <v>46490</v>
      </c>
      <c r="DV15" s="311">
        <v>46571</v>
      </c>
      <c r="DW15" s="311">
        <v>46547</v>
      </c>
      <c r="DX15" s="311">
        <v>46679</v>
      </c>
      <c r="DY15" s="311">
        <v>46621</v>
      </c>
      <c r="DZ15" s="311">
        <v>46678</v>
      </c>
      <c r="EA15" s="311">
        <v>46422</v>
      </c>
      <c r="EB15" s="311">
        <v>46437</v>
      </c>
      <c r="EC15" s="311">
        <v>46354</v>
      </c>
      <c r="ED15" s="311">
        <v>46303</v>
      </c>
      <c r="EE15" s="314">
        <v>46217</v>
      </c>
      <c r="EF15" s="310">
        <v>46170</v>
      </c>
      <c r="EG15" s="311">
        <v>46341</v>
      </c>
      <c r="EH15" s="311">
        <v>46280</v>
      </c>
      <c r="EI15" s="311">
        <v>46239</v>
      </c>
      <c r="EJ15" s="311">
        <v>46203</v>
      </c>
      <c r="EK15" s="311">
        <v>46071</v>
      </c>
      <c r="EL15" s="311">
        <v>46098</v>
      </c>
      <c r="EM15" s="311">
        <v>46172</v>
      </c>
      <c r="EN15" s="311">
        <v>46444</v>
      </c>
      <c r="EO15" s="311">
        <v>46612</v>
      </c>
      <c r="EP15" s="311">
        <v>46624</v>
      </c>
      <c r="EQ15" s="314">
        <v>46861</v>
      </c>
      <c r="ER15" s="310">
        <v>47024</v>
      </c>
      <c r="ES15" s="311">
        <v>47217</v>
      </c>
      <c r="ET15" s="311">
        <v>46979</v>
      </c>
      <c r="EU15" s="311">
        <v>47111</v>
      </c>
      <c r="EV15" s="311">
        <v>47203</v>
      </c>
      <c r="EW15" s="314">
        <v>47454</v>
      </c>
      <c r="EX15" s="314">
        <v>48019</v>
      </c>
      <c r="EY15" s="314">
        <v>48095</v>
      </c>
      <c r="EZ15" s="312">
        <v>47939</v>
      </c>
      <c r="FA15" s="312">
        <v>48125</v>
      </c>
      <c r="FB15" s="312">
        <v>48121</v>
      </c>
      <c r="FC15" s="312">
        <v>48210</v>
      </c>
      <c r="FD15" s="312">
        <v>48373</v>
      </c>
      <c r="FE15" s="312">
        <v>48383</v>
      </c>
      <c r="FF15" s="312">
        <v>48016</v>
      </c>
      <c r="FG15" s="312">
        <v>48139</v>
      </c>
      <c r="FH15" s="312">
        <v>48153</v>
      </c>
      <c r="FI15" s="312">
        <v>48008</v>
      </c>
      <c r="FJ15" s="312">
        <v>48117</v>
      </c>
      <c r="FK15" s="312">
        <v>48066</v>
      </c>
      <c r="FL15" s="312">
        <v>47995</v>
      </c>
      <c r="FM15" s="312">
        <v>48037</v>
      </c>
      <c r="FN15" s="312">
        <v>47896</v>
      </c>
      <c r="FO15" s="312">
        <v>47968</v>
      </c>
      <c r="FP15" s="312">
        <v>48187</v>
      </c>
      <c r="FQ15" s="312">
        <v>48447</v>
      </c>
      <c r="FR15" s="312">
        <v>48514</v>
      </c>
      <c r="FS15" s="312">
        <v>48215</v>
      </c>
      <c r="FT15" s="312">
        <v>48265</v>
      </c>
      <c r="FU15" s="312">
        <v>48306</v>
      </c>
      <c r="FV15" s="312">
        <v>48276</v>
      </c>
      <c r="FW15" s="93">
        <v>-30</v>
      </c>
      <c r="FX15" s="79">
        <v>-6.214267959234402E-2</v>
      </c>
      <c r="FY15" s="93">
        <v>308</v>
      </c>
      <c r="FZ15" s="79">
        <v>0.64209472981987992</v>
      </c>
      <c r="GD15" s="94" t="s">
        <v>671</v>
      </c>
      <c r="GE15" s="3">
        <v>2263110</v>
      </c>
      <c r="GF15" s="3">
        <v>2317897</v>
      </c>
      <c r="GG15" s="3">
        <v>2327498</v>
      </c>
      <c r="GH15" s="3">
        <v>2294057</v>
      </c>
      <c r="GI15" s="3">
        <v>2465967</v>
      </c>
      <c r="GJ15" s="3">
        <v>2445234</v>
      </c>
      <c r="GK15" s="3">
        <v>2659352</v>
      </c>
      <c r="GL15" s="763">
        <v>2750182</v>
      </c>
      <c r="GM15" s="763"/>
    </row>
    <row r="16" spans="1:195" ht="15" outlineLevel="2">
      <c r="A16" s="304">
        <v>495</v>
      </c>
      <c r="B16" s="48" t="s">
        <v>393</v>
      </c>
      <c r="C16" s="290" t="s">
        <v>488</v>
      </c>
      <c r="D16" s="310">
        <v>18611</v>
      </c>
      <c r="E16" s="311">
        <v>18864</v>
      </c>
      <c r="F16" s="311">
        <v>18913</v>
      </c>
      <c r="G16" s="311">
        <v>18765</v>
      </c>
      <c r="H16" s="311">
        <v>18666</v>
      </c>
      <c r="I16" s="311">
        <v>18839</v>
      </c>
      <c r="J16" s="311">
        <v>18809</v>
      </c>
      <c r="K16" s="311">
        <v>18763</v>
      </c>
      <c r="L16" s="311">
        <v>18984</v>
      </c>
      <c r="M16" s="311">
        <v>19052</v>
      </c>
      <c r="N16" s="311">
        <v>19099</v>
      </c>
      <c r="O16" s="312">
        <v>19511</v>
      </c>
      <c r="P16" s="310">
        <v>19522</v>
      </c>
      <c r="Q16" s="311">
        <v>19660</v>
      </c>
      <c r="R16" s="313">
        <v>19774</v>
      </c>
      <c r="S16" s="311">
        <v>19697</v>
      </c>
      <c r="T16" s="311">
        <v>19790</v>
      </c>
      <c r="U16" s="311">
        <v>19958</v>
      </c>
      <c r="V16" s="311">
        <v>20012</v>
      </c>
      <c r="W16" s="311">
        <v>20122</v>
      </c>
      <c r="X16" s="311">
        <v>20237</v>
      </c>
      <c r="Y16" s="311">
        <v>20182</v>
      </c>
      <c r="Z16" s="311">
        <v>20330</v>
      </c>
      <c r="AA16" s="312">
        <v>20365</v>
      </c>
      <c r="AB16" s="310">
        <v>20387</v>
      </c>
      <c r="AC16" s="311">
        <v>20549</v>
      </c>
      <c r="AD16" s="311">
        <v>20582</v>
      </c>
      <c r="AE16" s="311">
        <v>20640</v>
      </c>
      <c r="AF16" s="311">
        <v>20832</v>
      </c>
      <c r="AG16" s="311">
        <v>20581</v>
      </c>
      <c r="AH16" s="311">
        <v>20536</v>
      </c>
      <c r="AI16" s="311">
        <v>20663</v>
      </c>
      <c r="AJ16" s="311">
        <v>20910</v>
      </c>
      <c r="AK16" s="311">
        <v>20966</v>
      </c>
      <c r="AL16" s="311">
        <v>20856</v>
      </c>
      <c r="AM16" s="312">
        <v>21054</v>
      </c>
      <c r="AN16" s="310">
        <v>21083</v>
      </c>
      <c r="AO16" s="311">
        <v>21275</v>
      </c>
      <c r="AP16" s="311">
        <v>21582</v>
      </c>
      <c r="AQ16" s="311">
        <v>21669</v>
      </c>
      <c r="AR16" s="311">
        <v>21710</v>
      </c>
      <c r="AS16" s="311">
        <v>21892</v>
      </c>
      <c r="AT16" s="311">
        <v>21941</v>
      </c>
      <c r="AU16" s="311">
        <v>21979</v>
      </c>
      <c r="AV16" s="311">
        <v>21937</v>
      </c>
      <c r="AW16" s="311">
        <v>22006</v>
      </c>
      <c r="AX16" s="311">
        <v>22045</v>
      </c>
      <c r="AY16" s="312">
        <v>22017</v>
      </c>
      <c r="AZ16" s="310">
        <v>22246</v>
      </c>
      <c r="BA16" s="311">
        <v>22326</v>
      </c>
      <c r="BB16" s="311">
        <v>22451</v>
      </c>
      <c r="BC16" s="311">
        <v>22482</v>
      </c>
      <c r="BD16" s="311">
        <v>22516</v>
      </c>
      <c r="BE16" s="311">
        <v>22447</v>
      </c>
      <c r="BF16" s="311">
        <v>22517</v>
      </c>
      <c r="BG16" s="311">
        <v>23252</v>
      </c>
      <c r="BH16" s="311">
        <v>23635</v>
      </c>
      <c r="BI16" s="311">
        <v>22825</v>
      </c>
      <c r="BJ16" s="311">
        <v>23121</v>
      </c>
      <c r="BK16" s="312">
        <v>23274</v>
      </c>
      <c r="BL16" s="310">
        <v>23345</v>
      </c>
      <c r="BM16" s="315">
        <v>23455</v>
      </c>
      <c r="BN16" s="315">
        <v>23424</v>
      </c>
      <c r="BO16" s="315">
        <v>23436</v>
      </c>
      <c r="BP16" s="315">
        <v>23459</v>
      </c>
      <c r="BQ16" s="315">
        <v>23451</v>
      </c>
      <c r="BR16" s="315">
        <v>23483</v>
      </c>
      <c r="BS16" s="315">
        <v>23443</v>
      </c>
      <c r="BT16" s="315">
        <v>23460</v>
      </c>
      <c r="BU16" s="315">
        <v>23427</v>
      </c>
      <c r="BV16" s="315">
        <v>23518</v>
      </c>
      <c r="BW16" s="312">
        <v>23554</v>
      </c>
      <c r="BX16" s="310">
        <v>23603</v>
      </c>
      <c r="BY16" s="315">
        <v>23593</v>
      </c>
      <c r="BZ16" s="315">
        <v>23634</v>
      </c>
      <c r="CA16" s="315">
        <v>23649</v>
      </c>
      <c r="CB16" s="315">
        <v>23466</v>
      </c>
      <c r="CC16" s="315">
        <v>23137</v>
      </c>
      <c r="CD16" s="315">
        <v>23218</v>
      </c>
      <c r="CE16" s="315">
        <v>23241</v>
      </c>
      <c r="CF16" s="315">
        <v>23183</v>
      </c>
      <c r="CG16" s="311">
        <v>23194</v>
      </c>
      <c r="CH16" s="311">
        <v>23144</v>
      </c>
      <c r="CI16" s="312">
        <v>23106</v>
      </c>
      <c r="CJ16" s="310">
        <v>23052</v>
      </c>
      <c r="CK16" s="311">
        <v>23099</v>
      </c>
      <c r="CL16" s="311">
        <v>23204</v>
      </c>
      <c r="CM16" s="311">
        <v>23227</v>
      </c>
      <c r="CN16" s="311">
        <v>23245</v>
      </c>
      <c r="CO16" s="311">
        <v>23262</v>
      </c>
      <c r="CP16" s="311">
        <v>23225</v>
      </c>
      <c r="CQ16" s="311">
        <v>23458</v>
      </c>
      <c r="CR16" s="311">
        <v>23475</v>
      </c>
      <c r="CS16" s="311">
        <v>23395</v>
      </c>
      <c r="CT16" s="311">
        <v>23399</v>
      </c>
      <c r="CU16" s="312">
        <v>23366</v>
      </c>
      <c r="CV16" s="310">
        <v>23351</v>
      </c>
      <c r="CW16" s="311">
        <v>23639</v>
      </c>
      <c r="CX16" s="311">
        <v>23623</v>
      </c>
      <c r="CY16" s="311">
        <v>23665</v>
      </c>
      <c r="CZ16" s="311">
        <v>23696</v>
      </c>
      <c r="DA16" s="311">
        <v>23657</v>
      </c>
      <c r="DB16" s="311">
        <v>23670</v>
      </c>
      <c r="DC16" s="311">
        <v>23669</v>
      </c>
      <c r="DD16" s="311">
        <v>23657</v>
      </c>
      <c r="DE16" s="311">
        <v>23595</v>
      </c>
      <c r="DF16" s="311">
        <v>23589</v>
      </c>
      <c r="DG16" s="312">
        <v>23586</v>
      </c>
      <c r="DH16" s="310">
        <v>23661</v>
      </c>
      <c r="DI16" s="311">
        <v>23739</v>
      </c>
      <c r="DJ16" s="311">
        <v>23991</v>
      </c>
      <c r="DK16" s="311">
        <v>24060</v>
      </c>
      <c r="DL16" s="311">
        <v>24139</v>
      </c>
      <c r="DM16" s="311">
        <v>24171</v>
      </c>
      <c r="DN16" s="311">
        <v>24202</v>
      </c>
      <c r="DO16" s="311">
        <v>24292</v>
      </c>
      <c r="DP16" s="311">
        <v>24285</v>
      </c>
      <c r="DQ16" s="311">
        <v>24286</v>
      </c>
      <c r="DR16" s="311">
        <v>24276</v>
      </c>
      <c r="DS16" s="314">
        <v>24248</v>
      </c>
      <c r="DT16" s="310">
        <v>24325</v>
      </c>
      <c r="DU16" s="311">
        <v>24365</v>
      </c>
      <c r="DV16" s="311">
        <v>24420</v>
      </c>
      <c r="DW16" s="311">
        <v>24379</v>
      </c>
      <c r="DX16" s="311">
        <v>24472</v>
      </c>
      <c r="DY16" s="311">
        <v>24437</v>
      </c>
      <c r="DZ16" s="311">
        <v>24435</v>
      </c>
      <c r="EA16" s="311">
        <v>24498</v>
      </c>
      <c r="EB16" s="311">
        <v>24492</v>
      </c>
      <c r="EC16" s="311">
        <v>24525</v>
      </c>
      <c r="ED16" s="311">
        <v>24677</v>
      </c>
      <c r="EE16" s="314">
        <v>24656</v>
      </c>
      <c r="EF16" s="310">
        <v>24700</v>
      </c>
      <c r="EG16" s="311">
        <v>24841</v>
      </c>
      <c r="EH16" s="311">
        <v>24787</v>
      </c>
      <c r="EI16" s="311">
        <v>24737</v>
      </c>
      <c r="EJ16" s="311">
        <v>24740</v>
      </c>
      <c r="EK16" s="311">
        <v>24743</v>
      </c>
      <c r="EL16" s="311">
        <v>24792</v>
      </c>
      <c r="EM16" s="311">
        <v>24847</v>
      </c>
      <c r="EN16" s="311">
        <v>25047</v>
      </c>
      <c r="EO16" s="311">
        <v>25082</v>
      </c>
      <c r="EP16" s="311">
        <v>25166</v>
      </c>
      <c r="EQ16" s="314">
        <v>25265</v>
      </c>
      <c r="ER16" s="310">
        <v>25352</v>
      </c>
      <c r="ES16" s="311">
        <v>25485</v>
      </c>
      <c r="ET16" s="311">
        <v>25362</v>
      </c>
      <c r="EU16" s="311">
        <v>25357</v>
      </c>
      <c r="EV16" s="311">
        <v>25425</v>
      </c>
      <c r="EW16" s="314">
        <v>25456</v>
      </c>
      <c r="EX16" s="314">
        <v>25604</v>
      </c>
      <c r="EY16" s="314">
        <v>25629</v>
      </c>
      <c r="EZ16" s="312">
        <v>25782</v>
      </c>
      <c r="FA16" s="312">
        <v>25793</v>
      </c>
      <c r="FB16" s="312">
        <v>25845</v>
      </c>
      <c r="FC16" s="312">
        <v>25837</v>
      </c>
      <c r="FD16" s="312">
        <v>26007</v>
      </c>
      <c r="FE16" s="312">
        <v>26123</v>
      </c>
      <c r="FF16" s="312">
        <v>25970</v>
      </c>
      <c r="FG16" s="312">
        <v>26044</v>
      </c>
      <c r="FH16" s="312">
        <v>26114</v>
      </c>
      <c r="FI16" s="312">
        <v>26049</v>
      </c>
      <c r="FJ16" s="312">
        <v>26159</v>
      </c>
      <c r="FK16" s="312">
        <v>26196</v>
      </c>
      <c r="FL16" s="312">
        <v>26207</v>
      </c>
      <c r="FM16" s="312">
        <v>26261</v>
      </c>
      <c r="FN16" s="312">
        <v>26233</v>
      </c>
      <c r="FO16" s="312">
        <v>26244</v>
      </c>
      <c r="FP16" s="312">
        <v>26359</v>
      </c>
      <c r="FQ16" s="312">
        <v>26455</v>
      </c>
      <c r="FR16" s="312">
        <v>26436</v>
      </c>
      <c r="FS16" s="312">
        <v>26207</v>
      </c>
      <c r="FT16" s="312">
        <v>26222</v>
      </c>
      <c r="FU16" s="312">
        <v>26231</v>
      </c>
      <c r="FV16" s="312">
        <v>26239</v>
      </c>
      <c r="FW16" s="93">
        <v>8</v>
      </c>
      <c r="FX16" s="79">
        <v>3.048896680513739E-2</v>
      </c>
      <c r="FY16" s="93">
        <v>-5</v>
      </c>
      <c r="FZ16" s="79">
        <v>-1.9051973784484071E-2</v>
      </c>
      <c r="GD16" s="206" t="s">
        <v>672</v>
      </c>
      <c r="GE16" s="3">
        <v>2253831</v>
      </c>
      <c r="GF16" s="3">
        <v>2329926</v>
      </c>
      <c r="GG16" s="3">
        <v>2332435</v>
      </c>
      <c r="GH16" s="3">
        <v>2284686</v>
      </c>
      <c r="GI16" s="3">
        <v>2448044</v>
      </c>
      <c r="GJ16" s="3">
        <v>2441831</v>
      </c>
      <c r="GK16" s="3">
        <v>2657908</v>
      </c>
      <c r="GL16" s="763">
        <v>2754833</v>
      </c>
      <c r="GM16" s="763"/>
    </row>
    <row r="17" spans="1:195" ht="15" outlineLevel="2">
      <c r="A17" s="304">
        <v>790</v>
      </c>
      <c r="B17" s="48" t="s">
        <v>393</v>
      </c>
      <c r="C17" s="290" t="s">
        <v>522</v>
      </c>
      <c r="D17" s="310">
        <v>31940</v>
      </c>
      <c r="E17" s="311">
        <v>31780</v>
      </c>
      <c r="F17" s="311">
        <v>31712</v>
      </c>
      <c r="G17" s="311">
        <v>31431</v>
      </c>
      <c r="H17" s="311">
        <v>31314</v>
      </c>
      <c r="I17" s="311">
        <v>31554</v>
      </c>
      <c r="J17" s="311">
        <v>31451</v>
      </c>
      <c r="K17" s="311">
        <v>31396</v>
      </c>
      <c r="L17" s="311">
        <v>31336</v>
      </c>
      <c r="M17" s="311">
        <v>31839</v>
      </c>
      <c r="N17" s="311">
        <v>31688</v>
      </c>
      <c r="O17" s="312">
        <v>32165</v>
      </c>
      <c r="P17" s="310">
        <v>32012</v>
      </c>
      <c r="Q17" s="311">
        <v>32199</v>
      </c>
      <c r="R17" s="313">
        <v>31651</v>
      </c>
      <c r="S17" s="311">
        <v>31018</v>
      </c>
      <c r="T17" s="311">
        <v>31116</v>
      </c>
      <c r="U17" s="311">
        <v>31179</v>
      </c>
      <c r="V17" s="311">
        <v>31602</v>
      </c>
      <c r="W17" s="311">
        <v>31648</v>
      </c>
      <c r="X17" s="311">
        <v>31602</v>
      </c>
      <c r="Y17" s="311">
        <v>31518</v>
      </c>
      <c r="Z17" s="311">
        <v>31507</v>
      </c>
      <c r="AA17" s="312">
        <v>31448</v>
      </c>
      <c r="AB17" s="310">
        <v>31434</v>
      </c>
      <c r="AC17" s="311">
        <v>31381</v>
      </c>
      <c r="AD17" s="311">
        <v>31270</v>
      </c>
      <c r="AE17" s="311">
        <v>31232</v>
      </c>
      <c r="AF17" s="311">
        <v>31108</v>
      </c>
      <c r="AG17" s="311">
        <v>31007</v>
      </c>
      <c r="AH17" s="311">
        <v>31046</v>
      </c>
      <c r="AI17" s="311">
        <v>30846</v>
      </c>
      <c r="AJ17" s="311">
        <v>31190</v>
      </c>
      <c r="AK17" s="311">
        <v>31355</v>
      </c>
      <c r="AL17" s="311">
        <v>31311</v>
      </c>
      <c r="AM17" s="312">
        <v>31293</v>
      </c>
      <c r="AN17" s="310">
        <v>31313</v>
      </c>
      <c r="AO17" s="311">
        <v>31230</v>
      </c>
      <c r="AP17" s="311">
        <v>31553</v>
      </c>
      <c r="AQ17" s="311">
        <v>31429</v>
      </c>
      <c r="AR17" s="311">
        <v>31571</v>
      </c>
      <c r="AS17" s="311">
        <v>31643</v>
      </c>
      <c r="AT17" s="311">
        <v>31662</v>
      </c>
      <c r="AU17" s="311">
        <v>31623</v>
      </c>
      <c r="AV17" s="311">
        <v>31476</v>
      </c>
      <c r="AW17" s="311">
        <v>31515</v>
      </c>
      <c r="AX17" s="311">
        <v>31549</v>
      </c>
      <c r="AY17" s="312">
        <v>31621</v>
      </c>
      <c r="AZ17" s="310">
        <v>32002</v>
      </c>
      <c r="BA17" s="311">
        <v>32038</v>
      </c>
      <c r="BB17" s="311">
        <v>32178</v>
      </c>
      <c r="BC17" s="311">
        <v>32073</v>
      </c>
      <c r="BD17" s="311">
        <v>31981</v>
      </c>
      <c r="BE17" s="311">
        <v>31703</v>
      </c>
      <c r="BF17" s="311">
        <v>31952</v>
      </c>
      <c r="BG17" s="311">
        <v>31826</v>
      </c>
      <c r="BH17" s="311">
        <v>31785</v>
      </c>
      <c r="BI17" s="311">
        <v>31582</v>
      </c>
      <c r="BJ17" s="311">
        <v>31649</v>
      </c>
      <c r="BK17" s="312">
        <v>31875</v>
      </c>
      <c r="BL17" s="310">
        <v>31916</v>
      </c>
      <c r="BM17" s="315">
        <v>31964</v>
      </c>
      <c r="BN17" s="315">
        <v>31878</v>
      </c>
      <c r="BO17" s="315">
        <v>31951</v>
      </c>
      <c r="BP17" s="315">
        <v>31960</v>
      </c>
      <c r="BQ17" s="315">
        <v>31931</v>
      </c>
      <c r="BR17" s="315">
        <v>31895</v>
      </c>
      <c r="BS17" s="315">
        <v>31753</v>
      </c>
      <c r="BT17" s="315">
        <v>31741</v>
      </c>
      <c r="BU17" s="315">
        <v>31706</v>
      </c>
      <c r="BV17" s="315">
        <v>31737</v>
      </c>
      <c r="BW17" s="312">
        <v>31857</v>
      </c>
      <c r="BX17" s="310">
        <v>31865</v>
      </c>
      <c r="BY17" s="315">
        <v>31744</v>
      </c>
      <c r="BZ17" s="315">
        <v>31643</v>
      </c>
      <c r="CA17" s="315">
        <v>31538</v>
      </c>
      <c r="CB17" s="315">
        <v>31515</v>
      </c>
      <c r="CC17" s="315">
        <v>30929</v>
      </c>
      <c r="CD17" s="315">
        <v>31014</v>
      </c>
      <c r="CE17" s="315">
        <v>31115</v>
      </c>
      <c r="CF17" s="315">
        <v>30977</v>
      </c>
      <c r="CG17" s="311">
        <v>31008</v>
      </c>
      <c r="CH17" s="311">
        <v>30975</v>
      </c>
      <c r="CI17" s="312">
        <v>30896</v>
      </c>
      <c r="CJ17" s="310">
        <v>30802</v>
      </c>
      <c r="CK17" s="311">
        <v>30831</v>
      </c>
      <c r="CL17" s="311">
        <v>30781</v>
      </c>
      <c r="CM17" s="311">
        <v>30694</v>
      </c>
      <c r="CN17" s="311">
        <v>30789</v>
      </c>
      <c r="CO17" s="311">
        <v>30865</v>
      </c>
      <c r="CP17" s="311">
        <v>31144</v>
      </c>
      <c r="CQ17" s="311">
        <v>31269</v>
      </c>
      <c r="CR17" s="311">
        <v>31320</v>
      </c>
      <c r="CS17" s="311">
        <v>31262</v>
      </c>
      <c r="CT17" s="311">
        <v>31216</v>
      </c>
      <c r="CU17" s="312">
        <v>31118</v>
      </c>
      <c r="CV17" s="310">
        <v>31096</v>
      </c>
      <c r="CW17" s="311">
        <v>31028</v>
      </c>
      <c r="CX17" s="311">
        <v>30895</v>
      </c>
      <c r="CY17" s="311">
        <v>30772</v>
      </c>
      <c r="CZ17" s="311">
        <v>30212</v>
      </c>
      <c r="DA17" s="311">
        <v>29962</v>
      </c>
      <c r="DB17" s="311">
        <v>29796</v>
      </c>
      <c r="DC17" s="311">
        <v>29583</v>
      </c>
      <c r="DD17" s="311">
        <v>29554</v>
      </c>
      <c r="DE17" s="311">
        <v>29302</v>
      </c>
      <c r="DF17" s="311">
        <v>29130</v>
      </c>
      <c r="DG17" s="312">
        <v>29023</v>
      </c>
      <c r="DH17" s="310">
        <v>29032</v>
      </c>
      <c r="DI17" s="311">
        <v>28941</v>
      </c>
      <c r="DJ17" s="311">
        <v>28826</v>
      </c>
      <c r="DK17" s="311">
        <v>28691</v>
      </c>
      <c r="DL17" s="311">
        <v>28606</v>
      </c>
      <c r="DM17" s="311">
        <v>28445</v>
      </c>
      <c r="DN17" s="311">
        <v>28276</v>
      </c>
      <c r="DO17" s="311">
        <v>28137</v>
      </c>
      <c r="DP17" s="311">
        <v>28029</v>
      </c>
      <c r="DQ17" s="311">
        <v>27873</v>
      </c>
      <c r="DR17" s="311">
        <v>27779</v>
      </c>
      <c r="DS17" s="314">
        <v>27555</v>
      </c>
      <c r="DT17" s="310">
        <v>27509</v>
      </c>
      <c r="DU17" s="311">
        <v>27605</v>
      </c>
      <c r="DV17" s="311">
        <v>27559</v>
      </c>
      <c r="DW17" s="311">
        <v>27512</v>
      </c>
      <c r="DX17" s="311">
        <v>27558</v>
      </c>
      <c r="DY17" s="311">
        <v>27453</v>
      </c>
      <c r="DZ17" s="311">
        <v>27782</v>
      </c>
      <c r="EA17" s="311">
        <v>27613</v>
      </c>
      <c r="EB17" s="311">
        <v>27571</v>
      </c>
      <c r="EC17" s="311">
        <v>27454</v>
      </c>
      <c r="ED17" s="311">
        <v>27382</v>
      </c>
      <c r="EE17" s="314">
        <v>27267</v>
      </c>
      <c r="EF17" s="310">
        <v>27226</v>
      </c>
      <c r="EG17" s="311">
        <v>27251</v>
      </c>
      <c r="EH17" s="311">
        <v>27109</v>
      </c>
      <c r="EI17" s="311">
        <v>26970</v>
      </c>
      <c r="EJ17" s="311">
        <v>26821</v>
      </c>
      <c r="EK17" s="311">
        <v>26689</v>
      </c>
      <c r="EL17" s="311">
        <v>26544</v>
      </c>
      <c r="EM17" s="311">
        <v>26534</v>
      </c>
      <c r="EN17" s="311">
        <v>26686</v>
      </c>
      <c r="EO17" s="311">
        <v>26572</v>
      </c>
      <c r="EP17" s="311">
        <v>26521</v>
      </c>
      <c r="EQ17" s="314">
        <v>26514</v>
      </c>
      <c r="ER17" s="310">
        <v>26623</v>
      </c>
      <c r="ES17" s="311">
        <v>26695</v>
      </c>
      <c r="ET17" s="311">
        <v>26473</v>
      </c>
      <c r="EU17" s="311">
        <v>26355</v>
      </c>
      <c r="EV17" s="311">
        <v>26294</v>
      </c>
      <c r="EW17" s="314">
        <v>26251</v>
      </c>
      <c r="EX17" s="314">
        <v>26364</v>
      </c>
      <c r="EY17" s="314">
        <v>26331</v>
      </c>
      <c r="EZ17" s="312">
        <v>26256</v>
      </c>
      <c r="FA17" s="312">
        <v>26270</v>
      </c>
      <c r="FB17" s="312">
        <v>26200</v>
      </c>
      <c r="FC17" s="312">
        <v>26156</v>
      </c>
      <c r="FD17" s="312">
        <v>26310</v>
      </c>
      <c r="FE17" s="312">
        <v>26154</v>
      </c>
      <c r="FF17" s="312">
        <v>25884</v>
      </c>
      <c r="FG17" s="312">
        <v>25924</v>
      </c>
      <c r="FH17" s="312">
        <v>25946</v>
      </c>
      <c r="FI17" s="312">
        <v>25799</v>
      </c>
      <c r="FJ17" s="312">
        <v>25808</v>
      </c>
      <c r="FK17" s="312">
        <v>25721</v>
      </c>
      <c r="FL17" s="312">
        <v>25678</v>
      </c>
      <c r="FM17" s="312">
        <v>25708</v>
      </c>
      <c r="FN17" s="312">
        <v>25720</v>
      </c>
      <c r="FO17" s="312">
        <v>25701</v>
      </c>
      <c r="FP17" s="312">
        <v>25816</v>
      </c>
      <c r="FQ17" s="312">
        <v>25877</v>
      </c>
      <c r="FR17" s="312">
        <v>25851</v>
      </c>
      <c r="FS17" s="312">
        <v>25480</v>
      </c>
      <c r="FT17" s="312">
        <v>25426</v>
      </c>
      <c r="FU17" s="312">
        <v>25435</v>
      </c>
      <c r="FV17" s="312">
        <v>25447</v>
      </c>
      <c r="FW17" s="93">
        <v>12</v>
      </c>
      <c r="FX17" s="79">
        <v>4.7156835776319406E-2</v>
      </c>
      <c r="FY17" s="93">
        <v>-254</v>
      </c>
      <c r="FZ17" s="79">
        <v>-0.98828839344772579</v>
      </c>
      <c r="GD17" s="94" t="s">
        <v>673</v>
      </c>
      <c r="GE17" s="3">
        <v>2241894</v>
      </c>
      <c r="GF17" s="3">
        <v>2336079</v>
      </c>
      <c r="GG17" s="3">
        <v>2338345</v>
      </c>
      <c r="GH17" s="3">
        <v>2290422</v>
      </c>
      <c r="GI17" s="3">
        <v>2427993</v>
      </c>
      <c r="GJ17" s="3">
        <v>2446658</v>
      </c>
      <c r="GK17" s="3">
        <v>2677491</v>
      </c>
      <c r="GL17" s="763">
        <v>2762533</v>
      </c>
      <c r="GM17" s="763"/>
    </row>
    <row r="18" spans="1:195" ht="15" outlineLevel="2">
      <c r="A18" s="304">
        <v>895</v>
      </c>
      <c r="B18" s="48" t="s">
        <v>393</v>
      </c>
      <c r="C18" s="290" t="s">
        <v>538</v>
      </c>
      <c r="D18" s="310">
        <v>19759</v>
      </c>
      <c r="E18" s="311">
        <v>19809</v>
      </c>
      <c r="F18" s="311">
        <v>19745</v>
      </c>
      <c r="G18" s="311">
        <v>19757</v>
      </c>
      <c r="H18" s="311">
        <v>19753</v>
      </c>
      <c r="I18" s="311">
        <v>19856</v>
      </c>
      <c r="J18" s="311">
        <v>19756</v>
      </c>
      <c r="K18" s="311">
        <v>19804</v>
      </c>
      <c r="L18" s="311">
        <v>19659</v>
      </c>
      <c r="M18" s="311">
        <v>19604</v>
      </c>
      <c r="N18" s="311">
        <v>19359</v>
      </c>
      <c r="O18" s="312">
        <v>19996</v>
      </c>
      <c r="P18" s="310">
        <v>20015</v>
      </c>
      <c r="Q18" s="311">
        <v>19812</v>
      </c>
      <c r="R18" s="313">
        <v>19779</v>
      </c>
      <c r="S18" s="311">
        <v>19935</v>
      </c>
      <c r="T18" s="311">
        <v>19891</v>
      </c>
      <c r="U18" s="311">
        <v>20277</v>
      </c>
      <c r="V18" s="311">
        <v>20454</v>
      </c>
      <c r="W18" s="311">
        <v>20352</v>
      </c>
      <c r="X18" s="311">
        <v>20573</v>
      </c>
      <c r="Y18" s="311">
        <v>20683</v>
      </c>
      <c r="Z18" s="311">
        <v>20769</v>
      </c>
      <c r="AA18" s="312">
        <v>20872</v>
      </c>
      <c r="AB18" s="310">
        <v>20990</v>
      </c>
      <c r="AC18" s="311">
        <v>21130</v>
      </c>
      <c r="AD18" s="311">
        <v>21135</v>
      </c>
      <c r="AE18" s="311">
        <v>21119</v>
      </c>
      <c r="AF18" s="311">
        <v>21158</v>
      </c>
      <c r="AG18" s="311">
        <v>21032</v>
      </c>
      <c r="AH18" s="311">
        <v>21000</v>
      </c>
      <c r="AI18" s="311">
        <v>20865</v>
      </c>
      <c r="AJ18" s="311">
        <v>21122</v>
      </c>
      <c r="AK18" s="311">
        <v>21297</v>
      </c>
      <c r="AL18" s="311">
        <v>21226</v>
      </c>
      <c r="AM18" s="312">
        <v>21283</v>
      </c>
      <c r="AN18" s="310">
        <v>21304</v>
      </c>
      <c r="AO18" s="311">
        <v>21323</v>
      </c>
      <c r="AP18" s="311">
        <v>21501</v>
      </c>
      <c r="AQ18" s="311">
        <v>21383</v>
      </c>
      <c r="AR18" s="311">
        <v>21472</v>
      </c>
      <c r="AS18" s="311">
        <v>21693</v>
      </c>
      <c r="AT18" s="311">
        <v>21658</v>
      </c>
      <c r="AU18" s="311">
        <v>21732</v>
      </c>
      <c r="AV18" s="311">
        <v>21600</v>
      </c>
      <c r="AW18" s="311">
        <v>21718</v>
      </c>
      <c r="AX18" s="311">
        <v>21646</v>
      </c>
      <c r="AY18" s="312">
        <v>21726</v>
      </c>
      <c r="AZ18" s="310">
        <v>22056</v>
      </c>
      <c r="BA18" s="311">
        <v>22065</v>
      </c>
      <c r="BB18" s="311">
        <v>22242</v>
      </c>
      <c r="BC18" s="311">
        <v>22280</v>
      </c>
      <c r="BD18" s="311">
        <v>22291</v>
      </c>
      <c r="BE18" s="311">
        <v>22235</v>
      </c>
      <c r="BF18" s="311">
        <v>22422</v>
      </c>
      <c r="BG18" s="311">
        <v>22362</v>
      </c>
      <c r="BH18" s="311">
        <v>22288</v>
      </c>
      <c r="BI18" s="311">
        <v>22222</v>
      </c>
      <c r="BJ18" s="311">
        <v>22385</v>
      </c>
      <c r="BK18" s="312">
        <v>22596</v>
      </c>
      <c r="BL18" s="310">
        <v>22648</v>
      </c>
      <c r="BM18" s="315">
        <v>22788</v>
      </c>
      <c r="BN18" s="315">
        <v>22834</v>
      </c>
      <c r="BO18" s="315">
        <v>22894</v>
      </c>
      <c r="BP18" s="315">
        <v>22927</v>
      </c>
      <c r="BQ18" s="315">
        <v>22969</v>
      </c>
      <c r="BR18" s="315">
        <v>22987</v>
      </c>
      <c r="BS18" s="315">
        <v>22985</v>
      </c>
      <c r="BT18" s="315">
        <v>23031</v>
      </c>
      <c r="BU18" s="315">
        <v>23070</v>
      </c>
      <c r="BV18" s="315">
        <v>23132</v>
      </c>
      <c r="BW18" s="312">
        <v>23140</v>
      </c>
      <c r="BX18" s="310">
        <v>23173</v>
      </c>
      <c r="BY18" s="315">
        <v>23052</v>
      </c>
      <c r="BZ18" s="315">
        <v>23049</v>
      </c>
      <c r="CA18" s="315">
        <v>23001</v>
      </c>
      <c r="CB18" s="315">
        <v>22986</v>
      </c>
      <c r="CC18" s="315">
        <v>22694</v>
      </c>
      <c r="CD18" s="315">
        <v>22796</v>
      </c>
      <c r="CE18" s="315">
        <v>22814</v>
      </c>
      <c r="CF18" s="315">
        <v>22710</v>
      </c>
      <c r="CG18" s="311">
        <v>22698</v>
      </c>
      <c r="CH18" s="311">
        <v>22642</v>
      </c>
      <c r="CI18" s="312">
        <v>22586</v>
      </c>
      <c r="CJ18" s="310">
        <v>22516</v>
      </c>
      <c r="CK18" s="311">
        <v>22518</v>
      </c>
      <c r="CL18" s="311">
        <v>22471</v>
      </c>
      <c r="CM18" s="311">
        <v>22341</v>
      </c>
      <c r="CN18" s="311">
        <v>22347</v>
      </c>
      <c r="CO18" s="311">
        <v>22380</v>
      </c>
      <c r="CP18" s="311">
        <v>22533</v>
      </c>
      <c r="CQ18" s="311">
        <v>22639</v>
      </c>
      <c r="CR18" s="311">
        <v>22650</v>
      </c>
      <c r="CS18" s="311">
        <v>22620</v>
      </c>
      <c r="CT18" s="311">
        <v>22597</v>
      </c>
      <c r="CU18" s="312">
        <v>22668</v>
      </c>
      <c r="CV18" s="310">
        <v>22835</v>
      </c>
      <c r="CW18" s="311">
        <v>22955</v>
      </c>
      <c r="CX18" s="311">
        <v>22926</v>
      </c>
      <c r="CY18" s="311">
        <v>22998</v>
      </c>
      <c r="CZ18" s="311">
        <v>22924</v>
      </c>
      <c r="DA18" s="311">
        <v>22898</v>
      </c>
      <c r="DB18" s="311">
        <v>22947</v>
      </c>
      <c r="DC18" s="311">
        <v>22887</v>
      </c>
      <c r="DD18" s="311">
        <v>22938</v>
      </c>
      <c r="DE18" s="311">
        <v>22896</v>
      </c>
      <c r="DF18" s="311">
        <v>22931</v>
      </c>
      <c r="DG18" s="312">
        <v>22912</v>
      </c>
      <c r="DH18" s="310">
        <v>23011</v>
      </c>
      <c r="DI18" s="311">
        <v>22992</v>
      </c>
      <c r="DJ18" s="311">
        <v>23042</v>
      </c>
      <c r="DK18" s="311">
        <v>22980</v>
      </c>
      <c r="DL18" s="311">
        <v>22996</v>
      </c>
      <c r="DM18" s="311">
        <v>22954</v>
      </c>
      <c r="DN18" s="311">
        <v>22893</v>
      </c>
      <c r="DO18" s="311">
        <v>22889</v>
      </c>
      <c r="DP18" s="311">
        <v>22890</v>
      </c>
      <c r="DQ18" s="311">
        <v>22893</v>
      </c>
      <c r="DR18" s="311">
        <v>22881</v>
      </c>
      <c r="DS18" s="314">
        <v>22820</v>
      </c>
      <c r="DT18" s="310">
        <v>22895</v>
      </c>
      <c r="DU18" s="311">
        <v>23162</v>
      </c>
      <c r="DV18" s="311">
        <v>23225</v>
      </c>
      <c r="DW18" s="311">
        <v>23262</v>
      </c>
      <c r="DX18" s="311">
        <v>23388</v>
      </c>
      <c r="DY18" s="311">
        <v>23333</v>
      </c>
      <c r="DZ18" s="311">
        <v>23372</v>
      </c>
      <c r="EA18" s="311">
        <v>23266</v>
      </c>
      <c r="EB18" s="311">
        <v>23269</v>
      </c>
      <c r="EC18" s="311">
        <v>23253</v>
      </c>
      <c r="ED18" s="311">
        <v>23271</v>
      </c>
      <c r="EE18" s="314">
        <v>23212</v>
      </c>
      <c r="EF18" s="310">
        <v>23244</v>
      </c>
      <c r="EG18" s="311">
        <v>23378</v>
      </c>
      <c r="EH18" s="311">
        <v>23387</v>
      </c>
      <c r="EI18" s="311">
        <v>23447</v>
      </c>
      <c r="EJ18" s="311">
        <v>23409</v>
      </c>
      <c r="EK18" s="311">
        <v>23384</v>
      </c>
      <c r="EL18" s="311">
        <v>23405</v>
      </c>
      <c r="EM18" s="311">
        <v>23428</v>
      </c>
      <c r="EN18" s="311">
        <v>23645</v>
      </c>
      <c r="EO18" s="311">
        <v>23676</v>
      </c>
      <c r="EP18" s="311">
        <v>23689</v>
      </c>
      <c r="EQ18" s="314">
        <v>23758</v>
      </c>
      <c r="ER18" s="310">
        <v>23834</v>
      </c>
      <c r="ES18" s="311">
        <v>23932</v>
      </c>
      <c r="ET18" s="311">
        <v>24046</v>
      </c>
      <c r="EU18" s="311">
        <v>24040</v>
      </c>
      <c r="EV18" s="311">
        <v>24089</v>
      </c>
      <c r="EW18" s="314">
        <v>24090</v>
      </c>
      <c r="EX18" s="314">
        <v>24289</v>
      </c>
      <c r="EY18" s="314">
        <v>24372</v>
      </c>
      <c r="EZ18" s="312">
        <v>24305</v>
      </c>
      <c r="FA18" s="312">
        <v>24407</v>
      </c>
      <c r="FB18" s="312">
        <v>24432</v>
      </c>
      <c r="FC18" s="312">
        <v>24496</v>
      </c>
      <c r="FD18" s="312">
        <v>24679</v>
      </c>
      <c r="FE18" s="312">
        <v>24649</v>
      </c>
      <c r="FF18" s="312">
        <v>24440</v>
      </c>
      <c r="FG18" s="312">
        <v>24445</v>
      </c>
      <c r="FH18" s="312">
        <v>24555</v>
      </c>
      <c r="FI18" s="312">
        <v>24503</v>
      </c>
      <c r="FJ18" s="312">
        <v>24591</v>
      </c>
      <c r="FK18" s="312">
        <v>24576</v>
      </c>
      <c r="FL18" s="312">
        <v>24524</v>
      </c>
      <c r="FM18" s="312">
        <v>24562</v>
      </c>
      <c r="FN18" s="312">
        <v>24523</v>
      </c>
      <c r="FO18" s="312">
        <v>24553</v>
      </c>
      <c r="FP18" s="312">
        <v>24624</v>
      </c>
      <c r="FQ18" s="312">
        <v>24690</v>
      </c>
      <c r="FR18" s="312">
        <v>24635</v>
      </c>
      <c r="FS18" s="312">
        <v>24468</v>
      </c>
      <c r="FT18" s="312">
        <v>24446</v>
      </c>
      <c r="FU18" s="312">
        <v>24455</v>
      </c>
      <c r="FV18" s="312">
        <v>24408</v>
      </c>
      <c r="FW18" s="93">
        <v>-47</v>
      </c>
      <c r="FX18" s="79">
        <v>-0.19255981645362177</v>
      </c>
      <c r="FY18" s="93">
        <v>-145</v>
      </c>
      <c r="FZ18" s="79">
        <v>-0.59055919846861893</v>
      </c>
      <c r="GF18" s="5"/>
    </row>
    <row r="19" spans="1:195" ht="15" outlineLevel="1">
      <c r="A19" s="41" t="s">
        <v>394</v>
      </c>
      <c r="B19" s="38"/>
      <c r="C19" s="42" t="s">
        <v>859</v>
      </c>
      <c r="D19" s="43">
        <v>328512</v>
      </c>
      <c r="E19" s="44">
        <v>330271</v>
      </c>
      <c r="F19" s="44">
        <v>330450</v>
      </c>
      <c r="G19" s="44">
        <v>328977</v>
      </c>
      <c r="H19" s="44">
        <v>328856</v>
      </c>
      <c r="I19" s="44">
        <v>329583</v>
      </c>
      <c r="J19" s="44">
        <v>326232</v>
      </c>
      <c r="K19" s="44">
        <v>328828</v>
      </c>
      <c r="L19" s="44">
        <v>324214</v>
      </c>
      <c r="M19" s="44">
        <v>322932</v>
      </c>
      <c r="N19" s="44">
        <v>322849</v>
      </c>
      <c r="O19" s="45">
        <v>325430</v>
      </c>
      <c r="P19" s="43">
        <v>324961</v>
      </c>
      <c r="Q19" s="44">
        <v>330540</v>
      </c>
      <c r="R19" s="46">
        <v>333325</v>
      </c>
      <c r="S19" s="44">
        <v>309826</v>
      </c>
      <c r="T19" s="44">
        <v>331933</v>
      </c>
      <c r="U19" s="44">
        <v>336373</v>
      </c>
      <c r="V19" s="44">
        <v>340660</v>
      </c>
      <c r="W19" s="44">
        <v>344976</v>
      </c>
      <c r="X19" s="44">
        <v>345741</v>
      </c>
      <c r="Y19" s="44">
        <v>350453</v>
      </c>
      <c r="Z19" s="44">
        <v>350933</v>
      </c>
      <c r="AA19" s="45">
        <v>350407</v>
      </c>
      <c r="AB19" s="43">
        <v>348933</v>
      </c>
      <c r="AC19" s="44">
        <v>350803</v>
      </c>
      <c r="AD19" s="44">
        <v>350653</v>
      </c>
      <c r="AE19" s="44">
        <v>351191</v>
      </c>
      <c r="AF19" s="44">
        <v>351935</v>
      </c>
      <c r="AG19" s="44">
        <v>347300</v>
      </c>
      <c r="AH19" s="44">
        <v>348410</v>
      </c>
      <c r="AI19" s="44">
        <v>348143</v>
      </c>
      <c r="AJ19" s="44">
        <v>347443</v>
      </c>
      <c r="AK19" s="44">
        <v>347989</v>
      </c>
      <c r="AL19" s="44">
        <v>346745</v>
      </c>
      <c r="AM19" s="45">
        <v>347751</v>
      </c>
      <c r="AN19" s="43">
        <v>347437</v>
      </c>
      <c r="AO19" s="44">
        <v>347601</v>
      </c>
      <c r="AP19" s="44">
        <v>348802</v>
      </c>
      <c r="AQ19" s="44">
        <v>348361</v>
      </c>
      <c r="AR19" s="44">
        <v>353716</v>
      </c>
      <c r="AS19" s="44">
        <v>356260</v>
      </c>
      <c r="AT19" s="44">
        <v>357865</v>
      </c>
      <c r="AU19" s="44">
        <v>358783</v>
      </c>
      <c r="AV19" s="44">
        <v>355153</v>
      </c>
      <c r="AW19" s="44">
        <v>356397</v>
      </c>
      <c r="AX19" s="44">
        <v>356537</v>
      </c>
      <c r="AY19" s="45">
        <v>357208</v>
      </c>
      <c r="AZ19" s="43">
        <v>358546</v>
      </c>
      <c r="BA19" s="44">
        <v>360288</v>
      </c>
      <c r="BB19" s="44">
        <v>359409</v>
      </c>
      <c r="BC19" s="44">
        <v>359629</v>
      </c>
      <c r="BD19" s="44">
        <v>361049</v>
      </c>
      <c r="BE19" s="44">
        <v>358635</v>
      </c>
      <c r="BF19" s="44">
        <v>360350</v>
      </c>
      <c r="BG19" s="44">
        <v>358629</v>
      </c>
      <c r="BH19" s="44">
        <v>366071</v>
      </c>
      <c r="BI19" s="44">
        <v>364156</v>
      </c>
      <c r="BJ19" s="44">
        <v>366281</v>
      </c>
      <c r="BK19" s="45">
        <v>373117</v>
      </c>
      <c r="BL19" s="43">
        <v>374199</v>
      </c>
      <c r="BM19" s="102">
        <v>376751</v>
      </c>
      <c r="BN19" s="102">
        <v>377201</v>
      </c>
      <c r="BO19" s="102">
        <v>377378</v>
      </c>
      <c r="BP19" s="102">
        <v>378183</v>
      </c>
      <c r="BQ19" s="102">
        <v>376888</v>
      </c>
      <c r="BR19" s="102">
        <v>370686</v>
      </c>
      <c r="BS19" s="102">
        <v>364845</v>
      </c>
      <c r="BT19" s="102">
        <v>363294</v>
      </c>
      <c r="BU19" s="102">
        <v>363332</v>
      </c>
      <c r="BV19" s="102">
        <v>362873</v>
      </c>
      <c r="BW19" s="45">
        <v>364182</v>
      </c>
      <c r="BX19" s="43">
        <v>364700</v>
      </c>
      <c r="BY19" s="102">
        <v>362873</v>
      </c>
      <c r="BZ19" s="102">
        <v>358926</v>
      </c>
      <c r="CA19" s="102">
        <v>355938</v>
      </c>
      <c r="CB19" s="102">
        <v>354569</v>
      </c>
      <c r="CC19" s="102">
        <v>350211</v>
      </c>
      <c r="CD19" s="102">
        <v>345240</v>
      </c>
      <c r="CE19" s="102">
        <v>344931</v>
      </c>
      <c r="CF19" s="102">
        <v>344905</v>
      </c>
      <c r="CG19" s="44">
        <v>344857</v>
      </c>
      <c r="CH19" s="44">
        <v>344849</v>
      </c>
      <c r="CI19" s="45">
        <v>344724</v>
      </c>
      <c r="CJ19" s="43">
        <v>343917</v>
      </c>
      <c r="CK19" s="44">
        <v>345267</v>
      </c>
      <c r="CL19" s="44">
        <v>343825</v>
      </c>
      <c r="CM19" s="44">
        <v>343830</v>
      </c>
      <c r="CN19" s="44">
        <v>343999</v>
      </c>
      <c r="CO19" s="44">
        <v>346684</v>
      </c>
      <c r="CP19" s="44">
        <v>349403</v>
      </c>
      <c r="CQ19" s="44">
        <v>349661</v>
      </c>
      <c r="CR19" s="44">
        <v>349992</v>
      </c>
      <c r="CS19" s="44">
        <v>351486</v>
      </c>
      <c r="CT19" s="44">
        <v>353692</v>
      </c>
      <c r="CU19" s="45">
        <v>354910</v>
      </c>
      <c r="CV19" s="43">
        <v>355253</v>
      </c>
      <c r="CW19" s="44">
        <v>355109</v>
      </c>
      <c r="CX19" s="44">
        <v>355135</v>
      </c>
      <c r="CY19" s="44">
        <v>354942</v>
      </c>
      <c r="CZ19" s="44">
        <v>355582</v>
      </c>
      <c r="DA19" s="44">
        <v>355086</v>
      </c>
      <c r="DB19" s="44">
        <v>354088</v>
      </c>
      <c r="DC19" s="44">
        <v>353891</v>
      </c>
      <c r="DD19" s="44">
        <v>357398</v>
      </c>
      <c r="DE19" s="44">
        <v>356413</v>
      </c>
      <c r="DF19" s="44">
        <v>360852</v>
      </c>
      <c r="DG19" s="45">
        <v>362545</v>
      </c>
      <c r="DH19" s="43">
        <v>363568</v>
      </c>
      <c r="DI19" s="44">
        <v>364840</v>
      </c>
      <c r="DJ19" s="44">
        <v>364686</v>
      </c>
      <c r="DK19" s="44">
        <v>364596</v>
      </c>
      <c r="DL19" s="44">
        <v>364754</v>
      </c>
      <c r="DM19" s="44">
        <v>363867</v>
      </c>
      <c r="DN19" s="44">
        <v>362875</v>
      </c>
      <c r="DO19" s="44">
        <v>362609</v>
      </c>
      <c r="DP19" s="44">
        <v>362681</v>
      </c>
      <c r="DQ19" s="44">
        <v>361639</v>
      </c>
      <c r="DR19" s="44">
        <v>359638</v>
      </c>
      <c r="DS19" s="47">
        <v>360360</v>
      </c>
      <c r="DT19" s="43">
        <v>360789</v>
      </c>
      <c r="DU19" s="44">
        <v>367562</v>
      </c>
      <c r="DV19" s="44">
        <v>372192</v>
      </c>
      <c r="DW19" s="44">
        <v>373865</v>
      </c>
      <c r="DX19" s="44">
        <v>376540</v>
      </c>
      <c r="DY19" s="44">
        <v>376955</v>
      </c>
      <c r="DZ19" s="44">
        <v>377299</v>
      </c>
      <c r="EA19" s="44">
        <v>372361</v>
      </c>
      <c r="EB19" s="44">
        <v>373902</v>
      </c>
      <c r="EC19" s="44">
        <v>373255</v>
      </c>
      <c r="ED19" s="44">
        <v>372422</v>
      </c>
      <c r="EE19" s="47">
        <v>371489</v>
      </c>
      <c r="EF19" s="43">
        <v>372505</v>
      </c>
      <c r="EG19" s="44">
        <v>373724</v>
      </c>
      <c r="EH19" s="44">
        <v>372200</v>
      </c>
      <c r="EI19" s="44">
        <v>371718</v>
      </c>
      <c r="EJ19" s="44">
        <v>371692</v>
      </c>
      <c r="EK19" s="44">
        <v>372014</v>
      </c>
      <c r="EL19" s="44">
        <v>373298</v>
      </c>
      <c r="EM19" s="44">
        <v>374069</v>
      </c>
      <c r="EN19" s="44">
        <v>380150</v>
      </c>
      <c r="EO19" s="44">
        <v>378886</v>
      </c>
      <c r="EP19" s="44">
        <v>378541</v>
      </c>
      <c r="EQ19" s="47">
        <v>379773</v>
      </c>
      <c r="ER19" s="43">
        <v>380477</v>
      </c>
      <c r="ES19" s="44">
        <v>381690</v>
      </c>
      <c r="ET19" s="44">
        <v>384836</v>
      </c>
      <c r="EU19" s="44">
        <v>385011</v>
      </c>
      <c r="EV19" s="44">
        <v>386942</v>
      </c>
      <c r="EW19" s="47">
        <v>386806</v>
      </c>
      <c r="EX19" s="47">
        <v>396824</v>
      </c>
      <c r="EY19" s="47">
        <v>397330</v>
      </c>
      <c r="EZ19" s="45">
        <v>397183</v>
      </c>
      <c r="FA19" s="45">
        <v>398897</v>
      </c>
      <c r="FB19" s="45">
        <v>398957</v>
      </c>
      <c r="FC19" s="45">
        <v>400192</v>
      </c>
      <c r="FD19" s="45">
        <v>403582</v>
      </c>
      <c r="FE19" s="45">
        <v>404752</v>
      </c>
      <c r="FF19" s="45">
        <v>402473</v>
      </c>
      <c r="FG19" s="45">
        <v>401294</v>
      </c>
      <c r="FH19" s="45">
        <v>401861</v>
      </c>
      <c r="FI19" s="45">
        <v>401141</v>
      </c>
      <c r="FJ19" s="45">
        <v>401208</v>
      </c>
      <c r="FK19" s="45">
        <v>404720</v>
      </c>
      <c r="FL19" s="45">
        <v>401878</v>
      </c>
      <c r="FM19" s="45">
        <v>401791</v>
      </c>
      <c r="FN19" s="45">
        <v>402534</v>
      </c>
      <c r="FO19" s="45">
        <v>403865</v>
      </c>
      <c r="FP19" s="45">
        <v>407178</v>
      </c>
      <c r="FQ19" s="45">
        <v>409261</v>
      </c>
      <c r="FR19" s="45">
        <v>409802</v>
      </c>
      <c r="FS19" s="45">
        <v>407845</v>
      </c>
      <c r="FT19" s="45">
        <v>406806</v>
      </c>
      <c r="FU19" s="45">
        <v>405971</v>
      </c>
      <c r="FV19" s="45">
        <v>405983</v>
      </c>
      <c r="FW19" s="93">
        <v>12</v>
      </c>
      <c r="FX19" s="79">
        <v>2.9557887891857541E-3</v>
      </c>
      <c r="FY19" s="93">
        <v>2118</v>
      </c>
      <c r="FZ19" s="79">
        <v>0.52443266933257404</v>
      </c>
    </row>
    <row r="20" spans="1:195" ht="15" outlineLevel="2">
      <c r="A20" s="304">
        <v>45</v>
      </c>
      <c r="B20" s="48" t="s">
        <v>394</v>
      </c>
      <c r="C20" s="290" t="s">
        <v>426</v>
      </c>
      <c r="D20" s="310">
        <v>55003</v>
      </c>
      <c r="E20" s="311">
        <v>55241</v>
      </c>
      <c r="F20" s="311">
        <v>55023</v>
      </c>
      <c r="G20" s="311">
        <v>54978</v>
      </c>
      <c r="H20" s="311">
        <v>54442</v>
      </c>
      <c r="I20" s="311">
        <v>54737</v>
      </c>
      <c r="J20" s="311">
        <v>53566</v>
      </c>
      <c r="K20" s="311">
        <v>54571</v>
      </c>
      <c r="L20" s="311">
        <v>52761</v>
      </c>
      <c r="M20" s="311">
        <v>51739</v>
      </c>
      <c r="N20" s="311">
        <v>51567</v>
      </c>
      <c r="O20" s="312">
        <v>51697</v>
      </c>
      <c r="P20" s="310">
        <v>51449</v>
      </c>
      <c r="Q20" s="311">
        <v>51131</v>
      </c>
      <c r="R20" s="313">
        <v>51111</v>
      </c>
      <c r="S20" s="311">
        <v>45207</v>
      </c>
      <c r="T20" s="311">
        <v>51161</v>
      </c>
      <c r="U20" s="311">
        <v>51443</v>
      </c>
      <c r="V20" s="311">
        <v>52197</v>
      </c>
      <c r="W20" s="311">
        <v>53128</v>
      </c>
      <c r="X20" s="311">
        <v>53053</v>
      </c>
      <c r="Y20" s="311">
        <v>53454</v>
      </c>
      <c r="Z20" s="311">
        <v>53412</v>
      </c>
      <c r="AA20" s="312">
        <v>52887</v>
      </c>
      <c r="AB20" s="310">
        <v>52834</v>
      </c>
      <c r="AC20" s="311">
        <v>52792</v>
      </c>
      <c r="AD20" s="311">
        <v>52568</v>
      </c>
      <c r="AE20" s="311">
        <v>52620</v>
      </c>
      <c r="AF20" s="311">
        <v>52617</v>
      </c>
      <c r="AG20" s="311">
        <v>51006</v>
      </c>
      <c r="AH20" s="311">
        <v>51027</v>
      </c>
      <c r="AI20" s="311">
        <v>51177</v>
      </c>
      <c r="AJ20" s="311">
        <v>51021</v>
      </c>
      <c r="AK20" s="311">
        <v>51334</v>
      </c>
      <c r="AL20" s="311">
        <v>51401</v>
      </c>
      <c r="AM20" s="312">
        <v>52380</v>
      </c>
      <c r="AN20" s="310">
        <v>52093</v>
      </c>
      <c r="AO20" s="311">
        <v>52100</v>
      </c>
      <c r="AP20" s="311">
        <v>52237</v>
      </c>
      <c r="AQ20" s="311">
        <v>52024</v>
      </c>
      <c r="AR20" s="311">
        <v>54139</v>
      </c>
      <c r="AS20" s="311">
        <v>54315</v>
      </c>
      <c r="AT20" s="311">
        <v>54648</v>
      </c>
      <c r="AU20" s="311">
        <v>54960</v>
      </c>
      <c r="AV20" s="311">
        <v>54154</v>
      </c>
      <c r="AW20" s="311">
        <v>54374</v>
      </c>
      <c r="AX20" s="311">
        <v>54256</v>
      </c>
      <c r="AY20" s="312">
        <v>54140</v>
      </c>
      <c r="AZ20" s="310">
        <v>54464</v>
      </c>
      <c r="BA20" s="311">
        <v>55052</v>
      </c>
      <c r="BB20" s="311">
        <v>54521</v>
      </c>
      <c r="BC20" s="311">
        <v>54313</v>
      </c>
      <c r="BD20" s="311">
        <v>54178</v>
      </c>
      <c r="BE20" s="311">
        <v>53284</v>
      </c>
      <c r="BF20" s="311">
        <v>53223</v>
      </c>
      <c r="BG20" s="311">
        <v>52559</v>
      </c>
      <c r="BH20" s="311">
        <v>52979</v>
      </c>
      <c r="BI20" s="311">
        <v>52257</v>
      </c>
      <c r="BJ20" s="311">
        <v>53151</v>
      </c>
      <c r="BK20" s="312">
        <v>53867</v>
      </c>
      <c r="BL20" s="310">
        <v>54061</v>
      </c>
      <c r="BM20" s="315">
        <v>54737</v>
      </c>
      <c r="BN20" s="315">
        <v>54825</v>
      </c>
      <c r="BO20" s="315">
        <v>54808</v>
      </c>
      <c r="BP20" s="315">
        <v>55072</v>
      </c>
      <c r="BQ20" s="315">
        <v>54966</v>
      </c>
      <c r="BR20" s="315">
        <v>53273</v>
      </c>
      <c r="BS20" s="315">
        <v>52486</v>
      </c>
      <c r="BT20" s="315">
        <v>52325</v>
      </c>
      <c r="BU20" s="315">
        <v>52354</v>
      </c>
      <c r="BV20" s="315">
        <v>52343</v>
      </c>
      <c r="BW20" s="312">
        <v>52758</v>
      </c>
      <c r="BX20" s="310">
        <v>52319</v>
      </c>
      <c r="BY20" s="315">
        <v>51702</v>
      </c>
      <c r="BZ20" s="315">
        <v>50447</v>
      </c>
      <c r="CA20" s="315">
        <v>49556</v>
      </c>
      <c r="CB20" s="315">
        <v>49160</v>
      </c>
      <c r="CC20" s="315">
        <v>48279</v>
      </c>
      <c r="CD20" s="315">
        <v>47667</v>
      </c>
      <c r="CE20" s="315">
        <v>47516</v>
      </c>
      <c r="CF20" s="315">
        <v>47104</v>
      </c>
      <c r="CG20" s="311">
        <v>47122</v>
      </c>
      <c r="CH20" s="311">
        <v>47193</v>
      </c>
      <c r="CI20" s="312">
        <v>47085</v>
      </c>
      <c r="CJ20" s="310">
        <v>46802</v>
      </c>
      <c r="CK20" s="311">
        <v>47172</v>
      </c>
      <c r="CL20" s="311">
        <v>46912</v>
      </c>
      <c r="CM20" s="311">
        <v>46813</v>
      </c>
      <c r="CN20" s="311">
        <v>46809</v>
      </c>
      <c r="CO20" s="311">
        <v>48106</v>
      </c>
      <c r="CP20" s="311">
        <v>48713</v>
      </c>
      <c r="CQ20" s="311">
        <v>48772</v>
      </c>
      <c r="CR20" s="311">
        <v>48501</v>
      </c>
      <c r="CS20" s="311">
        <v>49132</v>
      </c>
      <c r="CT20" s="311">
        <v>49512</v>
      </c>
      <c r="CU20" s="312">
        <v>49844</v>
      </c>
      <c r="CV20" s="310">
        <v>49863</v>
      </c>
      <c r="CW20" s="311">
        <v>49710</v>
      </c>
      <c r="CX20" s="311">
        <v>49624</v>
      </c>
      <c r="CY20" s="311">
        <v>49493</v>
      </c>
      <c r="CZ20" s="311">
        <v>49609</v>
      </c>
      <c r="DA20" s="311">
        <v>49503</v>
      </c>
      <c r="DB20" s="311">
        <v>49461</v>
      </c>
      <c r="DC20" s="311">
        <v>49296</v>
      </c>
      <c r="DD20" s="311">
        <v>50049</v>
      </c>
      <c r="DE20" s="311">
        <v>49658</v>
      </c>
      <c r="DF20" s="311">
        <v>51284</v>
      </c>
      <c r="DG20" s="312">
        <v>51576</v>
      </c>
      <c r="DH20" s="310">
        <v>51243</v>
      </c>
      <c r="DI20" s="311">
        <v>51833</v>
      </c>
      <c r="DJ20" s="311">
        <v>51615</v>
      </c>
      <c r="DK20" s="311">
        <v>51820</v>
      </c>
      <c r="DL20" s="311">
        <v>51674</v>
      </c>
      <c r="DM20" s="311">
        <v>51279</v>
      </c>
      <c r="DN20" s="311">
        <v>50985</v>
      </c>
      <c r="DO20" s="311">
        <v>50905</v>
      </c>
      <c r="DP20" s="311">
        <v>50861</v>
      </c>
      <c r="DQ20" s="311">
        <v>50633</v>
      </c>
      <c r="DR20" s="311">
        <v>50568</v>
      </c>
      <c r="DS20" s="314">
        <v>51049</v>
      </c>
      <c r="DT20" s="310">
        <v>51271</v>
      </c>
      <c r="DU20" s="311">
        <v>54186</v>
      </c>
      <c r="DV20" s="311">
        <v>56104</v>
      </c>
      <c r="DW20" s="311">
        <v>57023</v>
      </c>
      <c r="DX20" s="311">
        <v>58253</v>
      </c>
      <c r="DY20" s="311">
        <v>58557</v>
      </c>
      <c r="DZ20" s="311">
        <v>58646</v>
      </c>
      <c r="EA20" s="311">
        <v>56802</v>
      </c>
      <c r="EB20" s="311">
        <v>57275</v>
      </c>
      <c r="EC20" s="311">
        <v>56934</v>
      </c>
      <c r="ED20" s="311">
        <v>56544</v>
      </c>
      <c r="EE20" s="314">
        <v>56233</v>
      </c>
      <c r="EF20" s="310">
        <v>56447</v>
      </c>
      <c r="EG20" s="311">
        <v>56628</v>
      </c>
      <c r="EH20" s="311">
        <v>56192</v>
      </c>
      <c r="EI20" s="311">
        <v>56093</v>
      </c>
      <c r="EJ20" s="311">
        <v>55839</v>
      </c>
      <c r="EK20" s="311">
        <v>55778</v>
      </c>
      <c r="EL20" s="311">
        <v>55864</v>
      </c>
      <c r="EM20" s="311">
        <v>56050</v>
      </c>
      <c r="EN20" s="311">
        <v>58123</v>
      </c>
      <c r="EO20" s="311">
        <v>57802</v>
      </c>
      <c r="EP20" s="311">
        <v>57556</v>
      </c>
      <c r="EQ20" s="314">
        <v>58098</v>
      </c>
      <c r="ER20" s="310">
        <v>58269</v>
      </c>
      <c r="ES20" s="311">
        <v>58791</v>
      </c>
      <c r="ET20" s="311">
        <v>60439</v>
      </c>
      <c r="EU20" s="311">
        <v>60694</v>
      </c>
      <c r="EV20" s="311">
        <v>61172</v>
      </c>
      <c r="EW20" s="314">
        <v>61180</v>
      </c>
      <c r="EX20" s="314">
        <v>64309</v>
      </c>
      <c r="EY20" s="314">
        <v>64210</v>
      </c>
      <c r="EZ20" s="312">
        <v>64167</v>
      </c>
      <c r="FA20" s="312">
        <v>64552</v>
      </c>
      <c r="FB20" s="312">
        <v>64547</v>
      </c>
      <c r="FC20" s="312">
        <v>64919</v>
      </c>
      <c r="FD20" s="312">
        <v>66105</v>
      </c>
      <c r="FE20" s="312">
        <v>66572</v>
      </c>
      <c r="FF20" s="312">
        <v>66196</v>
      </c>
      <c r="FG20" s="312">
        <v>66002</v>
      </c>
      <c r="FH20" s="312">
        <v>66381</v>
      </c>
      <c r="FI20" s="312">
        <v>66180</v>
      </c>
      <c r="FJ20" s="312">
        <v>66284</v>
      </c>
      <c r="FK20" s="312">
        <v>66821</v>
      </c>
      <c r="FL20" s="312">
        <v>66853</v>
      </c>
      <c r="FM20" s="312">
        <v>66899</v>
      </c>
      <c r="FN20" s="312">
        <v>67890</v>
      </c>
      <c r="FO20" s="312">
        <v>68404</v>
      </c>
      <c r="FP20" s="312">
        <v>69293</v>
      </c>
      <c r="FQ20" s="312">
        <v>69766</v>
      </c>
      <c r="FR20" s="312">
        <v>69979</v>
      </c>
      <c r="FS20" s="312">
        <v>69515</v>
      </c>
      <c r="FT20" s="312">
        <v>69259</v>
      </c>
      <c r="FU20" s="312">
        <v>69120</v>
      </c>
      <c r="FV20" s="312">
        <v>69244</v>
      </c>
      <c r="FW20" s="93">
        <v>124</v>
      </c>
      <c r="FX20" s="79">
        <v>0.17907688752816128</v>
      </c>
      <c r="FY20" s="93">
        <v>840</v>
      </c>
      <c r="FZ20" s="79">
        <v>1.2279983626688498</v>
      </c>
    </row>
    <row r="21" spans="1:195" ht="15" outlineLevel="2">
      <c r="A21" s="304">
        <v>51</v>
      </c>
      <c r="B21" s="48" t="s">
        <v>394</v>
      </c>
      <c r="C21" s="290" t="s">
        <v>427</v>
      </c>
      <c r="D21" s="310">
        <v>23644</v>
      </c>
      <c r="E21" s="311">
        <v>23633</v>
      </c>
      <c r="F21" s="311">
        <v>23714</v>
      </c>
      <c r="G21" s="311">
        <v>23697</v>
      </c>
      <c r="H21" s="311">
        <v>23654</v>
      </c>
      <c r="I21" s="311">
        <v>23654</v>
      </c>
      <c r="J21" s="311">
        <v>23510</v>
      </c>
      <c r="K21" s="311">
        <v>23661</v>
      </c>
      <c r="L21" s="311">
        <v>23410</v>
      </c>
      <c r="M21" s="311">
        <v>23392</v>
      </c>
      <c r="N21" s="311">
        <v>23420</v>
      </c>
      <c r="O21" s="312">
        <v>24004</v>
      </c>
      <c r="P21" s="310">
        <v>23941</v>
      </c>
      <c r="Q21" s="311">
        <v>24051</v>
      </c>
      <c r="R21" s="313">
        <v>24036</v>
      </c>
      <c r="S21" s="311">
        <v>23137</v>
      </c>
      <c r="T21" s="311">
        <v>24299</v>
      </c>
      <c r="U21" s="311">
        <v>24457</v>
      </c>
      <c r="V21" s="311">
        <v>24622</v>
      </c>
      <c r="W21" s="311">
        <v>24855</v>
      </c>
      <c r="X21" s="311">
        <v>24800</v>
      </c>
      <c r="Y21" s="311">
        <v>25033</v>
      </c>
      <c r="Z21" s="311">
        <v>25041</v>
      </c>
      <c r="AA21" s="312">
        <v>24954</v>
      </c>
      <c r="AB21" s="310">
        <v>24897</v>
      </c>
      <c r="AC21" s="311">
        <v>24870</v>
      </c>
      <c r="AD21" s="311">
        <v>24885</v>
      </c>
      <c r="AE21" s="311">
        <v>24894</v>
      </c>
      <c r="AF21" s="311">
        <v>24779</v>
      </c>
      <c r="AG21" s="311">
        <v>24917</v>
      </c>
      <c r="AH21" s="311">
        <v>24842</v>
      </c>
      <c r="AI21" s="311">
        <v>24812</v>
      </c>
      <c r="AJ21" s="311">
        <v>24564</v>
      </c>
      <c r="AK21" s="311">
        <v>24309</v>
      </c>
      <c r="AL21" s="311">
        <v>24294</v>
      </c>
      <c r="AM21" s="312">
        <v>24540</v>
      </c>
      <c r="AN21" s="310">
        <v>24699</v>
      </c>
      <c r="AO21" s="311">
        <v>24777</v>
      </c>
      <c r="AP21" s="311">
        <v>24868</v>
      </c>
      <c r="AQ21" s="311">
        <v>25052</v>
      </c>
      <c r="AR21" s="311">
        <v>25719</v>
      </c>
      <c r="AS21" s="311">
        <v>25833</v>
      </c>
      <c r="AT21" s="311">
        <v>25857</v>
      </c>
      <c r="AU21" s="311">
        <v>25871</v>
      </c>
      <c r="AV21" s="311">
        <v>25699</v>
      </c>
      <c r="AW21" s="311">
        <v>26066</v>
      </c>
      <c r="AX21" s="311">
        <v>26194</v>
      </c>
      <c r="AY21" s="312">
        <v>26264</v>
      </c>
      <c r="AZ21" s="310">
        <v>26370</v>
      </c>
      <c r="BA21" s="311">
        <v>26407</v>
      </c>
      <c r="BB21" s="311">
        <v>26352</v>
      </c>
      <c r="BC21" s="311">
        <v>26380</v>
      </c>
      <c r="BD21" s="311">
        <v>26356</v>
      </c>
      <c r="BE21" s="311">
        <v>26257</v>
      </c>
      <c r="BF21" s="311">
        <v>26384</v>
      </c>
      <c r="BG21" s="311">
        <v>26366</v>
      </c>
      <c r="BH21" s="311">
        <v>26548</v>
      </c>
      <c r="BI21" s="311">
        <v>26577</v>
      </c>
      <c r="BJ21" s="311">
        <v>26624</v>
      </c>
      <c r="BK21" s="312">
        <v>26778</v>
      </c>
      <c r="BL21" s="310">
        <v>26791</v>
      </c>
      <c r="BM21" s="315">
        <v>26882</v>
      </c>
      <c r="BN21" s="315">
        <v>26923</v>
      </c>
      <c r="BO21" s="315">
        <v>26974</v>
      </c>
      <c r="BP21" s="315">
        <v>27113</v>
      </c>
      <c r="BQ21" s="315">
        <v>27127</v>
      </c>
      <c r="BR21" s="315">
        <v>26777</v>
      </c>
      <c r="BS21" s="315">
        <v>26479</v>
      </c>
      <c r="BT21" s="315">
        <v>26398</v>
      </c>
      <c r="BU21" s="315">
        <v>26303</v>
      </c>
      <c r="BV21" s="315">
        <v>26302</v>
      </c>
      <c r="BW21" s="312">
        <v>26372</v>
      </c>
      <c r="BX21" s="310">
        <v>26419</v>
      </c>
      <c r="BY21" s="315">
        <v>26260</v>
      </c>
      <c r="BZ21" s="315">
        <v>26062</v>
      </c>
      <c r="CA21" s="315">
        <v>25878</v>
      </c>
      <c r="CB21" s="315">
        <v>26058</v>
      </c>
      <c r="CC21" s="315">
        <v>25886</v>
      </c>
      <c r="CD21" s="315">
        <v>25690</v>
      </c>
      <c r="CE21" s="315">
        <v>25668</v>
      </c>
      <c r="CF21" s="315">
        <v>25567</v>
      </c>
      <c r="CG21" s="311">
        <v>25496</v>
      </c>
      <c r="CH21" s="311">
        <v>25536</v>
      </c>
      <c r="CI21" s="312">
        <v>25511</v>
      </c>
      <c r="CJ21" s="310">
        <v>25475</v>
      </c>
      <c r="CK21" s="311">
        <v>25624</v>
      </c>
      <c r="CL21" s="311">
        <v>25686</v>
      </c>
      <c r="CM21" s="311">
        <v>25648</v>
      </c>
      <c r="CN21" s="311">
        <v>25745</v>
      </c>
      <c r="CO21" s="311">
        <v>26039</v>
      </c>
      <c r="CP21" s="311">
        <v>26134</v>
      </c>
      <c r="CQ21" s="311">
        <v>26283</v>
      </c>
      <c r="CR21" s="311">
        <v>26254</v>
      </c>
      <c r="CS21" s="311">
        <v>26316</v>
      </c>
      <c r="CT21" s="311">
        <v>26401</v>
      </c>
      <c r="CU21" s="312">
        <v>26407</v>
      </c>
      <c r="CV21" s="310">
        <v>26390</v>
      </c>
      <c r="CW21" s="311">
        <v>26379</v>
      </c>
      <c r="CX21" s="311">
        <v>26411</v>
      </c>
      <c r="CY21" s="311">
        <v>26630</v>
      </c>
      <c r="CZ21" s="311">
        <v>26654</v>
      </c>
      <c r="DA21" s="311">
        <v>26568</v>
      </c>
      <c r="DB21" s="311">
        <v>26596</v>
      </c>
      <c r="DC21" s="311">
        <v>26534</v>
      </c>
      <c r="DD21" s="311">
        <v>26637</v>
      </c>
      <c r="DE21" s="311">
        <v>26458</v>
      </c>
      <c r="DF21" s="311">
        <v>26764</v>
      </c>
      <c r="DG21" s="312">
        <v>26805</v>
      </c>
      <c r="DH21" s="310">
        <v>26789</v>
      </c>
      <c r="DI21" s="311">
        <v>26815</v>
      </c>
      <c r="DJ21" s="311">
        <v>26753</v>
      </c>
      <c r="DK21" s="311">
        <v>26602</v>
      </c>
      <c r="DL21" s="311">
        <v>26521</v>
      </c>
      <c r="DM21" s="311">
        <v>26446</v>
      </c>
      <c r="DN21" s="311">
        <v>26318</v>
      </c>
      <c r="DO21" s="311">
        <v>26261</v>
      </c>
      <c r="DP21" s="311">
        <v>26297</v>
      </c>
      <c r="DQ21" s="311">
        <v>26188</v>
      </c>
      <c r="DR21" s="311">
        <v>25999</v>
      </c>
      <c r="DS21" s="314">
        <v>26099</v>
      </c>
      <c r="DT21" s="310">
        <v>26121</v>
      </c>
      <c r="DU21" s="311">
        <v>26270</v>
      </c>
      <c r="DV21" s="311">
        <v>26393</v>
      </c>
      <c r="DW21" s="311">
        <v>26334</v>
      </c>
      <c r="DX21" s="311">
        <v>26388</v>
      </c>
      <c r="DY21" s="311">
        <v>26460</v>
      </c>
      <c r="DZ21" s="311">
        <v>26403</v>
      </c>
      <c r="EA21" s="311">
        <v>26185</v>
      </c>
      <c r="EB21" s="311">
        <v>26331</v>
      </c>
      <c r="EC21" s="311">
        <v>26270</v>
      </c>
      <c r="ED21" s="311">
        <v>26250</v>
      </c>
      <c r="EE21" s="314">
        <v>26198</v>
      </c>
      <c r="EF21" s="310">
        <v>26339</v>
      </c>
      <c r="EG21" s="311">
        <v>26459</v>
      </c>
      <c r="EH21" s="311">
        <v>26375</v>
      </c>
      <c r="EI21" s="311">
        <v>26215</v>
      </c>
      <c r="EJ21" s="311">
        <v>26156</v>
      </c>
      <c r="EK21" s="311">
        <v>26090</v>
      </c>
      <c r="EL21" s="311">
        <v>26017</v>
      </c>
      <c r="EM21" s="311">
        <v>25997</v>
      </c>
      <c r="EN21" s="311">
        <v>26017</v>
      </c>
      <c r="EO21" s="311">
        <v>25885</v>
      </c>
      <c r="EP21" s="311">
        <v>25860</v>
      </c>
      <c r="EQ21" s="314">
        <v>25865</v>
      </c>
      <c r="ER21" s="310">
        <v>25930</v>
      </c>
      <c r="ES21" s="311">
        <v>25865</v>
      </c>
      <c r="ET21" s="311">
        <v>25827</v>
      </c>
      <c r="EU21" s="311">
        <v>25774</v>
      </c>
      <c r="EV21" s="311">
        <v>25787</v>
      </c>
      <c r="EW21" s="314">
        <v>25691</v>
      </c>
      <c r="EX21" s="314">
        <v>26005</v>
      </c>
      <c r="EY21" s="314">
        <v>26023</v>
      </c>
      <c r="EZ21" s="312">
        <v>25983</v>
      </c>
      <c r="FA21" s="312">
        <v>25940</v>
      </c>
      <c r="FB21" s="312">
        <v>25916</v>
      </c>
      <c r="FC21" s="312">
        <v>25936</v>
      </c>
      <c r="FD21" s="312">
        <v>26144</v>
      </c>
      <c r="FE21" s="312">
        <v>26150</v>
      </c>
      <c r="FF21" s="312">
        <v>25932</v>
      </c>
      <c r="FG21" s="312">
        <v>25827</v>
      </c>
      <c r="FH21" s="312">
        <v>25801</v>
      </c>
      <c r="FI21" s="312">
        <v>25644</v>
      </c>
      <c r="FJ21" s="312">
        <v>25633</v>
      </c>
      <c r="FK21" s="312">
        <v>25896</v>
      </c>
      <c r="FL21" s="312">
        <v>25747</v>
      </c>
      <c r="FM21" s="312">
        <v>25702</v>
      </c>
      <c r="FN21" s="312">
        <v>25724</v>
      </c>
      <c r="FO21" s="312">
        <v>25837</v>
      </c>
      <c r="FP21" s="312">
        <v>26025</v>
      </c>
      <c r="FQ21" s="312">
        <v>26047</v>
      </c>
      <c r="FR21" s="312">
        <v>26086</v>
      </c>
      <c r="FS21" s="312">
        <v>25902</v>
      </c>
      <c r="FT21" s="312">
        <v>25787</v>
      </c>
      <c r="FU21" s="312">
        <v>25591</v>
      </c>
      <c r="FV21" s="312">
        <v>25547</v>
      </c>
      <c r="FW21" s="93">
        <v>-44</v>
      </c>
      <c r="FX21" s="79">
        <v>-0.17223157317884683</v>
      </c>
      <c r="FY21" s="93">
        <v>-290</v>
      </c>
      <c r="FZ21" s="79">
        <v>-1.1224213337461779</v>
      </c>
    </row>
    <row r="22" spans="1:195" ht="15" outlineLevel="2">
      <c r="A22" s="304">
        <v>147</v>
      </c>
      <c r="B22" s="48" t="s">
        <v>394</v>
      </c>
      <c r="C22" s="290" t="s">
        <v>445</v>
      </c>
      <c r="D22" s="310">
        <v>22696</v>
      </c>
      <c r="E22" s="311">
        <v>22735</v>
      </c>
      <c r="F22" s="311">
        <v>22662</v>
      </c>
      <c r="G22" s="311">
        <v>22662</v>
      </c>
      <c r="H22" s="311">
        <v>22508</v>
      </c>
      <c r="I22" s="311">
        <v>22522</v>
      </c>
      <c r="J22" s="311">
        <v>22109</v>
      </c>
      <c r="K22" s="311">
        <v>22427</v>
      </c>
      <c r="L22" s="311">
        <v>21974</v>
      </c>
      <c r="M22" s="311">
        <v>21956</v>
      </c>
      <c r="N22" s="311">
        <v>21997</v>
      </c>
      <c r="O22" s="312">
        <v>22030</v>
      </c>
      <c r="P22" s="310">
        <v>22019</v>
      </c>
      <c r="Q22" s="311">
        <v>22121</v>
      </c>
      <c r="R22" s="313">
        <v>21550</v>
      </c>
      <c r="S22" s="311">
        <v>20744</v>
      </c>
      <c r="T22" s="311">
        <v>21880</v>
      </c>
      <c r="U22" s="311">
        <v>22277</v>
      </c>
      <c r="V22" s="311">
        <v>22959</v>
      </c>
      <c r="W22" s="311">
        <v>23526</v>
      </c>
      <c r="X22" s="311">
        <v>23899</v>
      </c>
      <c r="Y22" s="311">
        <v>23833</v>
      </c>
      <c r="Z22" s="311">
        <v>23847</v>
      </c>
      <c r="AA22" s="312">
        <v>23767</v>
      </c>
      <c r="AB22" s="310">
        <v>23904</v>
      </c>
      <c r="AC22" s="311">
        <v>23934</v>
      </c>
      <c r="AD22" s="311">
        <v>23914</v>
      </c>
      <c r="AE22" s="311">
        <v>23998</v>
      </c>
      <c r="AF22" s="311">
        <v>24334</v>
      </c>
      <c r="AG22" s="311">
        <v>23625</v>
      </c>
      <c r="AH22" s="311">
        <v>23961</v>
      </c>
      <c r="AI22" s="311">
        <v>23970</v>
      </c>
      <c r="AJ22" s="311">
        <v>23842</v>
      </c>
      <c r="AK22" s="311">
        <v>24187</v>
      </c>
      <c r="AL22" s="311">
        <v>24315</v>
      </c>
      <c r="AM22" s="312">
        <v>24375</v>
      </c>
      <c r="AN22" s="310">
        <v>24308</v>
      </c>
      <c r="AO22" s="311">
        <v>24348</v>
      </c>
      <c r="AP22" s="311">
        <v>24393</v>
      </c>
      <c r="AQ22" s="311">
        <v>24272</v>
      </c>
      <c r="AR22" s="311">
        <v>24731</v>
      </c>
      <c r="AS22" s="311">
        <v>24781</v>
      </c>
      <c r="AT22" s="311">
        <v>24839</v>
      </c>
      <c r="AU22" s="311">
        <v>24991</v>
      </c>
      <c r="AV22" s="311">
        <v>24611</v>
      </c>
      <c r="AW22" s="311">
        <v>24689</v>
      </c>
      <c r="AX22" s="311">
        <v>24672</v>
      </c>
      <c r="AY22" s="312">
        <v>24741</v>
      </c>
      <c r="AZ22" s="310">
        <v>24886</v>
      </c>
      <c r="BA22" s="311">
        <v>24933</v>
      </c>
      <c r="BB22" s="311">
        <v>24874</v>
      </c>
      <c r="BC22" s="311">
        <v>24881</v>
      </c>
      <c r="BD22" s="311">
        <v>24846</v>
      </c>
      <c r="BE22" s="311">
        <v>24353</v>
      </c>
      <c r="BF22" s="311">
        <v>24450</v>
      </c>
      <c r="BG22" s="311">
        <v>24226</v>
      </c>
      <c r="BH22" s="311">
        <v>24387</v>
      </c>
      <c r="BI22" s="311">
        <v>24076</v>
      </c>
      <c r="BJ22" s="311">
        <v>24184</v>
      </c>
      <c r="BK22" s="312">
        <v>26222</v>
      </c>
      <c r="BL22" s="310">
        <v>26223</v>
      </c>
      <c r="BM22" s="315">
        <v>26411</v>
      </c>
      <c r="BN22" s="315">
        <v>26393</v>
      </c>
      <c r="BO22" s="315">
        <v>26348</v>
      </c>
      <c r="BP22" s="315">
        <v>26423</v>
      </c>
      <c r="BQ22" s="315">
        <v>26262</v>
      </c>
      <c r="BR22" s="315">
        <v>25586</v>
      </c>
      <c r="BS22" s="315">
        <v>24843</v>
      </c>
      <c r="BT22" s="315">
        <v>24674</v>
      </c>
      <c r="BU22" s="315">
        <v>24702</v>
      </c>
      <c r="BV22" s="315">
        <v>24654</v>
      </c>
      <c r="BW22" s="312">
        <v>24886</v>
      </c>
      <c r="BX22" s="310">
        <v>25051</v>
      </c>
      <c r="BY22" s="315">
        <v>24832</v>
      </c>
      <c r="BZ22" s="315">
        <v>24577</v>
      </c>
      <c r="CA22" s="315">
        <v>24321</v>
      </c>
      <c r="CB22" s="315">
        <v>24202</v>
      </c>
      <c r="CC22" s="315">
        <v>23868</v>
      </c>
      <c r="CD22" s="315">
        <v>23486</v>
      </c>
      <c r="CE22" s="315">
        <v>23335</v>
      </c>
      <c r="CF22" s="315">
        <v>23183</v>
      </c>
      <c r="CG22" s="311">
        <v>23206</v>
      </c>
      <c r="CH22" s="311">
        <v>23208</v>
      </c>
      <c r="CI22" s="312">
        <v>23196</v>
      </c>
      <c r="CJ22" s="310">
        <v>23101</v>
      </c>
      <c r="CK22" s="311">
        <v>23301</v>
      </c>
      <c r="CL22" s="311">
        <v>23233</v>
      </c>
      <c r="CM22" s="311">
        <v>23197</v>
      </c>
      <c r="CN22" s="311">
        <v>23224</v>
      </c>
      <c r="CO22" s="311">
        <v>23547</v>
      </c>
      <c r="CP22" s="311">
        <v>23840</v>
      </c>
      <c r="CQ22" s="311">
        <v>23968</v>
      </c>
      <c r="CR22" s="311">
        <v>23921</v>
      </c>
      <c r="CS22" s="311">
        <v>24081</v>
      </c>
      <c r="CT22" s="311">
        <v>24202</v>
      </c>
      <c r="CU22" s="312">
        <v>24314</v>
      </c>
      <c r="CV22" s="310">
        <v>24369</v>
      </c>
      <c r="CW22" s="311">
        <v>24306</v>
      </c>
      <c r="CX22" s="311">
        <v>24407</v>
      </c>
      <c r="CY22" s="311">
        <v>24440</v>
      </c>
      <c r="CZ22" s="311">
        <v>24560</v>
      </c>
      <c r="DA22" s="311">
        <v>24469</v>
      </c>
      <c r="DB22" s="311">
        <v>24612</v>
      </c>
      <c r="DC22" s="311">
        <v>24573</v>
      </c>
      <c r="DD22" s="311">
        <v>25995</v>
      </c>
      <c r="DE22" s="311">
        <v>25820</v>
      </c>
      <c r="DF22" s="311">
        <v>26473</v>
      </c>
      <c r="DG22" s="312">
        <v>26793</v>
      </c>
      <c r="DH22" s="310">
        <v>26581</v>
      </c>
      <c r="DI22" s="311">
        <v>26538</v>
      </c>
      <c r="DJ22" s="311">
        <v>26415</v>
      </c>
      <c r="DK22" s="311">
        <v>26390</v>
      </c>
      <c r="DL22" s="311">
        <v>26262</v>
      </c>
      <c r="DM22" s="311">
        <v>26207</v>
      </c>
      <c r="DN22" s="311">
        <v>26148</v>
      </c>
      <c r="DO22" s="311">
        <v>26143</v>
      </c>
      <c r="DP22" s="311">
        <v>26168</v>
      </c>
      <c r="DQ22" s="311">
        <v>26104</v>
      </c>
      <c r="DR22" s="311">
        <v>25867</v>
      </c>
      <c r="DS22" s="314">
        <v>26056</v>
      </c>
      <c r="DT22" s="310">
        <v>26120</v>
      </c>
      <c r="DU22" s="311">
        <v>26779</v>
      </c>
      <c r="DV22" s="311">
        <v>27099</v>
      </c>
      <c r="DW22" s="311">
        <v>27205</v>
      </c>
      <c r="DX22" s="311">
        <v>27575</v>
      </c>
      <c r="DY22" s="311">
        <v>27520</v>
      </c>
      <c r="DZ22" s="311">
        <v>27610</v>
      </c>
      <c r="EA22" s="311">
        <v>27050</v>
      </c>
      <c r="EB22" s="311">
        <v>27177</v>
      </c>
      <c r="EC22" s="311">
        <v>27159</v>
      </c>
      <c r="ED22" s="311">
        <v>27047</v>
      </c>
      <c r="EE22" s="314">
        <v>26980</v>
      </c>
      <c r="EF22" s="310">
        <v>27058</v>
      </c>
      <c r="EG22" s="311">
        <v>27173</v>
      </c>
      <c r="EH22" s="311">
        <v>27025</v>
      </c>
      <c r="EI22" s="311">
        <v>27048</v>
      </c>
      <c r="EJ22" s="311">
        <v>26903</v>
      </c>
      <c r="EK22" s="311">
        <v>26920</v>
      </c>
      <c r="EL22" s="311">
        <v>26984</v>
      </c>
      <c r="EM22" s="311">
        <v>27106</v>
      </c>
      <c r="EN22" s="311">
        <v>27795</v>
      </c>
      <c r="EO22" s="311">
        <v>27693</v>
      </c>
      <c r="EP22" s="311">
        <v>27694</v>
      </c>
      <c r="EQ22" s="314">
        <v>27837</v>
      </c>
      <c r="ER22" s="310">
        <v>28011</v>
      </c>
      <c r="ES22" s="311">
        <v>28207</v>
      </c>
      <c r="ET22" s="311">
        <v>28297</v>
      </c>
      <c r="EU22" s="311">
        <v>28414</v>
      </c>
      <c r="EV22" s="311">
        <v>28821</v>
      </c>
      <c r="EW22" s="314">
        <v>28914</v>
      </c>
      <c r="EX22" s="314">
        <v>30062</v>
      </c>
      <c r="EY22" s="314">
        <v>30227</v>
      </c>
      <c r="EZ22" s="312">
        <v>30220</v>
      </c>
      <c r="FA22" s="312">
        <v>30464</v>
      </c>
      <c r="FB22" s="312">
        <v>30516</v>
      </c>
      <c r="FC22" s="312">
        <v>30728</v>
      </c>
      <c r="FD22" s="312">
        <v>31023</v>
      </c>
      <c r="FE22" s="312">
        <v>31128</v>
      </c>
      <c r="FF22" s="312">
        <v>30906</v>
      </c>
      <c r="FG22" s="312">
        <v>30860</v>
      </c>
      <c r="FH22" s="312">
        <v>30969</v>
      </c>
      <c r="FI22" s="312">
        <v>30875</v>
      </c>
      <c r="FJ22" s="312">
        <v>30911</v>
      </c>
      <c r="FK22" s="312">
        <v>31348</v>
      </c>
      <c r="FL22" s="312">
        <v>31318</v>
      </c>
      <c r="FM22" s="312">
        <v>31358</v>
      </c>
      <c r="FN22" s="312">
        <v>31387</v>
      </c>
      <c r="FO22" s="312">
        <v>31374</v>
      </c>
      <c r="FP22" s="312">
        <v>31730</v>
      </c>
      <c r="FQ22" s="312">
        <v>32097</v>
      </c>
      <c r="FR22" s="312">
        <v>32287</v>
      </c>
      <c r="FS22" s="312">
        <v>32061</v>
      </c>
      <c r="FT22" s="312">
        <v>31922</v>
      </c>
      <c r="FU22" s="312">
        <v>31824</v>
      </c>
      <c r="FV22" s="312">
        <v>31852</v>
      </c>
      <c r="FW22" s="93">
        <v>28</v>
      </c>
      <c r="FX22" s="79">
        <v>8.790656787642849E-2</v>
      </c>
      <c r="FY22" s="93">
        <v>478</v>
      </c>
      <c r="FZ22" s="79">
        <v>1.5235545356027285</v>
      </c>
    </row>
    <row r="23" spans="1:195" ht="15" outlineLevel="2">
      <c r="A23" s="304">
        <v>172</v>
      </c>
      <c r="B23" s="48" t="s">
        <v>394</v>
      </c>
      <c r="C23" s="290" t="s">
        <v>449</v>
      </c>
      <c r="D23" s="310">
        <v>36112</v>
      </c>
      <c r="E23" s="311">
        <v>36463</v>
      </c>
      <c r="F23" s="311">
        <v>36387</v>
      </c>
      <c r="G23" s="311">
        <v>36233</v>
      </c>
      <c r="H23" s="311">
        <v>36128</v>
      </c>
      <c r="I23" s="311">
        <v>36239</v>
      </c>
      <c r="J23" s="311">
        <v>35363</v>
      </c>
      <c r="K23" s="311">
        <v>36206</v>
      </c>
      <c r="L23" s="311">
        <v>34967</v>
      </c>
      <c r="M23" s="311">
        <v>35081</v>
      </c>
      <c r="N23" s="311">
        <v>35198</v>
      </c>
      <c r="O23" s="312">
        <v>35695</v>
      </c>
      <c r="P23" s="310">
        <v>35780</v>
      </c>
      <c r="Q23" s="311">
        <v>37162</v>
      </c>
      <c r="R23" s="313">
        <v>37179</v>
      </c>
      <c r="S23" s="311">
        <v>35209</v>
      </c>
      <c r="T23" s="311">
        <v>36393</v>
      </c>
      <c r="U23" s="311">
        <v>36587</v>
      </c>
      <c r="V23" s="311">
        <v>37049</v>
      </c>
      <c r="W23" s="311">
        <v>37337</v>
      </c>
      <c r="X23" s="311">
        <v>37281</v>
      </c>
      <c r="Y23" s="311">
        <v>38844</v>
      </c>
      <c r="Z23" s="311">
        <v>38714</v>
      </c>
      <c r="AA23" s="312">
        <v>38502</v>
      </c>
      <c r="AB23" s="310">
        <v>38761</v>
      </c>
      <c r="AC23" s="311">
        <v>38797</v>
      </c>
      <c r="AD23" s="311">
        <v>38690</v>
      </c>
      <c r="AE23" s="311">
        <v>38551</v>
      </c>
      <c r="AF23" s="311">
        <v>38587</v>
      </c>
      <c r="AG23" s="311">
        <v>37740</v>
      </c>
      <c r="AH23" s="311">
        <v>37621</v>
      </c>
      <c r="AI23" s="311">
        <v>37474</v>
      </c>
      <c r="AJ23" s="311">
        <v>37197</v>
      </c>
      <c r="AK23" s="311">
        <v>37543</v>
      </c>
      <c r="AL23" s="311">
        <v>37018</v>
      </c>
      <c r="AM23" s="312">
        <v>37264</v>
      </c>
      <c r="AN23" s="310">
        <v>36993</v>
      </c>
      <c r="AO23" s="311">
        <v>36991</v>
      </c>
      <c r="AP23" s="311">
        <v>37046</v>
      </c>
      <c r="AQ23" s="311">
        <v>37063</v>
      </c>
      <c r="AR23" s="311">
        <v>37830</v>
      </c>
      <c r="AS23" s="311">
        <v>38032</v>
      </c>
      <c r="AT23" s="311">
        <v>38119</v>
      </c>
      <c r="AU23" s="311">
        <v>38365</v>
      </c>
      <c r="AV23" s="311">
        <v>37983</v>
      </c>
      <c r="AW23" s="311">
        <v>38106</v>
      </c>
      <c r="AX23" s="311">
        <v>38034</v>
      </c>
      <c r="AY23" s="312">
        <v>38019</v>
      </c>
      <c r="AZ23" s="310">
        <v>38139</v>
      </c>
      <c r="BA23" s="311">
        <v>38275</v>
      </c>
      <c r="BB23" s="311">
        <v>38026</v>
      </c>
      <c r="BC23" s="311">
        <v>38019</v>
      </c>
      <c r="BD23" s="311">
        <v>38009</v>
      </c>
      <c r="BE23" s="311">
        <v>37549</v>
      </c>
      <c r="BF23" s="311">
        <v>38420</v>
      </c>
      <c r="BG23" s="311">
        <v>38069</v>
      </c>
      <c r="BH23" s="311">
        <v>38161</v>
      </c>
      <c r="BI23" s="311">
        <v>37583</v>
      </c>
      <c r="BJ23" s="311">
        <v>37876</v>
      </c>
      <c r="BK23" s="312">
        <v>38044</v>
      </c>
      <c r="BL23" s="310">
        <v>38050</v>
      </c>
      <c r="BM23" s="315">
        <v>38344</v>
      </c>
      <c r="BN23" s="315">
        <v>38233</v>
      </c>
      <c r="BO23" s="315">
        <v>38186</v>
      </c>
      <c r="BP23" s="315">
        <v>38250</v>
      </c>
      <c r="BQ23" s="315">
        <v>38004</v>
      </c>
      <c r="BR23" s="315">
        <v>36926</v>
      </c>
      <c r="BS23" s="315">
        <v>36309</v>
      </c>
      <c r="BT23" s="315">
        <v>36087</v>
      </c>
      <c r="BU23" s="315">
        <v>36142</v>
      </c>
      <c r="BV23" s="315">
        <v>35978</v>
      </c>
      <c r="BW23" s="312">
        <v>36114</v>
      </c>
      <c r="BX23" s="310">
        <v>36201</v>
      </c>
      <c r="BY23" s="315">
        <v>36024</v>
      </c>
      <c r="BZ23" s="315">
        <v>35471</v>
      </c>
      <c r="CA23" s="315">
        <v>34911</v>
      </c>
      <c r="CB23" s="315">
        <v>34717</v>
      </c>
      <c r="CC23" s="315">
        <v>34235</v>
      </c>
      <c r="CD23" s="315">
        <v>34598</v>
      </c>
      <c r="CE23" s="315">
        <v>34471</v>
      </c>
      <c r="CF23" s="315">
        <v>34127</v>
      </c>
      <c r="CG23" s="311">
        <v>33985</v>
      </c>
      <c r="CH23" s="311">
        <v>33954</v>
      </c>
      <c r="CI23" s="312">
        <v>33831</v>
      </c>
      <c r="CJ23" s="310">
        <v>33700</v>
      </c>
      <c r="CK23" s="311">
        <v>33812</v>
      </c>
      <c r="CL23" s="311">
        <v>33586</v>
      </c>
      <c r="CM23" s="311">
        <v>33470</v>
      </c>
      <c r="CN23" s="311">
        <v>33380</v>
      </c>
      <c r="CO23" s="311">
        <v>33681</v>
      </c>
      <c r="CP23" s="311">
        <v>34244</v>
      </c>
      <c r="CQ23" s="311">
        <v>34424</v>
      </c>
      <c r="CR23" s="311">
        <v>34591</v>
      </c>
      <c r="CS23" s="311">
        <v>34723</v>
      </c>
      <c r="CT23" s="311">
        <v>35185</v>
      </c>
      <c r="CU23" s="312">
        <v>35342</v>
      </c>
      <c r="CV23" s="310">
        <v>35413</v>
      </c>
      <c r="CW23" s="311">
        <v>35388</v>
      </c>
      <c r="CX23" s="311">
        <v>35260</v>
      </c>
      <c r="CY23" s="311">
        <v>35119</v>
      </c>
      <c r="CZ23" s="311">
        <v>35038</v>
      </c>
      <c r="DA23" s="311">
        <v>35039</v>
      </c>
      <c r="DB23" s="311">
        <v>34964</v>
      </c>
      <c r="DC23" s="311">
        <v>34947</v>
      </c>
      <c r="DD23" s="311">
        <v>35384</v>
      </c>
      <c r="DE23" s="311">
        <v>35115</v>
      </c>
      <c r="DF23" s="311">
        <v>34935</v>
      </c>
      <c r="DG23" s="312">
        <v>34951</v>
      </c>
      <c r="DH23" s="310">
        <v>35064</v>
      </c>
      <c r="DI23" s="311">
        <v>35486</v>
      </c>
      <c r="DJ23" s="311">
        <v>35340</v>
      </c>
      <c r="DK23" s="311">
        <v>35776</v>
      </c>
      <c r="DL23" s="311">
        <v>35765</v>
      </c>
      <c r="DM23" s="311">
        <v>35661</v>
      </c>
      <c r="DN23" s="311">
        <v>35584</v>
      </c>
      <c r="DO23" s="311">
        <v>35684</v>
      </c>
      <c r="DP23" s="311">
        <v>35688</v>
      </c>
      <c r="DQ23" s="311">
        <v>35536</v>
      </c>
      <c r="DR23" s="311">
        <v>35490</v>
      </c>
      <c r="DS23" s="314">
        <v>35736</v>
      </c>
      <c r="DT23" s="310">
        <v>35836</v>
      </c>
      <c r="DU23" s="311">
        <v>36951</v>
      </c>
      <c r="DV23" s="311">
        <v>37619</v>
      </c>
      <c r="DW23" s="311">
        <v>37832</v>
      </c>
      <c r="DX23" s="311">
        <v>38127</v>
      </c>
      <c r="DY23" s="311">
        <v>38213</v>
      </c>
      <c r="DZ23" s="311">
        <v>38264</v>
      </c>
      <c r="EA23" s="311">
        <v>37538</v>
      </c>
      <c r="EB23" s="311">
        <v>37730</v>
      </c>
      <c r="EC23" s="311">
        <v>37518</v>
      </c>
      <c r="ED23" s="311">
        <v>37362</v>
      </c>
      <c r="EE23" s="314">
        <v>37088</v>
      </c>
      <c r="EF23" s="310">
        <v>37121</v>
      </c>
      <c r="EG23" s="311">
        <v>37236</v>
      </c>
      <c r="EH23" s="311">
        <v>36981</v>
      </c>
      <c r="EI23" s="311">
        <v>36930</v>
      </c>
      <c r="EJ23" s="311">
        <v>36822</v>
      </c>
      <c r="EK23" s="311">
        <v>36785</v>
      </c>
      <c r="EL23" s="311">
        <v>36757</v>
      </c>
      <c r="EM23" s="311">
        <v>36886</v>
      </c>
      <c r="EN23" s="311">
        <v>38006</v>
      </c>
      <c r="EO23" s="311">
        <v>37880</v>
      </c>
      <c r="EP23" s="311">
        <v>37946</v>
      </c>
      <c r="EQ23" s="314">
        <v>38007</v>
      </c>
      <c r="ER23" s="310">
        <v>37999</v>
      </c>
      <c r="ES23" s="311">
        <v>38229</v>
      </c>
      <c r="ET23" s="311">
        <v>38455</v>
      </c>
      <c r="EU23" s="311">
        <v>38521</v>
      </c>
      <c r="EV23" s="311">
        <v>38754</v>
      </c>
      <c r="EW23" s="314">
        <v>38791</v>
      </c>
      <c r="EX23" s="314">
        <v>40692</v>
      </c>
      <c r="EY23" s="314">
        <v>40849</v>
      </c>
      <c r="EZ23" s="312">
        <v>40883</v>
      </c>
      <c r="FA23" s="312">
        <v>41315</v>
      </c>
      <c r="FB23" s="312">
        <v>41416</v>
      </c>
      <c r="FC23" s="312">
        <v>41431</v>
      </c>
      <c r="FD23" s="312">
        <v>41822</v>
      </c>
      <c r="FE23" s="312">
        <v>42100</v>
      </c>
      <c r="FF23" s="312">
        <v>42006</v>
      </c>
      <c r="FG23" s="312">
        <v>41782</v>
      </c>
      <c r="FH23" s="312">
        <v>41878</v>
      </c>
      <c r="FI23" s="312">
        <v>41840</v>
      </c>
      <c r="FJ23" s="312">
        <v>41801</v>
      </c>
      <c r="FK23" s="312">
        <v>42321</v>
      </c>
      <c r="FL23" s="312">
        <v>42162</v>
      </c>
      <c r="FM23" s="312">
        <v>42058</v>
      </c>
      <c r="FN23" s="312">
        <v>41967</v>
      </c>
      <c r="FO23" s="312">
        <v>42141</v>
      </c>
      <c r="FP23" s="312">
        <v>42600</v>
      </c>
      <c r="FQ23" s="312">
        <v>42969</v>
      </c>
      <c r="FR23" s="312">
        <v>42855</v>
      </c>
      <c r="FS23" s="312">
        <v>42751</v>
      </c>
      <c r="FT23" s="312">
        <v>42816</v>
      </c>
      <c r="FU23" s="312">
        <v>42804</v>
      </c>
      <c r="FV23" s="312">
        <v>42768</v>
      </c>
      <c r="FW23" s="93">
        <v>-36</v>
      </c>
      <c r="FX23" s="79">
        <v>-8.4175084175084167E-2</v>
      </c>
      <c r="FY23" s="93">
        <v>627</v>
      </c>
      <c r="FZ23" s="79">
        <v>1.4878621769772904</v>
      </c>
    </row>
    <row r="24" spans="1:195" ht="15" outlineLevel="2">
      <c r="A24" s="304">
        <v>475</v>
      </c>
      <c r="B24" s="48" t="s">
        <v>394</v>
      </c>
      <c r="C24" s="290" t="s">
        <v>484</v>
      </c>
      <c r="D24" s="310">
        <v>3139</v>
      </c>
      <c r="E24" s="311">
        <v>3151</v>
      </c>
      <c r="F24" s="311">
        <v>3175</v>
      </c>
      <c r="G24" s="311">
        <v>3152</v>
      </c>
      <c r="H24" s="311">
        <v>3152</v>
      </c>
      <c r="I24" s="311">
        <v>2942</v>
      </c>
      <c r="J24" s="311">
        <v>2947</v>
      </c>
      <c r="K24" s="311">
        <v>2941</v>
      </c>
      <c r="L24" s="311">
        <v>2878</v>
      </c>
      <c r="M24" s="311">
        <v>2889</v>
      </c>
      <c r="N24" s="311">
        <v>2888</v>
      </c>
      <c r="O24" s="312">
        <v>2949</v>
      </c>
      <c r="P24" s="310">
        <v>2940</v>
      </c>
      <c r="Q24" s="311">
        <v>2942</v>
      </c>
      <c r="R24" s="313">
        <v>2989</v>
      </c>
      <c r="S24" s="311">
        <v>2986</v>
      </c>
      <c r="T24" s="311">
        <v>2989</v>
      </c>
      <c r="U24" s="311">
        <v>3144</v>
      </c>
      <c r="V24" s="311">
        <v>3188</v>
      </c>
      <c r="W24" s="311">
        <v>3224</v>
      </c>
      <c r="X24" s="311">
        <v>3226</v>
      </c>
      <c r="Y24" s="311">
        <v>3355</v>
      </c>
      <c r="Z24" s="311">
        <v>3366</v>
      </c>
      <c r="AA24" s="312">
        <v>3394</v>
      </c>
      <c r="AB24" s="310">
        <v>3402</v>
      </c>
      <c r="AC24" s="311">
        <v>3403</v>
      </c>
      <c r="AD24" s="311">
        <v>3416</v>
      </c>
      <c r="AE24" s="311">
        <v>3389</v>
      </c>
      <c r="AF24" s="311">
        <v>3379</v>
      </c>
      <c r="AG24" s="311">
        <v>3371</v>
      </c>
      <c r="AH24" s="311">
        <v>3394</v>
      </c>
      <c r="AI24" s="311">
        <v>3394</v>
      </c>
      <c r="AJ24" s="311">
        <v>3376</v>
      </c>
      <c r="AK24" s="311">
        <v>3395</v>
      </c>
      <c r="AL24" s="311">
        <v>3412</v>
      </c>
      <c r="AM24" s="312">
        <v>3423</v>
      </c>
      <c r="AN24" s="310">
        <v>3420</v>
      </c>
      <c r="AO24" s="311">
        <v>3437</v>
      </c>
      <c r="AP24" s="311">
        <v>3431</v>
      </c>
      <c r="AQ24" s="311">
        <v>3415</v>
      </c>
      <c r="AR24" s="311">
        <v>3440</v>
      </c>
      <c r="AS24" s="311">
        <v>3462</v>
      </c>
      <c r="AT24" s="311">
        <v>3486</v>
      </c>
      <c r="AU24" s="311">
        <v>3516</v>
      </c>
      <c r="AV24" s="311">
        <v>3500</v>
      </c>
      <c r="AW24" s="311">
        <v>3512</v>
      </c>
      <c r="AX24" s="311">
        <v>3531</v>
      </c>
      <c r="AY24" s="312">
        <v>3538</v>
      </c>
      <c r="AZ24" s="310">
        <v>3558</v>
      </c>
      <c r="BA24" s="311">
        <v>3567</v>
      </c>
      <c r="BB24" s="311">
        <v>3568</v>
      </c>
      <c r="BC24" s="311">
        <v>3582</v>
      </c>
      <c r="BD24" s="311">
        <v>3611</v>
      </c>
      <c r="BE24" s="311">
        <v>3657</v>
      </c>
      <c r="BF24" s="311">
        <v>3673</v>
      </c>
      <c r="BG24" s="311">
        <v>3685</v>
      </c>
      <c r="BH24" s="311">
        <v>3707</v>
      </c>
      <c r="BI24" s="311">
        <v>3700</v>
      </c>
      <c r="BJ24" s="311">
        <v>3779</v>
      </c>
      <c r="BK24" s="312">
        <v>3831</v>
      </c>
      <c r="BL24" s="310">
        <v>3858</v>
      </c>
      <c r="BM24" s="315">
        <v>3892</v>
      </c>
      <c r="BN24" s="315">
        <v>3931</v>
      </c>
      <c r="BO24" s="315">
        <v>3913</v>
      </c>
      <c r="BP24" s="315">
        <v>3915</v>
      </c>
      <c r="BQ24" s="315">
        <v>3903</v>
      </c>
      <c r="BR24" s="315">
        <v>3910</v>
      </c>
      <c r="BS24" s="315">
        <v>3979</v>
      </c>
      <c r="BT24" s="315">
        <v>3964</v>
      </c>
      <c r="BU24" s="315">
        <v>4014</v>
      </c>
      <c r="BV24" s="315">
        <v>4010</v>
      </c>
      <c r="BW24" s="312">
        <v>4036</v>
      </c>
      <c r="BX24" s="310">
        <v>4074</v>
      </c>
      <c r="BY24" s="315">
        <v>4096</v>
      </c>
      <c r="BZ24" s="315">
        <v>4093</v>
      </c>
      <c r="CA24" s="315">
        <v>4104</v>
      </c>
      <c r="CB24" s="315">
        <v>4119</v>
      </c>
      <c r="CC24" s="315">
        <v>4087</v>
      </c>
      <c r="CD24" s="315">
        <v>4069</v>
      </c>
      <c r="CE24" s="315">
        <v>4072</v>
      </c>
      <c r="CF24" s="315">
        <v>4034</v>
      </c>
      <c r="CG24" s="311">
        <v>4022</v>
      </c>
      <c r="CH24" s="311">
        <v>4036</v>
      </c>
      <c r="CI24" s="312">
        <v>4032</v>
      </c>
      <c r="CJ24" s="310">
        <v>4023</v>
      </c>
      <c r="CK24" s="311">
        <v>4041</v>
      </c>
      <c r="CL24" s="311">
        <v>4054</v>
      </c>
      <c r="CM24" s="311">
        <v>4058</v>
      </c>
      <c r="CN24" s="311">
        <v>4036</v>
      </c>
      <c r="CO24" s="311">
        <v>4067</v>
      </c>
      <c r="CP24" s="311">
        <v>4068</v>
      </c>
      <c r="CQ24" s="311">
        <v>4135</v>
      </c>
      <c r="CR24" s="311">
        <v>4149</v>
      </c>
      <c r="CS24" s="311">
        <v>4168</v>
      </c>
      <c r="CT24" s="311">
        <v>4260</v>
      </c>
      <c r="CU24" s="312">
        <v>4281</v>
      </c>
      <c r="CV24" s="310">
        <v>4278</v>
      </c>
      <c r="CW24" s="311">
        <v>4313</v>
      </c>
      <c r="CX24" s="311">
        <v>4350</v>
      </c>
      <c r="CY24" s="311">
        <v>4352</v>
      </c>
      <c r="CZ24" s="311">
        <v>4380</v>
      </c>
      <c r="DA24" s="311">
        <v>4385</v>
      </c>
      <c r="DB24" s="311">
        <v>4324</v>
      </c>
      <c r="DC24" s="311">
        <v>4313</v>
      </c>
      <c r="DD24" s="311">
        <v>4317</v>
      </c>
      <c r="DE24" s="311">
        <v>4349</v>
      </c>
      <c r="DF24" s="311">
        <v>4388</v>
      </c>
      <c r="DG24" s="312">
        <v>4412</v>
      </c>
      <c r="DH24" s="310">
        <v>4425</v>
      </c>
      <c r="DI24" s="311">
        <v>4469</v>
      </c>
      <c r="DJ24" s="311">
        <v>4497</v>
      </c>
      <c r="DK24" s="311">
        <v>4487</v>
      </c>
      <c r="DL24" s="311">
        <v>4496</v>
      </c>
      <c r="DM24" s="311">
        <v>4497</v>
      </c>
      <c r="DN24" s="311">
        <v>4505</v>
      </c>
      <c r="DO24" s="311">
        <v>4504</v>
      </c>
      <c r="DP24" s="311">
        <v>4531</v>
      </c>
      <c r="DQ24" s="311">
        <v>4519</v>
      </c>
      <c r="DR24" s="311">
        <v>4512</v>
      </c>
      <c r="DS24" s="314">
        <v>4502</v>
      </c>
      <c r="DT24" s="310">
        <v>4519</v>
      </c>
      <c r="DU24" s="311">
        <v>4604</v>
      </c>
      <c r="DV24" s="311">
        <v>4605</v>
      </c>
      <c r="DW24" s="311">
        <v>4643</v>
      </c>
      <c r="DX24" s="311">
        <v>4674</v>
      </c>
      <c r="DY24" s="311">
        <v>4656</v>
      </c>
      <c r="DZ24" s="311">
        <v>4662</v>
      </c>
      <c r="EA24" s="311">
        <v>4620</v>
      </c>
      <c r="EB24" s="311">
        <v>4642</v>
      </c>
      <c r="EC24" s="311">
        <v>4664</v>
      </c>
      <c r="ED24" s="311">
        <v>4659</v>
      </c>
      <c r="EE24" s="314">
        <v>4650</v>
      </c>
      <c r="EF24" s="310">
        <v>4701</v>
      </c>
      <c r="EG24" s="311">
        <v>4734</v>
      </c>
      <c r="EH24" s="311">
        <v>4740</v>
      </c>
      <c r="EI24" s="311">
        <v>4747</v>
      </c>
      <c r="EJ24" s="311">
        <v>4766</v>
      </c>
      <c r="EK24" s="311">
        <v>4757</v>
      </c>
      <c r="EL24" s="311">
        <v>4733</v>
      </c>
      <c r="EM24" s="311">
        <v>4743</v>
      </c>
      <c r="EN24" s="311">
        <v>4751</v>
      </c>
      <c r="EO24" s="311">
        <v>4751</v>
      </c>
      <c r="EP24" s="311">
        <v>4709</v>
      </c>
      <c r="EQ24" s="314">
        <v>4720</v>
      </c>
      <c r="ER24" s="310">
        <v>4770</v>
      </c>
      <c r="ES24" s="311">
        <v>4779</v>
      </c>
      <c r="ET24" s="311">
        <v>4778</v>
      </c>
      <c r="EU24" s="311">
        <v>4752</v>
      </c>
      <c r="EV24" s="311">
        <v>4767</v>
      </c>
      <c r="EW24" s="314">
        <v>4762</v>
      </c>
      <c r="EX24" s="314">
        <v>4809</v>
      </c>
      <c r="EY24" s="314">
        <v>4802</v>
      </c>
      <c r="EZ24" s="312">
        <v>4736</v>
      </c>
      <c r="FA24" s="312">
        <v>4757</v>
      </c>
      <c r="FB24" s="312">
        <v>4733</v>
      </c>
      <c r="FC24" s="312">
        <v>4754</v>
      </c>
      <c r="FD24" s="312">
        <v>4821</v>
      </c>
      <c r="FE24" s="312">
        <v>4851</v>
      </c>
      <c r="FF24" s="312">
        <v>4793</v>
      </c>
      <c r="FG24" s="312">
        <v>4779</v>
      </c>
      <c r="FH24" s="312">
        <v>4797</v>
      </c>
      <c r="FI24" s="312">
        <v>4841</v>
      </c>
      <c r="FJ24" s="312">
        <v>4831</v>
      </c>
      <c r="FK24" s="312">
        <v>4879</v>
      </c>
      <c r="FL24" s="312">
        <v>4888</v>
      </c>
      <c r="FM24" s="312">
        <v>4875</v>
      </c>
      <c r="FN24" s="312">
        <v>4877</v>
      </c>
      <c r="FO24" s="312">
        <v>4928</v>
      </c>
      <c r="FP24" s="312">
        <v>4975</v>
      </c>
      <c r="FQ24" s="312">
        <v>4987</v>
      </c>
      <c r="FR24" s="312">
        <v>4925</v>
      </c>
      <c r="FS24" s="312">
        <v>4898</v>
      </c>
      <c r="FT24" s="312">
        <v>4887</v>
      </c>
      <c r="FU24" s="312">
        <v>4866</v>
      </c>
      <c r="FV24" s="312">
        <v>4872</v>
      </c>
      <c r="FW24" s="93">
        <v>6</v>
      </c>
      <c r="FX24" s="79">
        <v>0.12315270935960591</v>
      </c>
      <c r="FY24" s="93">
        <v>-56</v>
      </c>
      <c r="FZ24" s="79">
        <v>-1.1363636363636365</v>
      </c>
    </row>
    <row r="25" spans="1:195" ht="15" outlineLevel="2">
      <c r="A25" s="304">
        <v>480</v>
      </c>
      <c r="B25" s="48" t="s">
        <v>394</v>
      </c>
      <c r="C25" s="290" t="s">
        <v>485</v>
      </c>
      <c r="D25" s="310">
        <v>13211</v>
      </c>
      <c r="E25" s="311">
        <v>13401</v>
      </c>
      <c r="F25" s="311">
        <v>13459</v>
      </c>
      <c r="G25" s="311">
        <v>13466</v>
      </c>
      <c r="H25" s="311">
        <v>13468</v>
      </c>
      <c r="I25" s="311">
        <v>13433</v>
      </c>
      <c r="J25" s="311">
        <v>13385</v>
      </c>
      <c r="K25" s="311">
        <v>13430</v>
      </c>
      <c r="L25" s="311">
        <v>13349</v>
      </c>
      <c r="M25" s="311">
        <v>13405</v>
      </c>
      <c r="N25" s="311">
        <v>13427</v>
      </c>
      <c r="O25" s="312">
        <v>13633</v>
      </c>
      <c r="P25" s="310">
        <v>13613</v>
      </c>
      <c r="Q25" s="311">
        <v>13665</v>
      </c>
      <c r="R25" s="313">
        <v>13401</v>
      </c>
      <c r="S25" s="311">
        <v>13027</v>
      </c>
      <c r="T25" s="311">
        <v>13140</v>
      </c>
      <c r="U25" s="311">
        <v>13409</v>
      </c>
      <c r="V25" s="311">
        <v>13641</v>
      </c>
      <c r="W25" s="311">
        <v>13875</v>
      </c>
      <c r="X25" s="311">
        <v>13913</v>
      </c>
      <c r="Y25" s="311">
        <v>14196</v>
      </c>
      <c r="Z25" s="311">
        <v>14269</v>
      </c>
      <c r="AA25" s="312">
        <v>14513</v>
      </c>
      <c r="AB25" s="310">
        <v>14480</v>
      </c>
      <c r="AC25" s="311">
        <v>14532</v>
      </c>
      <c r="AD25" s="311">
        <v>14567</v>
      </c>
      <c r="AE25" s="311">
        <v>14615</v>
      </c>
      <c r="AF25" s="311">
        <v>14711</v>
      </c>
      <c r="AG25" s="311">
        <v>14782</v>
      </c>
      <c r="AH25" s="311">
        <v>14195</v>
      </c>
      <c r="AI25" s="311">
        <v>14804</v>
      </c>
      <c r="AJ25" s="311">
        <v>14858</v>
      </c>
      <c r="AK25" s="311">
        <v>15012</v>
      </c>
      <c r="AL25" s="311">
        <v>15181</v>
      </c>
      <c r="AM25" s="312">
        <v>15373</v>
      </c>
      <c r="AN25" s="310">
        <v>15484</v>
      </c>
      <c r="AO25" s="311">
        <v>15628</v>
      </c>
      <c r="AP25" s="311">
        <v>15749</v>
      </c>
      <c r="AQ25" s="311">
        <v>15849</v>
      </c>
      <c r="AR25" s="311">
        <v>16116</v>
      </c>
      <c r="AS25" s="311">
        <v>16219</v>
      </c>
      <c r="AT25" s="311">
        <v>16409</v>
      </c>
      <c r="AU25" s="311">
        <v>16532</v>
      </c>
      <c r="AV25" s="311">
        <v>16367</v>
      </c>
      <c r="AW25" s="311">
        <v>16482</v>
      </c>
      <c r="AX25" s="311">
        <v>16531</v>
      </c>
      <c r="AY25" s="312">
        <v>16568</v>
      </c>
      <c r="AZ25" s="310">
        <v>16625</v>
      </c>
      <c r="BA25" s="311">
        <v>16739</v>
      </c>
      <c r="BB25" s="311">
        <v>16742</v>
      </c>
      <c r="BC25" s="311">
        <v>16789</v>
      </c>
      <c r="BD25" s="311">
        <v>16832</v>
      </c>
      <c r="BE25" s="311">
        <v>16753</v>
      </c>
      <c r="BF25" s="311">
        <v>16859</v>
      </c>
      <c r="BG25" s="311">
        <v>16786</v>
      </c>
      <c r="BH25" s="311">
        <v>17625</v>
      </c>
      <c r="BI25" s="311">
        <v>17552</v>
      </c>
      <c r="BJ25" s="311">
        <v>17568</v>
      </c>
      <c r="BK25" s="312">
        <v>17687</v>
      </c>
      <c r="BL25" s="310">
        <v>17716</v>
      </c>
      <c r="BM25" s="315">
        <v>17773</v>
      </c>
      <c r="BN25" s="315">
        <v>17813</v>
      </c>
      <c r="BO25" s="315">
        <v>17850</v>
      </c>
      <c r="BP25" s="315">
        <v>17928</v>
      </c>
      <c r="BQ25" s="315">
        <v>17895</v>
      </c>
      <c r="BR25" s="315">
        <v>17654</v>
      </c>
      <c r="BS25" s="315">
        <v>17580</v>
      </c>
      <c r="BT25" s="315">
        <v>17508</v>
      </c>
      <c r="BU25" s="315">
        <v>17512</v>
      </c>
      <c r="BV25" s="315">
        <v>17481</v>
      </c>
      <c r="BW25" s="312">
        <v>17467</v>
      </c>
      <c r="BX25" s="310">
        <v>17487</v>
      </c>
      <c r="BY25" s="315">
        <v>17420</v>
      </c>
      <c r="BZ25" s="315">
        <v>17415</v>
      </c>
      <c r="CA25" s="315">
        <v>17377</v>
      </c>
      <c r="CB25" s="315">
        <v>17356</v>
      </c>
      <c r="CC25" s="315">
        <v>17302</v>
      </c>
      <c r="CD25" s="315">
        <v>17200</v>
      </c>
      <c r="CE25" s="315">
        <v>17287</v>
      </c>
      <c r="CF25" s="315">
        <v>17355</v>
      </c>
      <c r="CG25" s="311">
        <v>17455</v>
      </c>
      <c r="CH25" s="311">
        <v>17511</v>
      </c>
      <c r="CI25" s="312">
        <v>17605</v>
      </c>
      <c r="CJ25" s="310">
        <v>17580</v>
      </c>
      <c r="CK25" s="311">
        <v>17649</v>
      </c>
      <c r="CL25" s="311">
        <v>17604</v>
      </c>
      <c r="CM25" s="311">
        <v>17651</v>
      </c>
      <c r="CN25" s="311">
        <v>17613</v>
      </c>
      <c r="CO25" s="311">
        <v>17797</v>
      </c>
      <c r="CP25" s="311">
        <v>17928</v>
      </c>
      <c r="CQ25" s="311">
        <v>17961</v>
      </c>
      <c r="CR25" s="311">
        <v>18117</v>
      </c>
      <c r="CS25" s="311">
        <v>18249</v>
      </c>
      <c r="CT25" s="311">
        <v>18439</v>
      </c>
      <c r="CU25" s="312">
        <v>18487</v>
      </c>
      <c r="CV25" s="310">
        <v>18492</v>
      </c>
      <c r="CW25" s="311">
        <v>18512</v>
      </c>
      <c r="CX25" s="311">
        <v>18492</v>
      </c>
      <c r="CY25" s="311">
        <v>18567</v>
      </c>
      <c r="CZ25" s="311">
        <v>18639</v>
      </c>
      <c r="DA25" s="311">
        <v>18578</v>
      </c>
      <c r="DB25" s="311">
        <v>18579</v>
      </c>
      <c r="DC25" s="311">
        <v>18567</v>
      </c>
      <c r="DD25" s="311">
        <v>18753</v>
      </c>
      <c r="DE25" s="311">
        <v>18699</v>
      </c>
      <c r="DF25" s="311">
        <v>18928</v>
      </c>
      <c r="DG25" s="312">
        <v>18988</v>
      </c>
      <c r="DH25" s="310">
        <v>18953</v>
      </c>
      <c r="DI25" s="311">
        <v>19035</v>
      </c>
      <c r="DJ25" s="311">
        <v>19014</v>
      </c>
      <c r="DK25" s="311">
        <v>18923</v>
      </c>
      <c r="DL25" s="311">
        <v>18884</v>
      </c>
      <c r="DM25" s="311">
        <v>18848</v>
      </c>
      <c r="DN25" s="311">
        <v>18802</v>
      </c>
      <c r="DO25" s="311">
        <v>18779</v>
      </c>
      <c r="DP25" s="311">
        <v>18784</v>
      </c>
      <c r="DQ25" s="311">
        <v>18823</v>
      </c>
      <c r="DR25" s="311">
        <v>18762</v>
      </c>
      <c r="DS25" s="314">
        <v>18883</v>
      </c>
      <c r="DT25" s="310">
        <v>19010</v>
      </c>
      <c r="DU25" s="311">
        <v>19225</v>
      </c>
      <c r="DV25" s="311">
        <v>19396</v>
      </c>
      <c r="DW25" s="311">
        <v>19550</v>
      </c>
      <c r="DX25" s="311">
        <v>19628</v>
      </c>
      <c r="DY25" s="311">
        <v>19626</v>
      </c>
      <c r="DZ25" s="311">
        <v>19727</v>
      </c>
      <c r="EA25" s="311">
        <v>19628</v>
      </c>
      <c r="EB25" s="311">
        <v>19730</v>
      </c>
      <c r="EC25" s="311">
        <v>19770</v>
      </c>
      <c r="ED25" s="311">
        <v>19798</v>
      </c>
      <c r="EE25" s="314">
        <v>19760</v>
      </c>
      <c r="EF25" s="310">
        <v>19819</v>
      </c>
      <c r="EG25" s="311">
        <v>19869</v>
      </c>
      <c r="EH25" s="311">
        <v>19809</v>
      </c>
      <c r="EI25" s="311">
        <v>19793</v>
      </c>
      <c r="EJ25" s="311">
        <v>19805</v>
      </c>
      <c r="EK25" s="311">
        <v>19797</v>
      </c>
      <c r="EL25" s="311">
        <v>19927</v>
      </c>
      <c r="EM25" s="311">
        <v>19969</v>
      </c>
      <c r="EN25" s="311">
        <v>20061</v>
      </c>
      <c r="EO25" s="311">
        <v>20030</v>
      </c>
      <c r="EP25" s="311">
        <v>20034</v>
      </c>
      <c r="EQ25" s="314">
        <v>20078</v>
      </c>
      <c r="ER25" s="310">
        <v>20150</v>
      </c>
      <c r="ES25" s="311">
        <v>20176</v>
      </c>
      <c r="ET25" s="311">
        <v>20256</v>
      </c>
      <c r="EU25" s="311">
        <v>20281</v>
      </c>
      <c r="EV25" s="311">
        <v>20391</v>
      </c>
      <c r="EW25" s="314">
        <v>20425</v>
      </c>
      <c r="EX25" s="314">
        <v>20809</v>
      </c>
      <c r="EY25" s="314">
        <v>21007</v>
      </c>
      <c r="EZ25" s="312">
        <v>20996</v>
      </c>
      <c r="FA25" s="312">
        <v>21020</v>
      </c>
      <c r="FB25" s="312">
        <v>21059</v>
      </c>
      <c r="FC25" s="312">
        <v>21198</v>
      </c>
      <c r="FD25" s="312">
        <v>21233</v>
      </c>
      <c r="FE25" s="312">
        <v>21237</v>
      </c>
      <c r="FF25" s="312">
        <v>21202</v>
      </c>
      <c r="FG25" s="312">
        <v>21163</v>
      </c>
      <c r="FH25" s="312">
        <v>21141</v>
      </c>
      <c r="FI25" s="312">
        <v>21142</v>
      </c>
      <c r="FJ25" s="312">
        <v>21186</v>
      </c>
      <c r="FK25" s="312">
        <v>21487</v>
      </c>
      <c r="FL25" s="312">
        <v>19635</v>
      </c>
      <c r="FM25" s="312">
        <v>19684</v>
      </c>
      <c r="FN25" s="312">
        <v>19774</v>
      </c>
      <c r="FO25" s="312">
        <v>19817</v>
      </c>
      <c r="FP25" s="312">
        <v>19910</v>
      </c>
      <c r="FQ25" s="312">
        <v>20006</v>
      </c>
      <c r="FR25" s="312">
        <v>19969</v>
      </c>
      <c r="FS25" s="312">
        <v>19950</v>
      </c>
      <c r="FT25" s="312">
        <v>19996</v>
      </c>
      <c r="FU25" s="312">
        <v>19933</v>
      </c>
      <c r="FV25" s="312">
        <v>19953</v>
      </c>
      <c r="FW25" s="93">
        <v>20</v>
      </c>
      <c r="FX25" s="79">
        <v>0.10023555355084449</v>
      </c>
      <c r="FY25" s="93">
        <v>136</v>
      </c>
      <c r="FZ25" s="79">
        <v>0.68627945703184134</v>
      </c>
    </row>
    <row r="26" spans="1:195" ht="15" outlineLevel="2">
      <c r="A26" s="304">
        <v>490</v>
      </c>
      <c r="B26" s="48" t="s">
        <v>394</v>
      </c>
      <c r="C26" s="290" t="s">
        <v>487</v>
      </c>
      <c r="D26" s="310">
        <v>43783</v>
      </c>
      <c r="E26" s="311">
        <v>44044</v>
      </c>
      <c r="F26" s="311">
        <v>44295</v>
      </c>
      <c r="G26" s="311">
        <v>44174</v>
      </c>
      <c r="H26" s="311">
        <v>44122</v>
      </c>
      <c r="I26" s="311">
        <v>44198</v>
      </c>
      <c r="J26" s="311">
        <v>43867</v>
      </c>
      <c r="K26" s="311">
        <v>44065</v>
      </c>
      <c r="L26" s="311">
        <v>43783</v>
      </c>
      <c r="M26" s="311">
        <v>43274</v>
      </c>
      <c r="N26" s="311">
        <v>43082</v>
      </c>
      <c r="O26" s="312">
        <v>43327</v>
      </c>
      <c r="P26" s="310">
        <v>43290</v>
      </c>
      <c r="Q26" s="311">
        <v>43414</v>
      </c>
      <c r="R26" s="313">
        <v>43609</v>
      </c>
      <c r="S26" s="311">
        <v>40333</v>
      </c>
      <c r="T26" s="311">
        <v>43716</v>
      </c>
      <c r="U26" s="311">
        <v>43852</v>
      </c>
      <c r="V26" s="311">
        <v>44102</v>
      </c>
      <c r="W26" s="311">
        <v>44394</v>
      </c>
      <c r="X26" s="311">
        <v>44634</v>
      </c>
      <c r="Y26" s="311">
        <v>45088</v>
      </c>
      <c r="Z26" s="311">
        <v>45194</v>
      </c>
      <c r="AA26" s="312">
        <v>45151</v>
      </c>
      <c r="AB26" s="310">
        <v>44257</v>
      </c>
      <c r="AC26" s="311">
        <v>45233</v>
      </c>
      <c r="AD26" s="311">
        <v>45361</v>
      </c>
      <c r="AE26" s="311">
        <v>45300</v>
      </c>
      <c r="AF26" s="311">
        <v>45551</v>
      </c>
      <c r="AG26" s="311">
        <v>44281</v>
      </c>
      <c r="AH26" s="311">
        <v>45224</v>
      </c>
      <c r="AI26" s="311">
        <v>45065</v>
      </c>
      <c r="AJ26" s="311">
        <v>45122</v>
      </c>
      <c r="AK26" s="311">
        <v>45080</v>
      </c>
      <c r="AL26" s="311">
        <v>45123</v>
      </c>
      <c r="AM26" s="312">
        <v>45090</v>
      </c>
      <c r="AN26" s="310">
        <v>45115</v>
      </c>
      <c r="AO26" s="311">
        <v>45268</v>
      </c>
      <c r="AP26" s="311">
        <v>45287</v>
      </c>
      <c r="AQ26" s="311">
        <v>45180</v>
      </c>
      <c r="AR26" s="311">
        <v>45694</v>
      </c>
      <c r="AS26" s="311">
        <v>45749</v>
      </c>
      <c r="AT26" s="311">
        <v>45673</v>
      </c>
      <c r="AU26" s="311">
        <v>45673</v>
      </c>
      <c r="AV26" s="311">
        <v>45149</v>
      </c>
      <c r="AW26" s="311">
        <v>45181</v>
      </c>
      <c r="AX26" s="311">
        <v>45162</v>
      </c>
      <c r="AY26" s="312">
        <v>45229</v>
      </c>
      <c r="AZ26" s="310">
        <v>45399</v>
      </c>
      <c r="BA26" s="311">
        <v>44880</v>
      </c>
      <c r="BB26" s="311">
        <v>45596</v>
      </c>
      <c r="BC26" s="311">
        <v>45561</v>
      </c>
      <c r="BD26" s="311">
        <v>45573</v>
      </c>
      <c r="BE26" s="311">
        <v>45430</v>
      </c>
      <c r="BF26" s="311">
        <v>45407</v>
      </c>
      <c r="BG26" s="311">
        <v>45244</v>
      </c>
      <c r="BH26" s="311">
        <v>47479</v>
      </c>
      <c r="BI26" s="311">
        <v>47105</v>
      </c>
      <c r="BJ26" s="311">
        <v>47048</v>
      </c>
      <c r="BK26" s="312">
        <v>48837</v>
      </c>
      <c r="BL26" s="310">
        <v>48853</v>
      </c>
      <c r="BM26" s="315">
        <v>48930</v>
      </c>
      <c r="BN26" s="315">
        <v>48859</v>
      </c>
      <c r="BO26" s="315">
        <v>48808</v>
      </c>
      <c r="BP26" s="315">
        <v>48834</v>
      </c>
      <c r="BQ26" s="315">
        <v>48532</v>
      </c>
      <c r="BR26" s="315">
        <v>48184</v>
      </c>
      <c r="BS26" s="315">
        <v>47598</v>
      </c>
      <c r="BT26" s="315">
        <v>47466</v>
      </c>
      <c r="BU26" s="315">
        <v>47409</v>
      </c>
      <c r="BV26" s="315">
        <v>47355</v>
      </c>
      <c r="BW26" s="312">
        <v>47431</v>
      </c>
      <c r="BX26" s="310">
        <v>47530</v>
      </c>
      <c r="BY26" s="315">
        <v>47393</v>
      </c>
      <c r="BZ26" s="315">
        <v>47155</v>
      </c>
      <c r="CA26" s="315">
        <v>47079</v>
      </c>
      <c r="CB26" s="315">
        <v>47029</v>
      </c>
      <c r="CC26" s="315">
        <v>46694</v>
      </c>
      <c r="CD26" s="315">
        <v>45768</v>
      </c>
      <c r="CE26" s="315">
        <v>45863</v>
      </c>
      <c r="CF26" s="315">
        <v>45863</v>
      </c>
      <c r="CG26" s="311">
        <v>45921</v>
      </c>
      <c r="CH26" s="311">
        <v>45901</v>
      </c>
      <c r="CI26" s="312">
        <v>45921</v>
      </c>
      <c r="CJ26" s="310">
        <v>45937</v>
      </c>
      <c r="CK26" s="311">
        <v>45992</v>
      </c>
      <c r="CL26" s="311">
        <v>45952</v>
      </c>
      <c r="CM26" s="311">
        <v>45851</v>
      </c>
      <c r="CN26" s="311">
        <v>45874</v>
      </c>
      <c r="CO26" s="311">
        <v>45798</v>
      </c>
      <c r="CP26" s="311">
        <v>45899</v>
      </c>
      <c r="CQ26" s="311">
        <v>45486</v>
      </c>
      <c r="CR26" s="311">
        <v>45913</v>
      </c>
      <c r="CS26" s="311">
        <v>45899</v>
      </c>
      <c r="CT26" s="311">
        <v>46090</v>
      </c>
      <c r="CU26" s="312">
        <v>46291</v>
      </c>
      <c r="CV26" s="310">
        <v>46340</v>
      </c>
      <c r="CW26" s="311">
        <v>46304</v>
      </c>
      <c r="CX26" s="311">
        <v>46304</v>
      </c>
      <c r="CY26" s="311">
        <v>46257</v>
      </c>
      <c r="CZ26" s="311">
        <v>46368</v>
      </c>
      <c r="DA26" s="311">
        <v>46352</v>
      </c>
      <c r="DB26" s="311">
        <v>46073</v>
      </c>
      <c r="DC26" s="311">
        <v>45999</v>
      </c>
      <c r="DD26" s="311">
        <v>46036</v>
      </c>
      <c r="DE26" s="311">
        <v>45937</v>
      </c>
      <c r="DF26" s="311">
        <v>46829</v>
      </c>
      <c r="DG26" s="312">
        <v>47493</v>
      </c>
      <c r="DH26" s="310">
        <v>48411</v>
      </c>
      <c r="DI26" s="311">
        <v>48465</v>
      </c>
      <c r="DJ26" s="311">
        <v>48233</v>
      </c>
      <c r="DK26" s="311">
        <v>48073</v>
      </c>
      <c r="DL26" s="311">
        <v>48051</v>
      </c>
      <c r="DM26" s="311">
        <v>47857</v>
      </c>
      <c r="DN26" s="311">
        <v>47743</v>
      </c>
      <c r="DO26" s="311">
        <v>47666</v>
      </c>
      <c r="DP26" s="311">
        <v>47650</v>
      </c>
      <c r="DQ26" s="311">
        <v>47508</v>
      </c>
      <c r="DR26" s="311">
        <v>47119</v>
      </c>
      <c r="DS26" s="314">
        <v>46892</v>
      </c>
      <c r="DT26" s="310">
        <v>46884</v>
      </c>
      <c r="DU26" s="311">
        <v>47079</v>
      </c>
      <c r="DV26" s="311">
        <v>47331</v>
      </c>
      <c r="DW26" s="311">
        <v>47398</v>
      </c>
      <c r="DX26" s="311">
        <v>47610</v>
      </c>
      <c r="DY26" s="311">
        <v>47563</v>
      </c>
      <c r="DZ26" s="311">
        <v>47671</v>
      </c>
      <c r="EA26" s="311">
        <v>47433</v>
      </c>
      <c r="EB26" s="311">
        <v>47592</v>
      </c>
      <c r="EC26" s="311">
        <v>47511</v>
      </c>
      <c r="ED26" s="311">
        <v>47571</v>
      </c>
      <c r="EE26" s="314">
        <v>47604</v>
      </c>
      <c r="EF26" s="310">
        <v>47578</v>
      </c>
      <c r="EG26" s="311">
        <v>47688</v>
      </c>
      <c r="EH26" s="311">
        <v>47633</v>
      </c>
      <c r="EI26" s="311">
        <v>47638</v>
      </c>
      <c r="EJ26" s="311">
        <v>47663</v>
      </c>
      <c r="EK26" s="311">
        <v>47718</v>
      </c>
      <c r="EL26" s="311">
        <v>47877</v>
      </c>
      <c r="EM26" s="311">
        <v>48042</v>
      </c>
      <c r="EN26" s="311">
        <v>48140</v>
      </c>
      <c r="EO26" s="311">
        <v>48085</v>
      </c>
      <c r="EP26" s="311">
        <v>48137</v>
      </c>
      <c r="EQ26" s="314">
        <v>48207</v>
      </c>
      <c r="ER26" s="310">
        <v>48335</v>
      </c>
      <c r="ES26" s="311">
        <v>48395</v>
      </c>
      <c r="ET26" s="311">
        <v>48311</v>
      </c>
      <c r="EU26" s="311">
        <v>48270</v>
      </c>
      <c r="EV26" s="311">
        <v>48448</v>
      </c>
      <c r="EW26" s="314">
        <v>48417</v>
      </c>
      <c r="EX26" s="314">
        <v>49009</v>
      </c>
      <c r="EY26" s="314">
        <v>48954</v>
      </c>
      <c r="EZ26" s="312">
        <v>48855</v>
      </c>
      <c r="FA26" s="312">
        <v>49026</v>
      </c>
      <c r="FB26" s="312">
        <v>49078</v>
      </c>
      <c r="FC26" s="312">
        <v>49149</v>
      </c>
      <c r="FD26" s="312">
        <v>49296</v>
      </c>
      <c r="FE26" s="312">
        <v>49406</v>
      </c>
      <c r="FF26" s="312">
        <v>49362</v>
      </c>
      <c r="FG26" s="312">
        <v>49384</v>
      </c>
      <c r="FH26" s="312">
        <v>49436</v>
      </c>
      <c r="FI26" s="312">
        <v>49393</v>
      </c>
      <c r="FJ26" s="312">
        <v>49462</v>
      </c>
      <c r="FK26" s="312">
        <v>49872</v>
      </c>
      <c r="FL26" s="312">
        <v>49845</v>
      </c>
      <c r="FM26" s="312">
        <v>49838</v>
      </c>
      <c r="FN26" s="312">
        <v>49794</v>
      </c>
      <c r="FO26" s="312">
        <v>49831</v>
      </c>
      <c r="FP26" s="312">
        <v>50122</v>
      </c>
      <c r="FQ26" s="312">
        <v>50305</v>
      </c>
      <c r="FR26" s="312">
        <v>50370</v>
      </c>
      <c r="FS26" s="312">
        <v>50268</v>
      </c>
      <c r="FT26" s="312">
        <v>50146</v>
      </c>
      <c r="FU26" s="312">
        <v>50144</v>
      </c>
      <c r="FV26" s="312">
        <v>50240</v>
      </c>
      <c r="FW26" s="93">
        <v>96</v>
      </c>
      <c r="FX26" s="79">
        <v>0.19108280254777071</v>
      </c>
      <c r="FY26" s="93">
        <v>409</v>
      </c>
      <c r="FZ26" s="79">
        <v>0.82077421685296303</v>
      </c>
      <c r="GI26" s="2" t="s">
        <v>368</v>
      </c>
    </row>
    <row r="27" spans="1:195" ht="15" outlineLevel="2">
      <c r="A27" s="304">
        <v>659</v>
      </c>
      <c r="B27" s="48" t="s">
        <v>394</v>
      </c>
      <c r="C27" s="290" t="s">
        <v>507</v>
      </c>
      <c r="D27" s="310">
        <v>17295</v>
      </c>
      <c r="E27" s="311">
        <v>17406</v>
      </c>
      <c r="F27" s="311">
        <v>17344</v>
      </c>
      <c r="G27" s="311">
        <v>17290</v>
      </c>
      <c r="H27" s="311">
        <v>18219</v>
      </c>
      <c r="I27" s="311">
        <v>18246</v>
      </c>
      <c r="J27" s="311">
        <v>18211</v>
      </c>
      <c r="K27" s="311">
        <v>18248</v>
      </c>
      <c r="L27" s="311">
        <v>18345</v>
      </c>
      <c r="M27" s="311">
        <v>18157</v>
      </c>
      <c r="N27" s="311">
        <v>18114</v>
      </c>
      <c r="O27" s="312">
        <v>18112</v>
      </c>
      <c r="P27" s="310">
        <v>18069</v>
      </c>
      <c r="Q27" s="311">
        <v>18342</v>
      </c>
      <c r="R27" s="313">
        <v>18385</v>
      </c>
      <c r="S27" s="311">
        <v>16417</v>
      </c>
      <c r="T27" s="311">
        <v>18860</v>
      </c>
      <c r="U27" s="311">
        <v>19220</v>
      </c>
      <c r="V27" s="311">
        <v>19428</v>
      </c>
      <c r="W27" s="311">
        <v>19666</v>
      </c>
      <c r="X27" s="311">
        <v>19584</v>
      </c>
      <c r="Y27" s="311">
        <v>19936</v>
      </c>
      <c r="Z27" s="311">
        <v>20319</v>
      </c>
      <c r="AA27" s="312">
        <v>20361</v>
      </c>
      <c r="AB27" s="310">
        <v>20326</v>
      </c>
      <c r="AC27" s="311">
        <v>20321</v>
      </c>
      <c r="AD27" s="311">
        <v>20208</v>
      </c>
      <c r="AE27" s="311">
        <v>20235</v>
      </c>
      <c r="AF27" s="311">
        <v>20146</v>
      </c>
      <c r="AG27" s="311">
        <v>19636</v>
      </c>
      <c r="AH27" s="311">
        <v>20106</v>
      </c>
      <c r="AI27" s="311">
        <v>19822</v>
      </c>
      <c r="AJ27" s="311">
        <v>19744</v>
      </c>
      <c r="AK27" s="311">
        <v>19687</v>
      </c>
      <c r="AL27" s="311">
        <v>19530</v>
      </c>
      <c r="AM27" s="312">
        <v>19643</v>
      </c>
      <c r="AN27" s="310">
        <v>19610</v>
      </c>
      <c r="AO27" s="311">
        <v>19582</v>
      </c>
      <c r="AP27" s="311">
        <v>19736</v>
      </c>
      <c r="AQ27" s="311">
        <v>19632</v>
      </c>
      <c r="AR27" s="311">
        <v>19879</v>
      </c>
      <c r="AS27" s="311">
        <v>19963</v>
      </c>
      <c r="AT27" s="311">
        <v>20091</v>
      </c>
      <c r="AU27" s="311">
        <v>20092</v>
      </c>
      <c r="AV27" s="311">
        <v>19953</v>
      </c>
      <c r="AW27" s="311">
        <v>19995</v>
      </c>
      <c r="AX27" s="311">
        <v>19963</v>
      </c>
      <c r="AY27" s="312">
        <v>19983</v>
      </c>
      <c r="AZ27" s="310">
        <v>20006</v>
      </c>
      <c r="BA27" s="311">
        <v>20033</v>
      </c>
      <c r="BB27" s="311">
        <v>19962</v>
      </c>
      <c r="BC27" s="311">
        <v>19925</v>
      </c>
      <c r="BD27" s="311">
        <v>19864</v>
      </c>
      <c r="BE27" s="311">
        <v>19682</v>
      </c>
      <c r="BF27" s="311">
        <v>19781</v>
      </c>
      <c r="BG27" s="311">
        <v>19631</v>
      </c>
      <c r="BH27" s="311">
        <v>19695</v>
      </c>
      <c r="BI27" s="311">
        <v>19525</v>
      </c>
      <c r="BJ27" s="311">
        <v>20016</v>
      </c>
      <c r="BK27" s="312">
        <v>20840</v>
      </c>
      <c r="BL27" s="310">
        <v>20795</v>
      </c>
      <c r="BM27" s="315">
        <v>20842</v>
      </c>
      <c r="BN27" s="315">
        <v>20914</v>
      </c>
      <c r="BO27" s="315">
        <v>20953</v>
      </c>
      <c r="BP27" s="315">
        <v>20969</v>
      </c>
      <c r="BQ27" s="315">
        <v>20866</v>
      </c>
      <c r="BR27" s="315">
        <v>20565</v>
      </c>
      <c r="BS27" s="315">
        <v>20395</v>
      </c>
      <c r="BT27" s="315">
        <v>20287</v>
      </c>
      <c r="BU27" s="315">
        <v>20222</v>
      </c>
      <c r="BV27" s="315">
        <v>20199</v>
      </c>
      <c r="BW27" s="312">
        <v>20277</v>
      </c>
      <c r="BX27" s="310">
        <v>20334</v>
      </c>
      <c r="BY27" s="315">
        <v>20275</v>
      </c>
      <c r="BZ27" s="315">
        <v>20093</v>
      </c>
      <c r="CA27" s="315">
        <v>19973</v>
      </c>
      <c r="CB27" s="315">
        <v>20231</v>
      </c>
      <c r="CC27" s="315">
        <v>20048</v>
      </c>
      <c r="CD27" s="315">
        <v>20055</v>
      </c>
      <c r="CE27" s="315">
        <v>20069</v>
      </c>
      <c r="CF27" s="315">
        <v>20020</v>
      </c>
      <c r="CG27" s="311">
        <v>19973</v>
      </c>
      <c r="CH27" s="311">
        <v>19940</v>
      </c>
      <c r="CI27" s="312">
        <v>19935</v>
      </c>
      <c r="CJ27" s="310">
        <v>19887</v>
      </c>
      <c r="CK27" s="311">
        <v>19884</v>
      </c>
      <c r="CL27" s="311">
        <v>19976</v>
      </c>
      <c r="CM27" s="311">
        <v>19944</v>
      </c>
      <c r="CN27" s="311">
        <v>19923</v>
      </c>
      <c r="CO27" s="311">
        <v>19979</v>
      </c>
      <c r="CP27" s="311">
        <v>20083</v>
      </c>
      <c r="CQ27" s="311">
        <v>20109</v>
      </c>
      <c r="CR27" s="311">
        <v>20265</v>
      </c>
      <c r="CS27" s="311">
        <v>20293</v>
      </c>
      <c r="CT27" s="311">
        <v>20379</v>
      </c>
      <c r="CU27" s="312">
        <v>20360</v>
      </c>
      <c r="CV27" s="310">
        <v>20346</v>
      </c>
      <c r="CW27" s="311">
        <v>20330</v>
      </c>
      <c r="CX27" s="311">
        <v>20296</v>
      </c>
      <c r="CY27" s="311">
        <v>20219</v>
      </c>
      <c r="CZ27" s="311">
        <v>20253</v>
      </c>
      <c r="DA27" s="311">
        <v>20295</v>
      </c>
      <c r="DB27" s="311">
        <v>20400</v>
      </c>
      <c r="DC27" s="311">
        <v>20354</v>
      </c>
      <c r="DD27" s="311">
        <v>20429</v>
      </c>
      <c r="DE27" s="311">
        <v>20354</v>
      </c>
      <c r="DF27" s="311">
        <v>20726</v>
      </c>
      <c r="DG27" s="312">
        <v>20932</v>
      </c>
      <c r="DH27" s="310">
        <v>20889</v>
      </c>
      <c r="DI27" s="311">
        <v>20895</v>
      </c>
      <c r="DJ27" s="311">
        <v>20889</v>
      </c>
      <c r="DK27" s="311">
        <v>20871</v>
      </c>
      <c r="DL27" s="311">
        <v>20825</v>
      </c>
      <c r="DM27" s="311">
        <v>20792</v>
      </c>
      <c r="DN27" s="311">
        <v>20767</v>
      </c>
      <c r="DO27" s="311">
        <v>20691</v>
      </c>
      <c r="DP27" s="311">
        <v>20691</v>
      </c>
      <c r="DQ27" s="311">
        <v>20642</v>
      </c>
      <c r="DR27" s="311">
        <v>20519</v>
      </c>
      <c r="DS27" s="314">
        <v>20451</v>
      </c>
      <c r="DT27" s="310">
        <v>20462</v>
      </c>
      <c r="DU27" s="311">
        <v>20522</v>
      </c>
      <c r="DV27" s="311">
        <v>20524</v>
      </c>
      <c r="DW27" s="311">
        <v>20499</v>
      </c>
      <c r="DX27" s="311">
        <v>20503</v>
      </c>
      <c r="DY27" s="311">
        <v>20495</v>
      </c>
      <c r="DZ27" s="311">
        <v>20515</v>
      </c>
      <c r="EA27" s="311">
        <v>20424</v>
      </c>
      <c r="EB27" s="311">
        <v>20492</v>
      </c>
      <c r="EC27" s="311">
        <v>20503</v>
      </c>
      <c r="ED27" s="311">
        <v>20466</v>
      </c>
      <c r="EE27" s="314">
        <v>20404</v>
      </c>
      <c r="EF27" s="310">
        <v>20442</v>
      </c>
      <c r="EG27" s="311">
        <v>20481</v>
      </c>
      <c r="EH27" s="311">
        <v>20439</v>
      </c>
      <c r="EI27" s="311">
        <v>20430</v>
      </c>
      <c r="EJ27" s="311">
        <v>20443</v>
      </c>
      <c r="EK27" s="311">
        <v>20520</v>
      </c>
      <c r="EL27" s="311">
        <v>20558</v>
      </c>
      <c r="EM27" s="311">
        <v>20613</v>
      </c>
      <c r="EN27" s="311">
        <v>20627</v>
      </c>
      <c r="EO27" s="311">
        <v>20622</v>
      </c>
      <c r="EP27" s="311">
        <v>20613</v>
      </c>
      <c r="EQ27" s="314">
        <v>20619</v>
      </c>
      <c r="ER27" s="310">
        <v>20655</v>
      </c>
      <c r="ES27" s="311">
        <v>20580</v>
      </c>
      <c r="ET27" s="311">
        <v>20519</v>
      </c>
      <c r="EU27" s="311">
        <v>20468</v>
      </c>
      <c r="EV27" s="311">
        <v>20490</v>
      </c>
      <c r="EW27" s="314">
        <v>20467</v>
      </c>
      <c r="EX27" s="314">
        <v>20724</v>
      </c>
      <c r="EY27" s="314">
        <v>20798</v>
      </c>
      <c r="EZ27" s="312">
        <v>20840</v>
      </c>
      <c r="FA27" s="312">
        <v>20904</v>
      </c>
      <c r="FB27" s="312">
        <v>21002</v>
      </c>
      <c r="FC27" s="312">
        <v>21224</v>
      </c>
      <c r="FD27" s="312">
        <v>21333</v>
      </c>
      <c r="FE27" s="312">
        <v>21294</v>
      </c>
      <c r="FF27" s="312">
        <v>21132</v>
      </c>
      <c r="FG27" s="312">
        <v>21146</v>
      </c>
      <c r="FH27" s="312">
        <v>21193</v>
      </c>
      <c r="FI27" s="312">
        <v>21255</v>
      </c>
      <c r="FJ27" s="312">
        <v>21281</v>
      </c>
      <c r="FK27" s="312">
        <v>21533</v>
      </c>
      <c r="FL27" s="312">
        <v>21547</v>
      </c>
      <c r="FM27" s="312">
        <v>21569</v>
      </c>
      <c r="FN27" s="312">
        <v>21539</v>
      </c>
      <c r="FO27" s="312">
        <v>21598</v>
      </c>
      <c r="FP27" s="312">
        <v>21735</v>
      </c>
      <c r="FQ27" s="312">
        <v>21757</v>
      </c>
      <c r="FR27" s="312">
        <v>21787</v>
      </c>
      <c r="FS27" s="312">
        <v>21606</v>
      </c>
      <c r="FT27" s="312">
        <v>21587</v>
      </c>
      <c r="FU27" s="312">
        <v>21540</v>
      </c>
      <c r="FV27" s="312">
        <v>21534</v>
      </c>
      <c r="FW27" s="93">
        <v>-6</v>
      </c>
      <c r="FX27" s="79">
        <v>-2.7862914460852609E-2</v>
      </c>
      <c r="FY27" s="93">
        <v>-64</v>
      </c>
      <c r="FZ27" s="79">
        <v>-0.29632373367904435</v>
      </c>
    </row>
    <row r="28" spans="1:195" ht="15" outlineLevel="2">
      <c r="A28" s="304">
        <v>665</v>
      </c>
      <c r="B28" s="48" t="s">
        <v>394</v>
      </c>
      <c r="C28" s="290" t="s">
        <v>510</v>
      </c>
      <c r="D28" s="310">
        <v>26442</v>
      </c>
      <c r="E28" s="311">
        <v>26429</v>
      </c>
      <c r="F28" s="311">
        <v>26617</v>
      </c>
      <c r="G28" s="311">
        <v>25476</v>
      </c>
      <c r="H28" s="311">
        <v>25524</v>
      </c>
      <c r="I28" s="311">
        <v>25698</v>
      </c>
      <c r="J28" s="311">
        <v>25729</v>
      </c>
      <c r="K28" s="311">
        <v>25566</v>
      </c>
      <c r="L28" s="311">
        <v>25838</v>
      </c>
      <c r="M28" s="311">
        <v>25795</v>
      </c>
      <c r="N28" s="311">
        <v>25987</v>
      </c>
      <c r="O28" s="312">
        <v>26069</v>
      </c>
      <c r="P28" s="310">
        <v>26324</v>
      </c>
      <c r="Q28" s="311">
        <v>27466</v>
      </c>
      <c r="R28" s="313">
        <v>27639</v>
      </c>
      <c r="S28" s="311">
        <v>25472</v>
      </c>
      <c r="T28" s="311">
        <v>25768</v>
      </c>
      <c r="U28" s="311">
        <v>26919</v>
      </c>
      <c r="V28" s="311">
        <v>27674</v>
      </c>
      <c r="W28" s="311">
        <v>28205</v>
      </c>
      <c r="X28" s="311">
        <v>28394</v>
      </c>
      <c r="Y28" s="311">
        <v>29272</v>
      </c>
      <c r="Z28" s="311">
        <v>29497</v>
      </c>
      <c r="AA28" s="312">
        <v>29700</v>
      </c>
      <c r="AB28" s="310">
        <v>29156</v>
      </c>
      <c r="AC28" s="311">
        <v>29842</v>
      </c>
      <c r="AD28" s="311">
        <v>29965</v>
      </c>
      <c r="AE28" s="311">
        <v>30127</v>
      </c>
      <c r="AF28" s="311">
        <v>30399</v>
      </c>
      <c r="AG28" s="311">
        <v>30301</v>
      </c>
      <c r="AH28" s="311">
        <v>30309</v>
      </c>
      <c r="AI28" s="311">
        <v>30347</v>
      </c>
      <c r="AJ28" s="311">
        <v>30215</v>
      </c>
      <c r="AK28" s="311">
        <v>30435</v>
      </c>
      <c r="AL28" s="311">
        <v>29905</v>
      </c>
      <c r="AM28" s="312">
        <v>30168</v>
      </c>
      <c r="AN28" s="310">
        <v>30240</v>
      </c>
      <c r="AO28" s="311">
        <v>30184</v>
      </c>
      <c r="AP28" s="311">
        <v>30226</v>
      </c>
      <c r="AQ28" s="311">
        <v>30173</v>
      </c>
      <c r="AR28" s="311">
        <v>30427</v>
      </c>
      <c r="AS28" s="311">
        <v>30429</v>
      </c>
      <c r="AT28" s="311">
        <v>30453</v>
      </c>
      <c r="AU28" s="311">
        <v>30520</v>
      </c>
      <c r="AV28" s="311">
        <v>30353</v>
      </c>
      <c r="AW28" s="311">
        <v>30448</v>
      </c>
      <c r="AX28" s="311">
        <v>30473</v>
      </c>
      <c r="AY28" s="312">
        <v>30485</v>
      </c>
      <c r="AZ28" s="310">
        <v>30591</v>
      </c>
      <c r="BA28" s="311">
        <v>30750</v>
      </c>
      <c r="BB28" s="311">
        <v>30653</v>
      </c>
      <c r="BC28" s="311">
        <v>30667</v>
      </c>
      <c r="BD28" s="311">
        <v>30541</v>
      </c>
      <c r="BE28" s="311">
        <v>30310</v>
      </c>
      <c r="BF28" s="311">
        <v>30412</v>
      </c>
      <c r="BG28" s="311">
        <v>30241</v>
      </c>
      <c r="BH28" s="311">
        <v>30230</v>
      </c>
      <c r="BI28" s="311">
        <v>30004</v>
      </c>
      <c r="BJ28" s="311">
        <v>29975</v>
      </c>
      <c r="BK28" s="312">
        <v>30130</v>
      </c>
      <c r="BL28" s="310">
        <v>30147</v>
      </c>
      <c r="BM28" s="315">
        <v>30225</v>
      </c>
      <c r="BN28" s="315">
        <v>30278</v>
      </c>
      <c r="BO28" s="315">
        <v>30322</v>
      </c>
      <c r="BP28" s="315">
        <v>30413</v>
      </c>
      <c r="BQ28" s="315">
        <v>30344</v>
      </c>
      <c r="BR28" s="315">
        <v>29923</v>
      </c>
      <c r="BS28" s="315">
        <v>29726</v>
      </c>
      <c r="BT28" s="315">
        <v>29668</v>
      </c>
      <c r="BU28" s="315">
        <v>29641</v>
      </c>
      <c r="BV28" s="315">
        <v>29590</v>
      </c>
      <c r="BW28" s="312">
        <v>29614</v>
      </c>
      <c r="BX28" s="310">
        <v>29708</v>
      </c>
      <c r="BY28" s="315">
        <v>29584</v>
      </c>
      <c r="BZ28" s="315">
        <v>29511</v>
      </c>
      <c r="CA28" s="315">
        <v>29240</v>
      </c>
      <c r="CB28" s="315">
        <v>29207</v>
      </c>
      <c r="CC28" s="315">
        <v>29001</v>
      </c>
      <c r="CD28" s="315">
        <v>28907</v>
      </c>
      <c r="CE28" s="315">
        <v>28907</v>
      </c>
      <c r="CF28" s="315">
        <v>29604</v>
      </c>
      <c r="CG28" s="311">
        <v>29478</v>
      </c>
      <c r="CH28" s="311">
        <v>29546</v>
      </c>
      <c r="CI28" s="312">
        <v>29623</v>
      </c>
      <c r="CJ28" s="310">
        <v>29569</v>
      </c>
      <c r="CK28" s="311">
        <v>29650</v>
      </c>
      <c r="CL28" s="311">
        <v>28978</v>
      </c>
      <c r="CM28" s="311">
        <v>29569</v>
      </c>
      <c r="CN28" s="311">
        <v>29717</v>
      </c>
      <c r="CO28" s="311">
        <v>29930</v>
      </c>
      <c r="CP28" s="311">
        <v>30101</v>
      </c>
      <c r="CQ28" s="311">
        <v>30150</v>
      </c>
      <c r="CR28" s="311">
        <v>30128</v>
      </c>
      <c r="CS28" s="311">
        <v>30243</v>
      </c>
      <c r="CT28" s="311">
        <v>30357</v>
      </c>
      <c r="CU28" s="312">
        <v>30416</v>
      </c>
      <c r="CV28" s="310">
        <v>30449</v>
      </c>
      <c r="CW28" s="311">
        <v>30517</v>
      </c>
      <c r="CX28" s="311">
        <v>30485</v>
      </c>
      <c r="CY28" s="311">
        <v>30460</v>
      </c>
      <c r="CZ28" s="311">
        <v>30443</v>
      </c>
      <c r="DA28" s="311">
        <v>30348</v>
      </c>
      <c r="DB28" s="311">
        <v>30313</v>
      </c>
      <c r="DC28" s="311">
        <v>30256</v>
      </c>
      <c r="DD28" s="311">
        <v>30710</v>
      </c>
      <c r="DE28" s="311">
        <v>30698</v>
      </c>
      <c r="DF28" s="311">
        <v>30800</v>
      </c>
      <c r="DG28" s="312">
        <v>30933</v>
      </c>
      <c r="DH28" s="310">
        <v>30877</v>
      </c>
      <c r="DI28" s="311">
        <v>30912</v>
      </c>
      <c r="DJ28" s="311">
        <v>30835</v>
      </c>
      <c r="DK28" s="311">
        <v>30775</v>
      </c>
      <c r="DL28" s="311">
        <v>30739</v>
      </c>
      <c r="DM28" s="311">
        <v>30651</v>
      </c>
      <c r="DN28" s="311">
        <v>30552</v>
      </c>
      <c r="DO28" s="311">
        <v>30517</v>
      </c>
      <c r="DP28" s="311">
        <v>30564</v>
      </c>
      <c r="DQ28" s="311">
        <v>30477</v>
      </c>
      <c r="DR28" s="311">
        <v>30349</v>
      </c>
      <c r="DS28" s="314">
        <v>30385</v>
      </c>
      <c r="DT28" s="310">
        <v>30394</v>
      </c>
      <c r="DU28" s="311">
        <v>30557</v>
      </c>
      <c r="DV28" s="311">
        <v>30590</v>
      </c>
      <c r="DW28" s="311">
        <v>30659</v>
      </c>
      <c r="DX28" s="311">
        <v>30693</v>
      </c>
      <c r="DY28" s="311">
        <v>30710</v>
      </c>
      <c r="DZ28" s="311">
        <v>30743</v>
      </c>
      <c r="EA28" s="311">
        <v>30558</v>
      </c>
      <c r="EB28" s="311">
        <v>30650</v>
      </c>
      <c r="EC28" s="311">
        <v>30643</v>
      </c>
      <c r="ED28" s="311">
        <v>30597</v>
      </c>
      <c r="EE28" s="314">
        <v>30578</v>
      </c>
      <c r="EF28" s="310">
        <v>30621</v>
      </c>
      <c r="EG28" s="311">
        <v>30803</v>
      </c>
      <c r="EH28" s="311">
        <v>30657</v>
      </c>
      <c r="EI28" s="311">
        <v>30557</v>
      </c>
      <c r="EJ28" s="311">
        <v>30539</v>
      </c>
      <c r="EK28" s="311">
        <v>30547</v>
      </c>
      <c r="EL28" s="311">
        <v>30598</v>
      </c>
      <c r="EM28" s="311">
        <v>30639</v>
      </c>
      <c r="EN28" s="311">
        <v>30661</v>
      </c>
      <c r="EO28" s="311">
        <v>30636</v>
      </c>
      <c r="EP28" s="311">
        <v>30624</v>
      </c>
      <c r="EQ28" s="314">
        <v>30614</v>
      </c>
      <c r="ER28" s="310">
        <v>30760</v>
      </c>
      <c r="ES28" s="311">
        <v>30722</v>
      </c>
      <c r="ET28" s="311">
        <v>30656</v>
      </c>
      <c r="EU28" s="311">
        <v>30625</v>
      </c>
      <c r="EV28" s="311">
        <v>30619</v>
      </c>
      <c r="EW28" s="314">
        <v>30608</v>
      </c>
      <c r="EX28" s="314">
        <v>30791</v>
      </c>
      <c r="EY28" s="314">
        <v>30833</v>
      </c>
      <c r="EZ28" s="312">
        <v>30768</v>
      </c>
      <c r="FA28" s="312">
        <v>30818</v>
      </c>
      <c r="FB28" s="312">
        <v>30759</v>
      </c>
      <c r="FC28" s="312">
        <v>30843</v>
      </c>
      <c r="FD28" s="312">
        <v>30976</v>
      </c>
      <c r="FE28" s="312">
        <v>31032</v>
      </c>
      <c r="FF28" s="312">
        <v>30858</v>
      </c>
      <c r="FG28" s="312">
        <v>30863</v>
      </c>
      <c r="FH28" s="312">
        <v>30819</v>
      </c>
      <c r="FI28" s="312">
        <v>30752</v>
      </c>
      <c r="FJ28" s="312">
        <v>30753</v>
      </c>
      <c r="FK28" s="312">
        <v>30847</v>
      </c>
      <c r="FL28" s="312">
        <v>30740</v>
      </c>
      <c r="FM28" s="312">
        <v>30748</v>
      </c>
      <c r="FN28" s="312">
        <v>30715</v>
      </c>
      <c r="FO28" s="312">
        <v>30687</v>
      </c>
      <c r="FP28" s="312">
        <v>30816</v>
      </c>
      <c r="FQ28" s="312">
        <v>30865</v>
      </c>
      <c r="FR28" s="312">
        <v>30868</v>
      </c>
      <c r="FS28" s="312">
        <v>30811</v>
      </c>
      <c r="FT28" s="312">
        <v>30752</v>
      </c>
      <c r="FU28" s="312">
        <v>30839</v>
      </c>
      <c r="FV28" s="312">
        <v>30804</v>
      </c>
      <c r="FW28" s="93">
        <v>-35</v>
      </c>
      <c r="FX28" s="79">
        <v>-0.11362160758343072</v>
      </c>
      <c r="FY28" s="93">
        <v>117</v>
      </c>
      <c r="FZ28" s="79">
        <v>0.38126894124547855</v>
      </c>
    </row>
    <row r="29" spans="1:195" ht="15" outlineLevel="2">
      <c r="A29" s="304">
        <v>837</v>
      </c>
      <c r="B29" s="48" t="s">
        <v>394</v>
      </c>
      <c r="C29" s="290" t="s">
        <v>526</v>
      </c>
      <c r="D29" s="310">
        <v>80168</v>
      </c>
      <c r="E29" s="311">
        <v>80691</v>
      </c>
      <c r="F29" s="311">
        <v>80619</v>
      </c>
      <c r="G29" s="311">
        <v>80699</v>
      </c>
      <c r="H29" s="311">
        <v>80499</v>
      </c>
      <c r="I29" s="311">
        <v>80817</v>
      </c>
      <c r="J29" s="311">
        <v>80466</v>
      </c>
      <c r="K29" s="311">
        <v>80621</v>
      </c>
      <c r="L29" s="311">
        <v>79891</v>
      </c>
      <c r="M29" s="311">
        <v>80281</v>
      </c>
      <c r="N29" s="311">
        <v>80263</v>
      </c>
      <c r="O29" s="312">
        <v>80865</v>
      </c>
      <c r="P29" s="310">
        <v>80488</v>
      </c>
      <c r="Q29" s="311">
        <v>83223</v>
      </c>
      <c r="R29" s="313">
        <v>86244</v>
      </c>
      <c r="S29" s="311">
        <v>79850</v>
      </c>
      <c r="T29" s="311">
        <v>86165</v>
      </c>
      <c r="U29" s="311">
        <v>87490</v>
      </c>
      <c r="V29" s="311">
        <v>88260</v>
      </c>
      <c r="W29" s="311">
        <v>89222</v>
      </c>
      <c r="X29" s="311">
        <v>89422</v>
      </c>
      <c r="Y29" s="311">
        <v>89958</v>
      </c>
      <c r="Z29" s="311">
        <v>89798</v>
      </c>
      <c r="AA29" s="312">
        <v>89719</v>
      </c>
      <c r="AB29" s="310">
        <v>89908</v>
      </c>
      <c r="AC29" s="311">
        <v>90150</v>
      </c>
      <c r="AD29" s="311">
        <v>90182</v>
      </c>
      <c r="AE29" s="311">
        <v>90423</v>
      </c>
      <c r="AF29" s="311">
        <v>90389</v>
      </c>
      <c r="AG29" s="311">
        <v>90605</v>
      </c>
      <c r="AH29" s="311">
        <v>90701</v>
      </c>
      <c r="AI29" s="311">
        <v>90183</v>
      </c>
      <c r="AJ29" s="311">
        <v>90342</v>
      </c>
      <c r="AK29" s="311">
        <v>89760</v>
      </c>
      <c r="AL29" s="311">
        <v>89760</v>
      </c>
      <c r="AM29" s="312">
        <v>88579</v>
      </c>
      <c r="AN29" s="310">
        <v>88521</v>
      </c>
      <c r="AO29" s="311">
        <v>88355</v>
      </c>
      <c r="AP29" s="311">
        <v>88871</v>
      </c>
      <c r="AQ29" s="311">
        <v>88731</v>
      </c>
      <c r="AR29" s="311">
        <v>88746</v>
      </c>
      <c r="AS29" s="311">
        <v>90494</v>
      </c>
      <c r="AT29" s="311">
        <v>91299</v>
      </c>
      <c r="AU29" s="311">
        <v>91246</v>
      </c>
      <c r="AV29" s="311">
        <v>90396</v>
      </c>
      <c r="AW29" s="311">
        <v>90636</v>
      </c>
      <c r="AX29" s="311">
        <v>90817</v>
      </c>
      <c r="AY29" s="312">
        <v>91339</v>
      </c>
      <c r="AZ29" s="310">
        <v>91582</v>
      </c>
      <c r="BA29" s="311">
        <v>92669</v>
      </c>
      <c r="BB29" s="311">
        <v>92136</v>
      </c>
      <c r="BC29" s="311">
        <v>92546</v>
      </c>
      <c r="BD29" s="311">
        <v>94270</v>
      </c>
      <c r="BE29" s="311">
        <v>94406</v>
      </c>
      <c r="BF29" s="311">
        <v>94801</v>
      </c>
      <c r="BG29" s="311">
        <v>94897</v>
      </c>
      <c r="BH29" s="311">
        <v>98302</v>
      </c>
      <c r="BI29" s="311">
        <v>98876</v>
      </c>
      <c r="BJ29" s="311">
        <v>99124</v>
      </c>
      <c r="BK29" s="312">
        <v>99950</v>
      </c>
      <c r="BL29" s="310">
        <v>100778</v>
      </c>
      <c r="BM29" s="315">
        <v>101764</v>
      </c>
      <c r="BN29" s="315">
        <v>102067</v>
      </c>
      <c r="BO29" s="315">
        <v>102245</v>
      </c>
      <c r="BP29" s="315">
        <v>102295</v>
      </c>
      <c r="BQ29" s="315">
        <v>102052</v>
      </c>
      <c r="BR29" s="315">
        <v>101022</v>
      </c>
      <c r="BS29" s="315">
        <v>98646</v>
      </c>
      <c r="BT29" s="315">
        <v>98151</v>
      </c>
      <c r="BU29" s="315">
        <v>98287</v>
      </c>
      <c r="BV29" s="315">
        <v>98242</v>
      </c>
      <c r="BW29" s="312">
        <v>98480</v>
      </c>
      <c r="BX29" s="310">
        <v>98839</v>
      </c>
      <c r="BY29" s="315">
        <v>98557</v>
      </c>
      <c r="BZ29" s="315">
        <v>97366</v>
      </c>
      <c r="CA29" s="315">
        <v>96814</v>
      </c>
      <c r="CB29" s="315">
        <v>95809</v>
      </c>
      <c r="CC29" s="315">
        <v>94205</v>
      </c>
      <c r="CD29" s="315">
        <v>91225</v>
      </c>
      <c r="CE29" s="315">
        <v>91144</v>
      </c>
      <c r="CF29" s="315">
        <v>91461</v>
      </c>
      <c r="CG29" s="311">
        <v>91584</v>
      </c>
      <c r="CH29" s="311">
        <v>91425</v>
      </c>
      <c r="CI29" s="312">
        <v>91363</v>
      </c>
      <c r="CJ29" s="310">
        <v>91217</v>
      </c>
      <c r="CK29" s="311">
        <v>91487</v>
      </c>
      <c r="CL29" s="311">
        <v>91169</v>
      </c>
      <c r="CM29" s="311">
        <v>90971</v>
      </c>
      <c r="CN29" s="311">
        <v>90920</v>
      </c>
      <c r="CO29" s="311">
        <v>90910</v>
      </c>
      <c r="CP29" s="311">
        <v>91563</v>
      </c>
      <c r="CQ29" s="311">
        <v>91497</v>
      </c>
      <c r="CR29" s="311">
        <v>91281</v>
      </c>
      <c r="CS29" s="311">
        <v>91511</v>
      </c>
      <c r="CT29" s="311">
        <v>91971</v>
      </c>
      <c r="CU29" s="312">
        <v>92186</v>
      </c>
      <c r="CV29" s="310">
        <v>92316</v>
      </c>
      <c r="CW29" s="311">
        <v>92323</v>
      </c>
      <c r="CX29" s="311">
        <v>92485</v>
      </c>
      <c r="CY29" s="311">
        <v>92451</v>
      </c>
      <c r="CZ29" s="311">
        <v>92688</v>
      </c>
      <c r="DA29" s="311">
        <v>92596</v>
      </c>
      <c r="DB29" s="311">
        <v>91821</v>
      </c>
      <c r="DC29" s="311">
        <v>92126</v>
      </c>
      <c r="DD29" s="311">
        <v>92143</v>
      </c>
      <c r="DE29" s="311">
        <v>92393</v>
      </c>
      <c r="DF29" s="311">
        <v>92773</v>
      </c>
      <c r="DG29" s="312">
        <v>92699</v>
      </c>
      <c r="DH29" s="310">
        <v>93374</v>
      </c>
      <c r="DI29" s="311">
        <v>93356</v>
      </c>
      <c r="DJ29" s="311">
        <v>94067</v>
      </c>
      <c r="DK29" s="311">
        <v>93888</v>
      </c>
      <c r="DL29" s="311">
        <v>94558</v>
      </c>
      <c r="DM29" s="311">
        <v>94649</v>
      </c>
      <c r="DN29" s="311">
        <v>94494</v>
      </c>
      <c r="DO29" s="311">
        <v>94505</v>
      </c>
      <c r="DP29" s="311">
        <v>94485</v>
      </c>
      <c r="DQ29" s="311">
        <v>94215</v>
      </c>
      <c r="DR29" s="311">
        <v>93496</v>
      </c>
      <c r="DS29" s="314">
        <v>93338</v>
      </c>
      <c r="DT29" s="310">
        <v>93145</v>
      </c>
      <c r="DU29" s="311">
        <v>94262</v>
      </c>
      <c r="DV29" s="311">
        <v>95419</v>
      </c>
      <c r="DW29" s="311">
        <v>95605</v>
      </c>
      <c r="DX29" s="311">
        <v>95970</v>
      </c>
      <c r="DY29" s="311">
        <v>96057</v>
      </c>
      <c r="DZ29" s="311">
        <v>95950</v>
      </c>
      <c r="EA29" s="311">
        <v>95058</v>
      </c>
      <c r="EB29" s="311">
        <v>95194</v>
      </c>
      <c r="EC29" s="311">
        <v>95173</v>
      </c>
      <c r="ED29" s="311">
        <v>95014</v>
      </c>
      <c r="EE29" s="314">
        <v>94846</v>
      </c>
      <c r="EF29" s="310">
        <v>95163</v>
      </c>
      <c r="EG29" s="311">
        <v>95390</v>
      </c>
      <c r="EH29" s="311">
        <v>95074</v>
      </c>
      <c r="EI29" s="311">
        <v>95045</v>
      </c>
      <c r="EJ29" s="311">
        <v>95527</v>
      </c>
      <c r="EK29" s="311">
        <v>95830</v>
      </c>
      <c r="EL29" s="311">
        <v>96707</v>
      </c>
      <c r="EM29" s="311">
        <v>96712</v>
      </c>
      <c r="EN29" s="311">
        <v>98570</v>
      </c>
      <c r="EO29" s="311">
        <v>98109</v>
      </c>
      <c r="EP29" s="311">
        <v>97966</v>
      </c>
      <c r="EQ29" s="314">
        <v>98310</v>
      </c>
      <c r="ER29" s="310">
        <v>98138</v>
      </c>
      <c r="ES29" s="311">
        <v>98463</v>
      </c>
      <c r="ET29" s="311">
        <v>99824</v>
      </c>
      <c r="EU29" s="311">
        <v>99786</v>
      </c>
      <c r="EV29" s="311">
        <v>100270</v>
      </c>
      <c r="EW29" s="314">
        <v>100134</v>
      </c>
      <c r="EX29" s="314">
        <v>102180</v>
      </c>
      <c r="EY29" s="314">
        <v>102129</v>
      </c>
      <c r="EZ29" s="312">
        <v>102260</v>
      </c>
      <c r="FA29" s="312">
        <v>102588</v>
      </c>
      <c r="FB29" s="312">
        <v>102427</v>
      </c>
      <c r="FC29" s="312">
        <v>102427</v>
      </c>
      <c r="FD29" s="312">
        <v>103188</v>
      </c>
      <c r="FE29" s="312">
        <v>103315</v>
      </c>
      <c r="FF29" s="312">
        <v>102513</v>
      </c>
      <c r="FG29" s="312">
        <v>101945</v>
      </c>
      <c r="FH29" s="312">
        <v>101972</v>
      </c>
      <c r="FI29" s="312">
        <v>101756</v>
      </c>
      <c r="FJ29" s="312">
        <v>101587</v>
      </c>
      <c r="FK29" s="312">
        <v>102268</v>
      </c>
      <c r="FL29" s="312">
        <v>101724</v>
      </c>
      <c r="FM29" s="312">
        <v>101653</v>
      </c>
      <c r="FN29" s="312">
        <v>101471</v>
      </c>
      <c r="FO29" s="312">
        <v>101825</v>
      </c>
      <c r="FP29" s="312">
        <v>102471</v>
      </c>
      <c r="FQ29" s="312">
        <v>102950</v>
      </c>
      <c r="FR29" s="312">
        <v>103199</v>
      </c>
      <c r="FS29" s="312">
        <v>102668</v>
      </c>
      <c r="FT29" s="312">
        <v>102256</v>
      </c>
      <c r="FU29" s="312">
        <v>101949</v>
      </c>
      <c r="FV29" s="312">
        <v>101813</v>
      </c>
      <c r="FW29" s="93">
        <v>-136</v>
      </c>
      <c r="FX29" s="79">
        <v>-0.13357822674903991</v>
      </c>
      <c r="FY29" s="93">
        <v>-12</v>
      </c>
      <c r="FZ29" s="79">
        <v>-1.1784925116621655E-2</v>
      </c>
      <c r="GI29" s="196"/>
    </row>
    <row r="30" spans="1:195" ht="15" outlineLevel="2">
      <c r="A30" s="304">
        <v>873</v>
      </c>
      <c r="B30" s="48" t="s">
        <v>394</v>
      </c>
      <c r="C30" s="290" t="s">
        <v>533</v>
      </c>
      <c r="D30" s="310">
        <v>7019</v>
      </c>
      <c r="E30" s="311">
        <v>7077</v>
      </c>
      <c r="F30" s="311">
        <v>7155</v>
      </c>
      <c r="G30" s="311">
        <v>7150</v>
      </c>
      <c r="H30" s="311">
        <v>7140</v>
      </c>
      <c r="I30" s="311">
        <v>7097</v>
      </c>
      <c r="J30" s="311">
        <v>7079</v>
      </c>
      <c r="K30" s="311">
        <v>7092</v>
      </c>
      <c r="L30" s="311">
        <v>7018</v>
      </c>
      <c r="M30" s="311">
        <v>6963</v>
      </c>
      <c r="N30" s="311">
        <v>6906</v>
      </c>
      <c r="O30" s="312">
        <v>7049</v>
      </c>
      <c r="P30" s="310">
        <v>7048</v>
      </c>
      <c r="Q30" s="311">
        <v>7023</v>
      </c>
      <c r="R30" s="313">
        <v>7182</v>
      </c>
      <c r="S30" s="311">
        <v>7444</v>
      </c>
      <c r="T30" s="311">
        <v>7562</v>
      </c>
      <c r="U30" s="311">
        <v>7575</v>
      </c>
      <c r="V30" s="311">
        <v>7540</v>
      </c>
      <c r="W30" s="311">
        <v>7544</v>
      </c>
      <c r="X30" s="311">
        <v>7535</v>
      </c>
      <c r="Y30" s="311">
        <v>7484</v>
      </c>
      <c r="Z30" s="311">
        <v>7476</v>
      </c>
      <c r="AA30" s="312">
        <v>7459</v>
      </c>
      <c r="AB30" s="310">
        <v>7008</v>
      </c>
      <c r="AC30" s="311">
        <v>6929</v>
      </c>
      <c r="AD30" s="311">
        <v>6897</v>
      </c>
      <c r="AE30" s="311">
        <v>7039</v>
      </c>
      <c r="AF30" s="311">
        <v>7043</v>
      </c>
      <c r="AG30" s="311">
        <v>7036</v>
      </c>
      <c r="AH30" s="311">
        <v>7030</v>
      </c>
      <c r="AI30" s="311">
        <v>7095</v>
      </c>
      <c r="AJ30" s="311">
        <v>7162</v>
      </c>
      <c r="AK30" s="311">
        <v>7247</v>
      </c>
      <c r="AL30" s="311">
        <v>6806</v>
      </c>
      <c r="AM30" s="312">
        <v>6916</v>
      </c>
      <c r="AN30" s="310">
        <v>6954</v>
      </c>
      <c r="AO30" s="311">
        <v>6931</v>
      </c>
      <c r="AP30" s="311">
        <v>6958</v>
      </c>
      <c r="AQ30" s="311">
        <v>6970</v>
      </c>
      <c r="AR30" s="311">
        <v>6995</v>
      </c>
      <c r="AS30" s="311">
        <v>6983</v>
      </c>
      <c r="AT30" s="311">
        <v>6991</v>
      </c>
      <c r="AU30" s="311">
        <v>7017</v>
      </c>
      <c r="AV30" s="311">
        <v>6988</v>
      </c>
      <c r="AW30" s="311">
        <v>6908</v>
      </c>
      <c r="AX30" s="311">
        <v>6904</v>
      </c>
      <c r="AY30" s="312">
        <v>6902</v>
      </c>
      <c r="AZ30" s="310">
        <v>6926</v>
      </c>
      <c r="BA30" s="311">
        <v>6983</v>
      </c>
      <c r="BB30" s="311">
        <v>6979</v>
      </c>
      <c r="BC30" s="311">
        <v>6966</v>
      </c>
      <c r="BD30" s="311">
        <v>6969</v>
      </c>
      <c r="BE30" s="311">
        <v>6954</v>
      </c>
      <c r="BF30" s="311">
        <v>6940</v>
      </c>
      <c r="BG30" s="311">
        <v>6925</v>
      </c>
      <c r="BH30" s="311">
        <v>6958</v>
      </c>
      <c r="BI30" s="311">
        <v>6901</v>
      </c>
      <c r="BJ30" s="311">
        <v>6936</v>
      </c>
      <c r="BK30" s="312">
        <v>6931</v>
      </c>
      <c r="BL30" s="310">
        <v>6927</v>
      </c>
      <c r="BM30" s="315">
        <v>6951</v>
      </c>
      <c r="BN30" s="315">
        <v>6965</v>
      </c>
      <c r="BO30" s="315">
        <v>6971</v>
      </c>
      <c r="BP30" s="315">
        <v>6971</v>
      </c>
      <c r="BQ30" s="315">
        <v>6937</v>
      </c>
      <c r="BR30" s="315">
        <v>6866</v>
      </c>
      <c r="BS30" s="315">
        <v>6804</v>
      </c>
      <c r="BT30" s="315">
        <v>6766</v>
      </c>
      <c r="BU30" s="315">
        <v>6746</v>
      </c>
      <c r="BV30" s="315">
        <v>6719</v>
      </c>
      <c r="BW30" s="312">
        <v>6747</v>
      </c>
      <c r="BX30" s="310">
        <v>6738</v>
      </c>
      <c r="BY30" s="315">
        <v>6730</v>
      </c>
      <c r="BZ30" s="315">
        <v>6736</v>
      </c>
      <c r="CA30" s="315">
        <v>6685</v>
      </c>
      <c r="CB30" s="315">
        <v>6681</v>
      </c>
      <c r="CC30" s="315">
        <v>6606</v>
      </c>
      <c r="CD30" s="315">
        <v>6575</v>
      </c>
      <c r="CE30" s="315">
        <v>6599</v>
      </c>
      <c r="CF30" s="315">
        <v>6587</v>
      </c>
      <c r="CG30" s="311">
        <v>6615</v>
      </c>
      <c r="CH30" s="311">
        <v>6599</v>
      </c>
      <c r="CI30" s="312">
        <v>6622</v>
      </c>
      <c r="CJ30" s="310">
        <v>6626</v>
      </c>
      <c r="CK30" s="311">
        <v>6655</v>
      </c>
      <c r="CL30" s="311">
        <v>6675</v>
      </c>
      <c r="CM30" s="311">
        <v>6658</v>
      </c>
      <c r="CN30" s="311">
        <v>6758</v>
      </c>
      <c r="CO30" s="311">
        <v>6830</v>
      </c>
      <c r="CP30" s="311">
        <v>6830</v>
      </c>
      <c r="CQ30" s="311">
        <v>6876</v>
      </c>
      <c r="CR30" s="311">
        <v>6872</v>
      </c>
      <c r="CS30" s="311">
        <v>6871</v>
      </c>
      <c r="CT30" s="311">
        <v>6896</v>
      </c>
      <c r="CU30" s="312">
        <v>6982</v>
      </c>
      <c r="CV30" s="310">
        <v>6997</v>
      </c>
      <c r="CW30" s="311">
        <v>7027</v>
      </c>
      <c r="CX30" s="311">
        <v>7021</v>
      </c>
      <c r="CY30" s="311">
        <v>6954</v>
      </c>
      <c r="CZ30" s="311">
        <v>6950</v>
      </c>
      <c r="DA30" s="311">
        <v>6953</v>
      </c>
      <c r="DB30" s="311">
        <v>6945</v>
      </c>
      <c r="DC30" s="311">
        <v>6926</v>
      </c>
      <c r="DD30" s="311">
        <v>6945</v>
      </c>
      <c r="DE30" s="311">
        <v>6932</v>
      </c>
      <c r="DF30" s="311">
        <v>6952</v>
      </c>
      <c r="DG30" s="312">
        <v>6963</v>
      </c>
      <c r="DH30" s="310">
        <v>6962</v>
      </c>
      <c r="DI30" s="311">
        <v>7036</v>
      </c>
      <c r="DJ30" s="311">
        <v>7028</v>
      </c>
      <c r="DK30" s="311">
        <v>6991</v>
      </c>
      <c r="DL30" s="311">
        <v>6979</v>
      </c>
      <c r="DM30" s="311">
        <v>6980</v>
      </c>
      <c r="DN30" s="311">
        <v>6977</v>
      </c>
      <c r="DO30" s="311">
        <v>6954</v>
      </c>
      <c r="DP30" s="311">
        <v>6962</v>
      </c>
      <c r="DQ30" s="311">
        <v>6994</v>
      </c>
      <c r="DR30" s="311">
        <v>6957</v>
      </c>
      <c r="DS30" s="314">
        <v>6969</v>
      </c>
      <c r="DT30" s="310">
        <v>7027</v>
      </c>
      <c r="DU30" s="311">
        <v>7127</v>
      </c>
      <c r="DV30" s="311">
        <v>7112</v>
      </c>
      <c r="DW30" s="311">
        <v>7117</v>
      </c>
      <c r="DX30" s="311">
        <v>7119</v>
      </c>
      <c r="DY30" s="311">
        <v>7098</v>
      </c>
      <c r="DZ30" s="311">
        <v>7108</v>
      </c>
      <c r="EA30" s="311">
        <v>7065</v>
      </c>
      <c r="EB30" s="311">
        <v>7089</v>
      </c>
      <c r="EC30" s="311">
        <v>7110</v>
      </c>
      <c r="ED30" s="311">
        <v>7114</v>
      </c>
      <c r="EE30" s="314">
        <v>7148</v>
      </c>
      <c r="EF30" s="310">
        <v>7216</v>
      </c>
      <c r="EG30" s="311">
        <v>7263</v>
      </c>
      <c r="EH30" s="311">
        <v>7275</v>
      </c>
      <c r="EI30" s="311">
        <v>7222</v>
      </c>
      <c r="EJ30" s="311">
        <v>7229</v>
      </c>
      <c r="EK30" s="311">
        <v>7272</v>
      </c>
      <c r="EL30" s="311">
        <v>7276</v>
      </c>
      <c r="EM30" s="311">
        <v>7312</v>
      </c>
      <c r="EN30" s="311">
        <v>7399</v>
      </c>
      <c r="EO30" s="311">
        <v>7393</v>
      </c>
      <c r="EP30" s="311">
        <v>7402</v>
      </c>
      <c r="EQ30" s="314">
        <v>7418</v>
      </c>
      <c r="ER30" s="310">
        <v>7460</v>
      </c>
      <c r="ES30" s="311">
        <v>7483</v>
      </c>
      <c r="ET30" s="311">
        <v>7474</v>
      </c>
      <c r="EU30" s="311">
        <v>7426</v>
      </c>
      <c r="EV30" s="311">
        <v>7423</v>
      </c>
      <c r="EW30" s="314">
        <v>7417</v>
      </c>
      <c r="EX30" s="314">
        <v>7434</v>
      </c>
      <c r="EY30" s="314">
        <v>7498</v>
      </c>
      <c r="EZ30" s="312">
        <v>7475</v>
      </c>
      <c r="FA30" s="312">
        <v>7513</v>
      </c>
      <c r="FB30" s="312">
        <v>7504</v>
      </c>
      <c r="FC30" s="312">
        <v>7583</v>
      </c>
      <c r="FD30" s="312">
        <v>7641</v>
      </c>
      <c r="FE30" s="312">
        <v>7667</v>
      </c>
      <c r="FF30" s="312">
        <v>7573</v>
      </c>
      <c r="FG30" s="312">
        <v>7543</v>
      </c>
      <c r="FH30" s="312">
        <v>7474</v>
      </c>
      <c r="FI30" s="312">
        <v>7463</v>
      </c>
      <c r="FJ30" s="312">
        <v>7479</v>
      </c>
      <c r="FK30" s="312">
        <v>7448</v>
      </c>
      <c r="FL30" s="312">
        <v>7419</v>
      </c>
      <c r="FM30" s="312">
        <v>7407</v>
      </c>
      <c r="FN30" s="312">
        <v>7396</v>
      </c>
      <c r="FO30" s="312">
        <v>7423</v>
      </c>
      <c r="FP30" s="312">
        <v>7501</v>
      </c>
      <c r="FQ30" s="312">
        <v>7512</v>
      </c>
      <c r="FR30" s="312">
        <v>7477</v>
      </c>
      <c r="FS30" s="312">
        <v>7415</v>
      </c>
      <c r="FT30" s="312">
        <v>7398</v>
      </c>
      <c r="FU30" s="312">
        <v>7361</v>
      </c>
      <c r="FV30" s="312">
        <v>7356</v>
      </c>
      <c r="FW30" s="93">
        <v>-5</v>
      </c>
      <c r="FX30" s="79">
        <v>-6.7971723762914632E-2</v>
      </c>
      <c r="FY30" s="93">
        <v>-67</v>
      </c>
      <c r="FZ30" s="79">
        <v>-0.90260002694328434</v>
      </c>
    </row>
    <row r="31" spans="1:195" ht="15" outlineLevel="1">
      <c r="A31" s="41" t="s">
        <v>395</v>
      </c>
      <c r="B31" s="38"/>
      <c r="C31" s="42" t="s">
        <v>395</v>
      </c>
      <c r="D31" s="43">
        <v>118731</v>
      </c>
      <c r="E31" s="44">
        <v>119059</v>
      </c>
      <c r="F31" s="44">
        <v>118674</v>
      </c>
      <c r="G31" s="44">
        <v>117812</v>
      </c>
      <c r="H31" s="44">
        <v>117375</v>
      </c>
      <c r="I31" s="44">
        <v>118002</v>
      </c>
      <c r="J31" s="44">
        <v>116855</v>
      </c>
      <c r="K31" s="44">
        <v>117538</v>
      </c>
      <c r="L31" s="44">
        <v>116668</v>
      </c>
      <c r="M31" s="44">
        <v>117697</v>
      </c>
      <c r="N31" s="44">
        <v>117640</v>
      </c>
      <c r="O31" s="45">
        <v>119944</v>
      </c>
      <c r="P31" s="43">
        <v>120530</v>
      </c>
      <c r="Q31" s="44">
        <v>120445</v>
      </c>
      <c r="R31" s="46">
        <v>121132</v>
      </c>
      <c r="S31" s="44">
        <v>120711</v>
      </c>
      <c r="T31" s="44">
        <v>121721</v>
      </c>
      <c r="U31" s="44">
        <v>122087</v>
      </c>
      <c r="V31" s="44">
        <v>122493</v>
      </c>
      <c r="W31" s="44">
        <v>122083</v>
      </c>
      <c r="X31" s="44">
        <v>122091</v>
      </c>
      <c r="Y31" s="44">
        <v>123085</v>
      </c>
      <c r="Z31" s="44">
        <v>123530</v>
      </c>
      <c r="AA31" s="45">
        <v>123835</v>
      </c>
      <c r="AB31" s="43">
        <v>123245</v>
      </c>
      <c r="AC31" s="44">
        <v>124719</v>
      </c>
      <c r="AD31" s="44">
        <v>124744</v>
      </c>
      <c r="AE31" s="44">
        <v>125057</v>
      </c>
      <c r="AF31" s="44">
        <v>125178</v>
      </c>
      <c r="AG31" s="44">
        <v>124213</v>
      </c>
      <c r="AH31" s="44">
        <v>123901</v>
      </c>
      <c r="AI31" s="44">
        <v>124263</v>
      </c>
      <c r="AJ31" s="44">
        <v>124980</v>
      </c>
      <c r="AK31" s="44">
        <v>126198</v>
      </c>
      <c r="AL31" s="44">
        <v>125785</v>
      </c>
      <c r="AM31" s="45">
        <v>126607</v>
      </c>
      <c r="AN31" s="43">
        <v>126717</v>
      </c>
      <c r="AO31" s="44">
        <v>126942</v>
      </c>
      <c r="AP31" s="44">
        <v>127631</v>
      </c>
      <c r="AQ31" s="44">
        <v>127439</v>
      </c>
      <c r="AR31" s="44">
        <v>128194</v>
      </c>
      <c r="AS31" s="44">
        <v>128675</v>
      </c>
      <c r="AT31" s="44">
        <v>128561</v>
      </c>
      <c r="AU31" s="44">
        <v>128923</v>
      </c>
      <c r="AV31" s="44">
        <v>128842</v>
      </c>
      <c r="AW31" s="44">
        <v>129387</v>
      </c>
      <c r="AX31" s="44">
        <v>129269</v>
      </c>
      <c r="AY31" s="45">
        <v>129739</v>
      </c>
      <c r="AZ31" s="43">
        <v>129949</v>
      </c>
      <c r="BA31" s="44">
        <v>131072</v>
      </c>
      <c r="BB31" s="44">
        <v>132123</v>
      </c>
      <c r="BC31" s="44">
        <v>132462</v>
      </c>
      <c r="BD31" s="44">
        <v>132402</v>
      </c>
      <c r="BE31" s="44">
        <v>131809</v>
      </c>
      <c r="BF31" s="44">
        <v>131708</v>
      </c>
      <c r="BG31" s="44">
        <v>130779</v>
      </c>
      <c r="BH31" s="44">
        <v>130735</v>
      </c>
      <c r="BI31" s="44">
        <v>129441</v>
      </c>
      <c r="BJ31" s="44">
        <v>130840</v>
      </c>
      <c r="BK31" s="45">
        <v>131650</v>
      </c>
      <c r="BL31" s="43">
        <v>132068</v>
      </c>
      <c r="BM31" s="102">
        <v>133016</v>
      </c>
      <c r="BN31" s="102">
        <v>133058</v>
      </c>
      <c r="BO31" s="102">
        <v>133025</v>
      </c>
      <c r="BP31" s="102">
        <v>133366</v>
      </c>
      <c r="BQ31" s="102">
        <v>133128</v>
      </c>
      <c r="BR31" s="102">
        <v>131862</v>
      </c>
      <c r="BS31" s="102">
        <v>130701</v>
      </c>
      <c r="BT31" s="102">
        <v>131020</v>
      </c>
      <c r="BU31" s="102">
        <v>131037</v>
      </c>
      <c r="BV31" s="102">
        <v>131299</v>
      </c>
      <c r="BW31" s="45">
        <v>131454</v>
      </c>
      <c r="BX31" s="43">
        <v>131531</v>
      </c>
      <c r="BY31" s="102">
        <v>131112</v>
      </c>
      <c r="BZ31" s="102">
        <v>130325</v>
      </c>
      <c r="CA31" s="102">
        <v>129334</v>
      </c>
      <c r="CB31" s="102">
        <v>128712</v>
      </c>
      <c r="CC31" s="102">
        <v>126343</v>
      </c>
      <c r="CD31" s="102">
        <v>126250</v>
      </c>
      <c r="CE31" s="102">
        <v>126229</v>
      </c>
      <c r="CF31" s="102">
        <v>125661</v>
      </c>
      <c r="CG31" s="44">
        <v>125422</v>
      </c>
      <c r="CH31" s="44">
        <v>125294</v>
      </c>
      <c r="CI31" s="45">
        <v>124796</v>
      </c>
      <c r="CJ31" s="43">
        <v>124192</v>
      </c>
      <c r="CK31" s="44">
        <v>124531</v>
      </c>
      <c r="CL31" s="44">
        <v>124367</v>
      </c>
      <c r="CM31" s="44">
        <v>124429</v>
      </c>
      <c r="CN31" s="44">
        <v>125106</v>
      </c>
      <c r="CO31" s="44">
        <v>125829</v>
      </c>
      <c r="CP31" s="44">
        <v>126914</v>
      </c>
      <c r="CQ31" s="44">
        <v>126908</v>
      </c>
      <c r="CR31" s="44">
        <v>128405</v>
      </c>
      <c r="CS31" s="44">
        <v>129406</v>
      </c>
      <c r="CT31" s="44">
        <v>129886</v>
      </c>
      <c r="CU31" s="45">
        <v>130507</v>
      </c>
      <c r="CV31" s="43">
        <v>130453</v>
      </c>
      <c r="CW31" s="44">
        <v>130355</v>
      </c>
      <c r="CX31" s="44">
        <v>129985</v>
      </c>
      <c r="CY31" s="44">
        <v>130119</v>
      </c>
      <c r="CZ31" s="44">
        <v>130083</v>
      </c>
      <c r="DA31" s="44">
        <v>129814</v>
      </c>
      <c r="DB31" s="44">
        <v>130276</v>
      </c>
      <c r="DC31" s="44">
        <v>130108</v>
      </c>
      <c r="DD31" s="44">
        <v>130287</v>
      </c>
      <c r="DE31" s="44">
        <v>130215</v>
      </c>
      <c r="DF31" s="44">
        <v>130437</v>
      </c>
      <c r="DG31" s="45">
        <v>130104</v>
      </c>
      <c r="DH31" s="43">
        <v>130097</v>
      </c>
      <c r="DI31" s="44">
        <v>130117</v>
      </c>
      <c r="DJ31" s="44">
        <v>130580</v>
      </c>
      <c r="DK31" s="44">
        <v>130241</v>
      </c>
      <c r="DL31" s="44">
        <v>129855</v>
      </c>
      <c r="DM31" s="44">
        <v>129574</v>
      </c>
      <c r="DN31" s="44">
        <v>129030</v>
      </c>
      <c r="DO31" s="44">
        <v>129216</v>
      </c>
      <c r="DP31" s="44">
        <v>129540</v>
      </c>
      <c r="DQ31" s="44">
        <v>129274</v>
      </c>
      <c r="DR31" s="44">
        <v>128987</v>
      </c>
      <c r="DS31" s="47">
        <v>129469</v>
      </c>
      <c r="DT31" s="43">
        <v>129471</v>
      </c>
      <c r="DU31" s="44">
        <v>132086</v>
      </c>
      <c r="DV31" s="44">
        <v>133223</v>
      </c>
      <c r="DW31" s="44">
        <v>133616</v>
      </c>
      <c r="DX31" s="44">
        <v>134927</v>
      </c>
      <c r="DY31" s="44">
        <v>135012</v>
      </c>
      <c r="DZ31" s="44">
        <v>134984</v>
      </c>
      <c r="EA31" s="44">
        <v>133488</v>
      </c>
      <c r="EB31" s="44">
        <v>133642</v>
      </c>
      <c r="EC31" s="44">
        <v>133226</v>
      </c>
      <c r="ED31" s="44">
        <v>132791</v>
      </c>
      <c r="EE31" s="47">
        <v>132444</v>
      </c>
      <c r="EF31" s="43">
        <v>132760</v>
      </c>
      <c r="EG31" s="44">
        <v>133328</v>
      </c>
      <c r="EH31" s="44">
        <v>132995</v>
      </c>
      <c r="EI31" s="44">
        <v>132944</v>
      </c>
      <c r="EJ31" s="44">
        <v>132706</v>
      </c>
      <c r="EK31" s="44">
        <v>132896</v>
      </c>
      <c r="EL31" s="44">
        <v>133379</v>
      </c>
      <c r="EM31" s="44">
        <v>133765</v>
      </c>
      <c r="EN31" s="44">
        <v>135142</v>
      </c>
      <c r="EO31" s="44">
        <v>135235</v>
      </c>
      <c r="EP31" s="44">
        <v>135235</v>
      </c>
      <c r="EQ31" s="47">
        <v>135251</v>
      </c>
      <c r="ER31" s="43">
        <v>136047</v>
      </c>
      <c r="ES31" s="44">
        <v>136199</v>
      </c>
      <c r="ET31" s="44">
        <v>135336</v>
      </c>
      <c r="EU31" s="44">
        <v>135171</v>
      </c>
      <c r="EV31" s="44">
        <v>135967</v>
      </c>
      <c r="EW31" s="47">
        <v>136021</v>
      </c>
      <c r="EX31" s="47">
        <v>139239</v>
      </c>
      <c r="EY31" s="47">
        <v>139653</v>
      </c>
      <c r="EZ31" s="45">
        <v>139456</v>
      </c>
      <c r="FA31" s="45">
        <v>140199</v>
      </c>
      <c r="FB31" s="45">
        <v>140376</v>
      </c>
      <c r="FC31" s="45">
        <v>141033</v>
      </c>
      <c r="FD31" s="45">
        <v>142003</v>
      </c>
      <c r="FE31" s="45">
        <v>142569</v>
      </c>
      <c r="FF31" s="45">
        <v>141712</v>
      </c>
      <c r="FG31" s="45">
        <v>141947</v>
      </c>
      <c r="FH31" s="45">
        <v>141979</v>
      </c>
      <c r="FI31" s="45">
        <v>141673</v>
      </c>
      <c r="FJ31" s="45">
        <v>141921</v>
      </c>
      <c r="FK31" s="45">
        <v>142221</v>
      </c>
      <c r="FL31" s="45">
        <v>142218</v>
      </c>
      <c r="FM31" s="45">
        <v>142367</v>
      </c>
      <c r="FN31" s="45">
        <v>142250</v>
      </c>
      <c r="FO31" s="45">
        <v>142690</v>
      </c>
      <c r="FP31" s="45">
        <v>143545</v>
      </c>
      <c r="FQ31" s="45">
        <v>143817</v>
      </c>
      <c r="FR31" s="45">
        <v>143829</v>
      </c>
      <c r="FS31" s="45">
        <v>143283</v>
      </c>
      <c r="FT31" s="45">
        <v>143690</v>
      </c>
      <c r="FU31" s="45">
        <v>143914</v>
      </c>
      <c r="FV31" s="45">
        <v>144340</v>
      </c>
      <c r="FW31" s="93">
        <v>426</v>
      </c>
      <c r="FX31" s="79">
        <v>0.2951364833033116</v>
      </c>
      <c r="FY31" s="93">
        <v>1650</v>
      </c>
      <c r="FZ31" s="79">
        <v>1.1563529329315299</v>
      </c>
      <c r="GD31" s="1"/>
      <c r="GE31" s="684">
        <v>2016</v>
      </c>
      <c r="GF31" s="684">
        <v>2017</v>
      </c>
      <c r="GG31" s="684">
        <v>2018</v>
      </c>
      <c r="GH31" s="684">
        <v>2019</v>
      </c>
      <c r="GI31" s="684">
        <v>2020</v>
      </c>
      <c r="GJ31" s="684">
        <v>2021</v>
      </c>
      <c r="GK31" s="684">
        <v>2022</v>
      </c>
      <c r="GL31" s="684">
        <v>2023</v>
      </c>
      <c r="GM31" s="684">
        <v>2024</v>
      </c>
    </row>
    <row r="32" spans="1:195" ht="15" outlineLevel="2">
      <c r="A32" s="304">
        <v>31</v>
      </c>
      <c r="B32" s="48" t="s">
        <v>395</v>
      </c>
      <c r="C32" s="290" t="s">
        <v>419</v>
      </c>
      <c r="D32" s="310">
        <v>14617</v>
      </c>
      <c r="E32" s="311">
        <v>14666</v>
      </c>
      <c r="F32" s="311">
        <v>14634</v>
      </c>
      <c r="G32" s="311">
        <v>14645</v>
      </c>
      <c r="H32" s="311">
        <v>14572</v>
      </c>
      <c r="I32" s="311">
        <v>14583</v>
      </c>
      <c r="J32" s="311">
        <v>14513</v>
      </c>
      <c r="K32" s="311">
        <v>14543</v>
      </c>
      <c r="L32" s="311">
        <v>14341</v>
      </c>
      <c r="M32" s="311">
        <v>14490</v>
      </c>
      <c r="N32" s="311">
        <v>14393</v>
      </c>
      <c r="O32" s="312">
        <v>14638</v>
      </c>
      <c r="P32" s="310">
        <v>14810</v>
      </c>
      <c r="Q32" s="311">
        <v>15189</v>
      </c>
      <c r="R32" s="313">
        <v>15195</v>
      </c>
      <c r="S32" s="311">
        <v>15112</v>
      </c>
      <c r="T32" s="311">
        <v>15004</v>
      </c>
      <c r="U32" s="311">
        <v>14943</v>
      </c>
      <c r="V32" s="311">
        <v>15000</v>
      </c>
      <c r="W32" s="311">
        <v>14924</v>
      </c>
      <c r="X32" s="311">
        <v>14857</v>
      </c>
      <c r="Y32" s="311">
        <v>14935</v>
      </c>
      <c r="Z32" s="311">
        <v>14988</v>
      </c>
      <c r="AA32" s="312">
        <v>15146</v>
      </c>
      <c r="AB32" s="310">
        <v>15144</v>
      </c>
      <c r="AC32" s="311">
        <v>15394</v>
      </c>
      <c r="AD32" s="311">
        <v>15405</v>
      </c>
      <c r="AE32" s="311">
        <v>15459</v>
      </c>
      <c r="AF32" s="311">
        <v>15492</v>
      </c>
      <c r="AG32" s="311">
        <v>15611</v>
      </c>
      <c r="AH32" s="311">
        <v>15574</v>
      </c>
      <c r="AI32" s="311">
        <v>15631</v>
      </c>
      <c r="AJ32" s="311">
        <v>15719</v>
      </c>
      <c r="AK32" s="311">
        <v>15968</v>
      </c>
      <c r="AL32" s="311">
        <v>16043</v>
      </c>
      <c r="AM32" s="312">
        <v>16305</v>
      </c>
      <c r="AN32" s="310">
        <v>16345</v>
      </c>
      <c r="AO32" s="311">
        <v>16481</v>
      </c>
      <c r="AP32" s="311">
        <v>16633</v>
      </c>
      <c r="AQ32" s="311">
        <v>16695</v>
      </c>
      <c r="AR32" s="311">
        <v>16735</v>
      </c>
      <c r="AS32" s="311">
        <v>16835</v>
      </c>
      <c r="AT32" s="311">
        <v>16774</v>
      </c>
      <c r="AU32" s="311">
        <v>16951</v>
      </c>
      <c r="AV32" s="311">
        <v>16911</v>
      </c>
      <c r="AW32" s="311">
        <v>17021</v>
      </c>
      <c r="AX32" s="311">
        <v>16984</v>
      </c>
      <c r="AY32" s="312">
        <v>17082</v>
      </c>
      <c r="AZ32" s="310">
        <v>17083</v>
      </c>
      <c r="BA32" s="311">
        <v>17065</v>
      </c>
      <c r="BB32" s="311">
        <v>17279</v>
      </c>
      <c r="BC32" s="311">
        <v>17333</v>
      </c>
      <c r="BD32" s="311">
        <v>17325</v>
      </c>
      <c r="BE32" s="311">
        <v>17205</v>
      </c>
      <c r="BF32" s="311">
        <v>17127</v>
      </c>
      <c r="BG32" s="311">
        <v>17073</v>
      </c>
      <c r="BH32" s="311">
        <v>17015</v>
      </c>
      <c r="BI32" s="311">
        <v>16888</v>
      </c>
      <c r="BJ32" s="311">
        <v>17136</v>
      </c>
      <c r="BK32" s="312">
        <v>17242</v>
      </c>
      <c r="BL32" s="310">
        <v>17336</v>
      </c>
      <c r="BM32" s="315">
        <v>17411</v>
      </c>
      <c r="BN32" s="315">
        <v>17403</v>
      </c>
      <c r="BO32" s="315">
        <v>17395</v>
      </c>
      <c r="BP32" s="315">
        <v>17437</v>
      </c>
      <c r="BQ32" s="315">
        <v>17455</v>
      </c>
      <c r="BR32" s="315">
        <v>17399</v>
      </c>
      <c r="BS32" s="315">
        <v>17278</v>
      </c>
      <c r="BT32" s="315">
        <v>17309</v>
      </c>
      <c r="BU32" s="315">
        <v>17258</v>
      </c>
      <c r="BV32" s="315">
        <v>17255</v>
      </c>
      <c r="BW32" s="312">
        <v>17263</v>
      </c>
      <c r="BX32" s="310">
        <v>17304</v>
      </c>
      <c r="BY32" s="315">
        <v>17281</v>
      </c>
      <c r="BZ32" s="315">
        <v>17198</v>
      </c>
      <c r="CA32" s="315">
        <v>16971</v>
      </c>
      <c r="CB32" s="315">
        <v>16876</v>
      </c>
      <c r="CC32" s="315">
        <v>16288</v>
      </c>
      <c r="CD32" s="315">
        <v>16286</v>
      </c>
      <c r="CE32" s="315">
        <v>16277</v>
      </c>
      <c r="CF32" s="315">
        <v>16142</v>
      </c>
      <c r="CG32" s="311">
        <v>16125</v>
      </c>
      <c r="CH32" s="311">
        <v>16070</v>
      </c>
      <c r="CI32" s="312">
        <v>15971</v>
      </c>
      <c r="CJ32" s="310">
        <v>15868</v>
      </c>
      <c r="CK32" s="311">
        <v>15909</v>
      </c>
      <c r="CL32" s="311">
        <v>15901</v>
      </c>
      <c r="CM32" s="311">
        <v>15892</v>
      </c>
      <c r="CN32" s="311">
        <v>16029</v>
      </c>
      <c r="CO32" s="311">
        <v>16071</v>
      </c>
      <c r="CP32" s="311">
        <v>16327</v>
      </c>
      <c r="CQ32" s="311">
        <v>16408</v>
      </c>
      <c r="CR32" s="311">
        <v>16516</v>
      </c>
      <c r="CS32" s="311">
        <v>16633</v>
      </c>
      <c r="CT32" s="311">
        <v>16721</v>
      </c>
      <c r="CU32" s="312">
        <v>16761</v>
      </c>
      <c r="CV32" s="310">
        <v>16847</v>
      </c>
      <c r="CW32" s="311">
        <v>16842</v>
      </c>
      <c r="CX32" s="311">
        <v>16854</v>
      </c>
      <c r="CY32" s="311">
        <v>16835</v>
      </c>
      <c r="CZ32" s="311">
        <v>16776</v>
      </c>
      <c r="DA32" s="311">
        <v>16784</v>
      </c>
      <c r="DB32" s="311">
        <v>16863</v>
      </c>
      <c r="DC32" s="311">
        <v>16836</v>
      </c>
      <c r="DD32" s="311">
        <v>16821</v>
      </c>
      <c r="DE32" s="311">
        <v>16799</v>
      </c>
      <c r="DF32" s="311">
        <v>16852</v>
      </c>
      <c r="DG32" s="312">
        <v>16860</v>
      </c>
      <c r="DH32" s="310">
        <v>16874</v>
      </c>
      <c r="DI32" s="311">
        <v>16833</v>
      </c>
      <c r="DJ32" s="311">
        <v>16976</v>
      </c>
      <c r="DK32" s="311">
        <v>16948</v>
      </c>
      <c r="DL32" s="311">
        <v>16874</v>
      </c>
      <c r="DM32" s="311">
        <v>16840</v>
      </c>
      <c r="DN32" s="311">
        <v>16815</v>
      </c>
      <c r="DO32" s="311">
        <v>16869</v>
      </c>
      <c r="DP32" s="311">
        <v>16858</v>
      </c>
      <c r="DQ32" s="311">
        <v>16838</v>
      </c>
      <c r="DR32" s="311">
        <v>16862</v>
      </c>
      <c r="DS32" s="314">
        <v>16851</v>
      </c>
      <c r="DT32" s="310">
        <v>16875</v>
      </c>
      <c r="DU32" s="311">
        <v>17160</v>
      </c>
      <c r="DV32" s="311">
        <v>17231</v>
      </c>
      <c r="DW32" s="311">
        <v>17136</v>
      </c>
      <c r="DX32" s="311">
        <v>17253</v>
      </c>
      <c r="DY32" s="311">
        <v>17276</v>
      </c>
      <c r="DZ32" s="311">
        <v>17259</v>
      </c>
      <c r="EA32" s="311">
        <v>17113</v>
      </c>
      <c r="EB32" s="311">
        <v>17117</v>
      </c>
      <c r="EC32" s="311">
        <v>17066</v>
      </c>
      <c r="ED32" s="311">
        <v>17047</v>
      </c>
      <c r="EE32" s="314">
        <v>16982</v>
      </c>
      <c r="EF32" s="310">
        <v>17066</v>
      </c>
      <c r="EG32" s="311">
        <v>17126</v>
      </c>
      <c r="EH32" s="311">
        <v>17095</v>
      </c>
      <c r="EI32" s="311">
        <v>17053</v>
      </c>
      <c r="EJ32" s="311">
        <v>16987</v>
      </c>
      <c r="EK32" s="311">
        <v>17012</v>
      </c>
      <c r="EL32" s="311">
        <v>17068</v>
      </c>
      <c r="EM32" s="311">
        <v>17128</v>
      </c>
      <c r="EN32" s="311">
        <v>17337</v>
      </c>
      <c r="EO32" s="311">
        <v>17413</v>
      </c>
      <c r="EP32" s="311">
        <v>17421</v>
      </c>
      <c r="EQ32" s="314">
        <v>17365</v>
      </c>
      <c r="ER32" s="310">
        <v>17396</v>
      </c>
      <c r="ES32" s="311">
        <v>17499</v>
      </c>
      <c r="ET32" s="311">
        <v>17376</v>
      </c>
      <c r="EU32" s="311">
        <v>17365</v>
      </c>
      <c r="EV32" s="311">
        <v>17444</v>
      </c>
      <c r="EW32" s="314">
        <v>17436</v>
      </c>
      <c r="EX32" s="314">
        <v>17756</v>
      </c>
      <c r="EY32" s="314">
        <v>17784</v>
      </c>
      <c r="EZ32" s="312">
        <v>17725</v>
      </c>
      <c r="FA32" s="312">
        <v>17847</v>
      </c>
      <c r="FB32" s="312">
        <v>17892</v>
      </c>
      <c r="FC32" s="312">
        <v>17879</v>
      </c>
      <c r="FD32" s="312">
        <v>17924</v>
      </c>
      <c r="FE32" s="312">
        <v>18005</v>
      </c>
      <c r="FF32" s="312">
        <v>17847</v>
      </c>
      <c r="FG32" s="312">
        <v>17886</v>
      </c>
      <c r="FH32" s="312">
        <v>17899</v>
      </c>
      <c r="FI32" s="312">
        <v>17885</v>
      </c>
      <c r="FJ32" s="312">
        <v>17946</v>
      </c>
      <c r="FK32" s="312">
        <v>17943</v>
      </c>
      <c r="FL32" s="312">
        <v>17922</v>
      </c>
      <c r="FM32" s="312">
        <v>17893</v>
      </c>
      <c r="FN32" s="312">
        <v>17874</v>
      </c>
      <c r="FO32" s="312">
        <v>18021</v>
      </c>
      <c r="FP32" s="312">
        <v>18087</v>
      </c>
      <c r="FQ32" s="312">
        <v>18207</v>
      </c>
      <c r="FR32" s="312">
        <v>18195</v>
      </c>
      <c r="FS32" s="312">
        <v>18038</v>
      </c>
      <c r="FT32" s="312">
        <v>18053</v>
      </c>
      <c r="FU32" s="312">
        <v>18108</v>
      </c>
      <c r="FV32" s="312">
        <v>18158</v>
      </c>
      <c r="FW32" s="93">
        <v>50</v>
      </c>
      <c r="FX32" s="79">
        <v>0.27536072254653593</v>
      </c>
      <c r="FY32" s="93">
        <v>137</v>
      </c>
      <c r="FZ32" s="79">
        <v>0.76022418289773042</v>
      </c>
      <c r="GD32" s="1" t="s">
        <v>661</v>
      </c>
      <c r="GE32" s="3">
        <v>2400310</v>
      </c>
      <c r="GF32" s="3">
        <v>2232694</v>
      </c>
      <c r="GG32" s="3">
        <v>2340997</v>
      </c>
      <c r="GH32" s="3">
        <v>2341830</v>
      </c>
      <c r="GI32" s="3">
        <v>2294758</v>
      </c>
      <c r="GJ32" s="3">
        <v>2424400</v>
      </c>
      <c r="GK32" s="3">
        <v>2449241</v>
      </c>
      <c r="GL32" s="763">
        <v>2710666</v>
      </c>
      <c r="GM32" s="763">
        <v>2794504</v>
      </c>
    </row>
    <row r="33" spans="1:195" ht="15" outlineLevel="2">
      <c r="A33" s="304">
        <v>40</v>
      </c>
      <c r="B33" s="48" t="s">
        <v>395</v>
      </c>
      <c r="C33" s="290" t="s">
        <v>423</v>
      </c>
      <c r="D33" s="310">
        <v>11095</v>
      </c>
      <c r="E33" s="311">
        <v>11096</v>
      </c>
      <c r="F33" s="311">
        <v>11061</v>
      </c>
      <c r="G33" s="311">
        <v>10886</v>
      </c>
      <c r="H33" s="311">
        <v>10831</v>
      </c>
      <c r="I33" s="311">
        <v>10986</v>
      </c>
      <c r="J33" s="311">
        <v>10955</v>
      </c>
      <c r="K33" s="311">
        <v>10940</v>
      </c>
      <c r="L33" s="311">
        <v>10942</v>
      </c>
      <c r="M33" s="311">
        <v>11192</v>
      </c>
      <c r="N33" s="311">
        <v>11207</v>
      </c>
      <c r="O33" s="312">
        <v>11704</v>
      </c>
      <c r="P33" s="310">
        <v>11732</v>
      </c>
      <c r="Q33" s="311">
        <v>11709</v>
      </c>
      <c r="R33" s="313">
        <v>11943</v>
      </c>
      <c r="S33" s="311">
        <v>12008</v>
      </c>
      <c r="T33" s="311">
        <v>12010</v>
      </c>
      <c r="U33" s="311">
        <v>12128</v>
      </c>
      <c r="V33" s="311">
        <v>12262</v>
      </c>
      <c r="W33" s="311">
        <v>12309</v>
      </c>
      <c r="X33" s="311">
        <v>12325</v>
      </c>
      <c r="Y33" s="311">
        <v>12369</v>
      </c>
      <c r="Z33" s="311">
        <v>12348</v>
      </c>
      <c r="AA33" s="312">
        <v>12358</v>
      </c>
      <c r="AB33" s="310">
        <v>12439</v>
      </c>
      <c r="AC33" s="311">
        <v>12556</v>
      </c>
      <c r="AD33" s="311">
        <v>12654</v>
      </c>
      <c r="AE33" s="311">
        <v>12739</v>
      </c>
      <c r="AF33" s="311">
        <v>12749</v>
      </c>
      <c r="AG33" s="311">
        <v>12778</v>
      </c>
      <c r="AH33" s="311">
        <v>12874</v>
      </c>
      <c r="AI33" s="311">
        <v>12928</v>
      </c>
      <c r="AJ33" s="311">
        <v>13080</v>
      </c>
      <c r="AK33" s="311">
        <v>13129</v>
      </c>
      <c r="AL33" s="311">
        <v>13115</v>
      </c>
      <c r="AM33" s="312">
        <v>13198</v>
      </c>
      <c r="AN33" s="310">
        <v>13256</v>
      </c>
      <c r="AO33" s="311">
        <v>13281</v>
      </c>
      <c r="AP33" s="311">
        <v>13326</v>
      </c>
      <c r="AQ33" s="311">
        <v>13353</v>
      </c>
      <c r="AR33" s="311">
        <v>13435</v>
      </c>
      <c r="AS33" s="311">
        <v>13481</v>
      </c>
      <c r="AT33" s="311">
        <v>13466</v>
      </c>
      <c r="AU33" s="311">
        <v>13526</v>
      </c>
      <c r="AV33" s="311">
        <v>13570</v>
      </c>
      <c r="AW33" s="311">
        <v>13655</v>
      </c>
      <c r="AX33" s="311">
        <v>13696</v>
      </c>
      <c r="AY33" s="312">
        <v>13764</v>
      </c>
      <c r="AZ33" s="310">
        <v>13757</v>
      </c>
      <c r="BA33" s="311">
        <v>13762</v>
      </c>
      <c r="BB33" s="311">
        <v>13831</v>
      </c>
      <c r="BC33" s="311">
        <v>13836</v>
      </c>
      <c r="BD33" s="311">
        <v>13808</v>
      </c>
      <c r="BE33" s="311">
        <v>13894</v>
      </c>
      <c r="BF33" s="311">
        <v>13902</v>
      </c>
      <c r="BG33" s="311">
        <v>13914</v>
      </c>
      <c r="BH33" s="311">
        <v>13870</v>
      </c>
      <c r="BI33" s="311">
        <v>13791</v>
      </c>
      <c r="BJ33" s="311">
        <v>13872</v>
      </c>
      <c r="BK33" s="312">
        <v>14009</v>
      </c>
      <c r="BL33" s="310">
        <v>14045</v>
      </c>
      <c r="BM33" s="315">
        <v>14125</v>
      </c>
      <c r="BN33" s="315">
        <v>14147</v>
      </c>
      <c r="BO33" s="315">
        <v>14157</v>
      </c>
      <c r="BP33" s="315">
        <v>14196</v>
      </c>
      <c r="BQ33" s="315">
        <v>14159</v>
      </c>
      <c r="BR33" s="315">
        <v>14127</v>
      </c>
      <c r="BS33" s="315">
        <v>13884</v>
      </c>
      <c r="BT33" s="315">
        <v>14119</v>
      </c>
      <c r="BU33" s="315">
        <v>14092</v>
      </c>
      <c r="BV33" s="315">
        <v>14118</v>
      </c>
      <c r="BW33" s="312">
        <v>14132</v>
      </c>
      <c r="BX33" s="310">
        <v>14164</v>
      </c>
      <c r="BY33" s="315">
        <v>14025</v>
      </c>
      <c r="BZ33" s="315">
        <v>14010</v>
      </c>
      <c r="CA33" s="315">
        <v>13962</v>
      </c>
      <c r="CB33" s="315">
        <v>13963</v>
      </c>
      <c r="CC33" s="315">
        <v>13710</v>
      </c>
      <c r="CD33" s="315">
        <v>13716</v>
      </c>
      <c r="CE33" s="315">
        <v>13722</v>
      </c>
      <c r="CF33" s="315">
        <v>13639</v>
      </c>
      <c r="CG33" s="311">
        <v>13621</v>
      </c>
      <c r="CH33" s="311">
        <v>13596</v>
      </c>
      <c r="CI33" s="312">
        <v>13524</v>
      </c>
      <c r="CJ33" s="310">
        <v>13488</v>
      </c>
      <c r="CK33" s="311">
        <v>13513</v>
      </c>
      <c r="CL33" s="311">
        <v>13494</v>
      </c>
      <c r="CM33" s="311">
        <v>13539</v>
      </c>
      <c r="CN33" s="311">
        <v>13541</v>
      </c>
      <c r="CO33" s="311">
        <v>13540</v>
      </c>
      <c r="CP33" s="311">
        <v>13579</v>
      </c>
      <c r="CQ33" s="311">
        <v>13639</v>
      </c>
      <c r="CR33" s="311">
        <v>13691</v>
      </c>
      <c r="CS33" s="311">
        <v>13759</v>
      </c>
      <c r="CT33" s="311">
        <v>13876</v>
      </c>
      <c r="CU33" s="312">
        <v>13926</v>
      </c>
      <c r="CV33" s="310">
        <v>13953</v>
      </c>
      <c r="CW33" s="311">
        <v>13967</v>
      </c>
      <c r="CX33" s="311">
        <v>13906</v>
      </c>
      <c r="CY33" s="311">
        <v>13937</v>
      </c>
      <c r="CZ33" s="311">
        <v>13928</v>
      </c>
      <c r="DA33" s="311">
        <v>13913</v>
      </c>
      <c r="DB33" s="311">
        <v>13934</v>
      </c>
      <c r="DC33" s="311">
        <v>13968</v>
      </c>
      <c r="DD33" s="311">
        <v>13955</v>
      </c>
      <c r="DE33" s="311">
        <v>13913</v>
      </c>
      <c r="DF33" s="311">
        <v>13936</v>
      </c>
      <c r="DG33" s="312">
        <v>13923</v>
      </c>
      <c r="DH33" s="310">
        <v>13962</v>
      </c>
      <c r="DI33" s="311">
        <v>14024</v>
      </c>
      <c r="DJ33" s="311">
        <v>14047</v>
      </c>
      <c r="DK33" s="311">
        <v>14018</v>
      </c>
      <c r="DL33" s="311">
        <v>13825</v>
      </c>
      <c r="DM33" s="311">
        <v>13855</v>
      </c>
      <c r="DN33" s="311">
        <v>13792</v>
      </c>
      <c r="DO33" s="311">
        <v>13850</v>
      </c>
      <c r="DP33" s="311">
        <v>14089</v>
      </c>
      <c r="DQ33" s="311">
        <v>14101</v>
      </c>
      <c r="DR33" s="311">
        <v>14100</v>
      </c>
      <c r="DS33" s="314">
        <v>14124</v>
      </c>
      <c r="DT33" s="310">
        <v>14058</v>
      </c>
      <c r="DU33" s="311">
        <v>14204</v>
      </c>
      <c r="DV33" s="311">
        <v>14244</v>
      </c>
      <c r="DW33" s="311">
        <v>14257</v>
      </c>
      <c r="DX33" s="311">
        <v>14374</v>
      </c>
      <c r="DY33" s="311">
        <v>14373</v>
      </c>
      <c r="DZ33" s="311">
        <v>14368</v>
      </c>
      <c r="EA33" s="311">
        <v>14285</v>
      </c>
      <c r="EB33" s="311">
        <v>14274</v>
      </c>
      <c r="EC33" s="311">
        <v>14292</v>
      </c>
      <c r="ED33" s="311">
        <v>14327</v>
      </c>
      <c r="EE33" s="314">
        <v>14343</v>
      </c>
      <c r="EF33" s="310">
        <v>14387</v>
      </c>
      <c r="EG33" s="311">
        <v>14493</v>
      </c>
      <c r="EH33" s="311">
        <v>14525</v>
      </c>
      <c r="EI33" s="311">
        <v>14555</v>
      </c>
      <c r="EJ33" s="311">
        <v>14484</v>
      </c>
      <c r="EK33" s="311">
        <v>14535</v>
      </c>
      <c r="EL33" s="311">
        <v>14536</v>
      </c>
      <c r="EM33" s="311">
        <v>14577</v>
      </c>
      <c r="EN33" s="311">
        <v>14743</v>
      </c>
      <c r="EO33" s="311">
        <v>14755</v>
      </c>
      <c r="EP33" s="311">
        <v>14769</v>
      </c>
      <c r="EQ33" s="314">
        <v>14769</v>
      </c>
      <c r="ER33" s="310">
        <v>14840</v>
      </c>
      <c r="ES33" s="311">
        <v>14904</v>
      </c>
      <c r="ET33" s="311">
        <v>14823</v>
      </c>
      <c r="EU33" s="311">
        <v>14776</v>
      </c>
      <c r="EV33" s="311">
        <v>14853</v>
      </c>
      <c r="EW33" s="314">
        <v>14877</v>
      </c>
      <c r="EX33" s="314">
        <v>14995</v>
      </c>
      <c r="EY33" s="314">
        <v>15067</v>
      </c>
      <c r="EZ33" s="312">
        <v>15009</v>
      </c>
      <c r="FA33" s="312">
        <v>15047</v>
      </c>
      <c r="FB33" s="312">
        <v>15092</v>
      </c>
      <c r="FC33" s="312">
        <v>15128</v>
      </c>
      <c r="FD33" s="312">
        <v>15203</v>
      </c>
      <c r="FE33" s="312">
        <v>15285</v>
      </c>
      <c r="FF33" s="312">
        <v>15232</v>
      </c>
      <c r="FG33" s="312">
        <v>15242</v>
      </c>
      <c r="FH33" s="312">
        <v>15240</v>
      </c>
      <c r="FI33" s="312">
        <v>15175</v>
      </c>
      <c r="FJ33" s="312">
        <v>15189</v>
      </c>
      <c r="FK33" s="312">
        <v>15177</v>
      </c>
      <c r="FL33" s="312">
        <v>15141</v>
      </c>
      <c r="FM33" s="312">
        <v>15177</v>
      </c>
      <c r="FN33" s="312">
        <v>15169</v>
      </c>
      <c r="FO33" s="312">
        <v>15180</v>
      </c>
      <c r="FP33" s="312">
        <v>15261</v>
      </c>
      <c r="FQ33" s="312">
        <v>15355</v>
      </c>
      <c r="FR33" s="312">
        <v>15378</v>
      </c>
      <c r="FS33" s="312">
        <v>15232</v>
      </c>
      <c r="FT33" s="312">
        <v>15216</v>
      </c>
      <c r="FU33" s="312">
        <v>15177</v>
      </c>
      <c r="FV33" s="312">
        <v>15199</v>
      </c>
      <c r="FW33" s="93">
        <v>22</v>
      </c>
      <c r="FX33" s="79">
        <v>0.14474636489242712</v>
      </c>
      <c r="FY33" s="93">
        <v>19</v>
      </c>
      <c r="FZ33" s="79">
        <v>0.12516469038208169</v>
      </c>
      <c r="GD33" s="1" t="s">
        <v>541</v>
      </c>
      <c r="GE33" s="3">
        <v>2386642</v>
      </c>
      <c r="GF33" s="3">
        <v>2233776</v>
      </c>
      <c r="GG33" s="3">
        <v>2344891</v>
      </c>
      <c r="GH33" s="3">
        <v>2347882</v>
      </c>
      <c r="GI33" s="3">
        <v>2407077</v>
      </c>
      <c r="GJ33" s="3">
        <v>2418815</v>
      </c>
      <c r="GK33" s="3">
        <v>2465432</v>
      </c>
      <c r="GL33" s="763">
        <v>2727012</v>
      </c>
      <c r="GM33" s="763">
        <v>2811699</v>
      </c>
    </row>
    <row r="34" spans="1:195" ht="15" outlineLevel="2">
      <c r="A34" s="304">
        <v>190</v>
      </c>
      <c r="B34" s="48" t="s">
        <v>395</v>
      </c>
      <c r="C34" s="290" t="s">
        <v>450</v>
      </c>
      <c r="D34" s="310">
        <v>5415</v>
      </c>
      <c r="E34" s="311">
        <v>5442</v>
      </c>
      <c r="F34" s="311">
        <v>5390</v>
      </c>
      <c r="G34" s="311">
        <v>5353</v>
      </c>
      <c r="H34" s="311">
        <v>5322</v>
      </c>
      <c r="I34" s="311">
        <v>5301</v>
      </c>
      <c r="J34" s="311">
        <v>5217</v>
      </c>
      <c r="K34" s="311">
        <v>5284</v>
      </c>
      <c r="L34" s="311">
        <v>5645</v>
      </c>
      <c r="M34" s="311">
        <v>5663</v>
      </c>
      <c r="N34" s="311">
        <v>5694</v>
      </c>
      <c r="O34" s="312">
        <v>5871</v>
      </c>
      <c r="P34" s="310">
        <v>5946</v>
      </c>
      <c r="Q34" s="311">
        <v>5985</v>
      </c>
      <c r="R34" s="313">
        <v>6105</v>
      </c>
      <c r="S34" s="311">
        <v>6463</v>
      </c>
      <c r="T34" s="311">
        <v>6541</v>
      </c>
      <c r="U34" s="311">
        <v>6541</v>
      </c>
      <c r="V34" s="311">
        <v>6536</v>
      </c>
      <c r="W34" s="311">
        <v>6553</v>
      </c>
      <c r="X34" s="311">
        <v>6533</v>
      </c>
      <c r="Y34" s="311">
        <v>6630</v>
      </c>
      <c r="Z34" s="311">
        <v>6659</v>
      </c>
      <c r="AA34" s="312">
        <v>6554</v>
      </c>
      <c r="AB34" s="310">
        <v>6541</v>
      </c>
      <c r="AC34" s="311">
        <v>6618</v>
      </c>
      <c r="AD34" s="311">
        <v>6655</v>
      </c>
      <c r="AE34" s="311">
        <v>6654</v>
      </c>
      <c r="AF34" s="311">
        <v>6615</v>
      </c>
      <c r="AG34" s="311">
        <v>6526</v>
      </c>
      <c r="AH34" s="311">
        <v>6481</v>
      </c>
      <c r="AI34" s="311">
        <v>6511</v>
      </c>
      <c r="AJ34" s="311">
        <v>6520</v>
      </c>
      <c r="AK34" s="311">
        <v>6597</v>
      </c>
      <c r="AL34" s="311">
        <v>6582</v>
      </c>
      <c r="AM34" s="312">
        <v>6650</v>
      </c>
      <c r="AN34" s="310">
        <v>6627</v>
      </c>
      <c r="AO34" s="311">
        <v>6620</v>
      </c>
      <c r="AP34" s="311">
        <v>6615</v>
      </c>
      <c r="AQ34" s="311">
        <v>6596</v>
      </c>
      <c r="AR34" s="311">
        <v>6780</v>
      </c>
      <c r="AS34" s="311">
        <v>6766</v>
      </c>
      <c r="AT34" s="311">
        <v>6804</v>
      </c>
      <c r="AU34" s="311">
        <v>6834</v>
      </c>
      <c r="AV34" s="311">
        <v>6782</v>
      </c>
      <c r="AW34" s="311">
        <v>6798</v>
      </c>
      <c r="AX34" s="311">
        <v>6790</v>
      </c>
      <c r="AY34" s="312">
        <v>6788</v>
      </c>
      <c r="AZ34" s="310">
        <v>6828</v>
      </c>
      <c r="BA34" s="311">
        <v>6988</v>
      </c>
      <c r="BB34" s="311">
        <v>6959</v>
      </c>
      <c r="BC34" s="311">
        <v>6987</v>
      </c>
      <c r="BD34" s="311">
        <v>7016</v>
      </c>
      <c r="BE34" s="311">
        <v>6951</v>
      </c>
      <c r="BF34" s="311">
        <v>6891</v>
      </c>
      <c r="BG34" s="311">
        <v>6792</v>
      </c>
      <c r="BH34" s="311">
        <v>6867</v>
      </c>
      <c r="BI34" s="311">
        <v>6792</v>
      </c>
      <c r="BJ34" s="311">
        <v>6831</v>
      </c>
      <c r="BK34" s="312">
        <v>6876</v>
      </c>
      <c r="BL34" s="310">
        <v>6886</v>
      </c>
      <c r="BM34" s="315">
        <v>6944</v>
      </c>
      <c r="BN34" s="315">
        <v>6991</v>
      </c>
      <c r="BO34" s="315">
        <v>7039</v>
      </c>
      <c r="BP34" s="315">
        <v>7053</v>
      </c>
      <c r="BQ34" s="315">
        <v>7041</v>
      </c>
      <c r="BR34" s="315">
        <v>6846</v>
      </c>
      <c r="BS34" s="315">
        <v>6760</v>
      </c>
      <c r="BT34" s="315">
        <v>6742</v>
      </c>
      <c r="BU34" s="315">
        <v>6781</v>
      </c>
      <c r="BV34" s="315">
        <v>6813</v>
      </c>
      <c r="BW34" s="312">
        <v>6785</v>
      </c>
      <c r="BX34" s="310">
        <v>6823</v>
      </c>
      <c r="BY34" s="315">
        <v>6790</v>
      </c>
      <c r="BZ34" s="315">
        <v>6797</v>
      </c>
      <c r="CA34" s="315">
        <v>6702</v>
      </c>
      <c r="CB34" s="315">
        <v>6650</v>
      </c>
      <c r="CC34" s="315">
        <v>6597</v>
      </c>
      <c r="CD34" s="315">
        <v>6582</v>
      </c>
      <c r="CE34" s="315">
        <v>6591</v>
      </c>
      <c r="CF34" s="315">
        <v>6549</v>
      </c>
      <c r="CG34" s="311">
        <v>6557</v>
      </c>
      <c r="CH34" s="311">
        <v>6540</v>
      </c>
      <c r="CI34" s="312">
        <v>6506</v>
      </c>
      <c r="CJ34" s="310">
        <v>6471</v>
      </c>
      <c r="CK34" s="311">
        <v>6494</v>
      </c>
      <c r="CL34" s="311">
        <v>6486</v>
      </c>
      <c r="CM34" s="311">
        <v>6490</v>
      </c>
      <c r="CN34" s="311">
        <v>6519</v>
      </c>
      <c r="CO34" s="311">
        <v>6596</v>
      </c>
      <c r="CP34" s="311">
        <v>6664</v>
      </c>
      <c r="CQ34" s="311">
        <v>6680</v>
      </c>
      <c r="CR34" s="311">
        <v>6671</v>
      </c>
      <c r="CS34" s="311">
        <v>6658</v>
      </c>
      <c r="CT34" s="311">
        <v>6734</v>
      </c>
      <c r="CU34" s="312">
        <v>6744</v>
      </c>
      <c r="CV34" s="310">
        <v>6686</v>
      </c>
      <c r="CW34" s="311">
        <v>6609</v>
      </c>
      <c r="CX34" s="311">
        <v>6556</v>
      </c>
      <c r="CY34" s="311">
        <v>6573</v>
      </c>
      <c r="CZ34" s="311">
        <v>6578</v>
      </c>
      <c r="DA34" s="311">
        <v>6469</v>
      </c>
      <c r="DB34" s="311">
        <v>6475</v>
      </c>
      <c r="DC34" s="311">
        <v>6434</v>
      </c>
      <c r="DD34" s="311">
        <v>6439</v>
      </c>
      <c r="DE34" s="311">
        <v>6465</v>
      </c>
      <c r="DF34" s="311">
        <v>6448</v>
      </c>
      <c r="DG34" s="312">
        <v>6446</v>
      </c>
      <c r="DH34" s="310">
        <v>6435</v>
      </c>
      <c r="DI34" s="311">
        <v>6361</v>
      </c>
      <c r="DJ34" s="311">
        <v>6337</v>
      </c>
      <c r="DK34" s="311">
        <v>6369</v>
      </c>
      <c r="DL34" s="311">
        <v>6328</v>
      </c>
      <c r="DM34" s="311">
        <v>6293</v>
      </c>
      <c r="DN34" s="311">
        <v>6215</v>
      </c>
      <c r="DO34" s="311">
        <v>6190</v>
      </c>
      <c r="DP34" s="311">
        <v>6154</v>
      </c>
      <c r="DQ34" s="311">
        <v>6103</v>
      </c>
      <c r="DR34" s="311">
        <v>6063</v>
      </c>
      <c r="DS34" s="314">
        <v>6150</v>
      </c>
      <c r="DT34" s="310">
        <v>6197</v>
      </c>
      <c r="DU34" s="311">
        <v>6294</v>
      </c>
      <c r="DV34" s="311">
        <v>6288</v>
      </c>
      <c r="DW34" s="311">
        <v>6282</v>
      </c>
      <c r="DX34" s="311">
        <v>6367</v>
      </c>
      <c r="DY34" s="311">
        <v>6405</v>
      </c>
      <c r="DZ34" s="311">
        <v>6425</v>
      </c>
      <c r="EA34" s="311">
        <v>6320</v>
      </c>
      <c r="EB34" s="311">
        <v>6323</v>
      </c>
      <c r="EC34" s="311">
        <v>6308</v>
      </c>
      <c r="ED34" s="311">
        <v>6249</v>
      </c>
      <c r="EE34" s="314">
        <v>6229</v>
      </c>
      <c r="EF34" s="310">
        <v>6271</v>
      </c>
      <c r="EG34" s="311">
        <v>6287</v>
      </c>
      <c r="EH34" s="311">
        <v>6241</v>
      </c>
      <c r="EI34" s="311">
        <v>6247</v>
      </c>
      <c r="EJ34" s="311">
        <v>6271</v>
      </c>
      <c r="EK34" s="311">
        <v>6282</v>
      </c>
      <c r="EL34" s="311">
        <v>6333</v>
      </c>
      <c r="EM34" s="311">
        <v>6346</v>
      </c>
      <c r="EN34" s="311">
        <v>6379</v>
      </c>
      <c r="EO34" s="311">
        <v>6395</v>
      </c>
      <c r="EP34" s="311">
        <v>6409</v>
      </c>
      <c r="EQ34" s="314">
        <v>6385</v>
      </c>
      <c r="ER34" s="310">
        <v>6415</v>
      </c>
      <c r="ES34" s="311">
        <v>6424</v>
      </c>
      <c r="ET34" s="311">
        <v>6400</v>
      </c>
      <c r="EU34" s="311">
        <v>6427</v>
      </c>
      <c r="EV34" s="311">
        <v>6454</v>
      </c>
      <c r="EW34" s="314">
        <v>6465</v>
      </c>
      <c r="EX34" s="314">
        <v>6671</v>
      </c>
      <c r="EY34" s="314">
        <v>6662</v>
      </c>
      <c r="EZ34" s="312">
        <v>6674</v>
      </c>
      <c r="FA34" s="312">
        <v>6694</v>
      </c>
      <c r="FB34" s="312">
        <v>6676</v>
      </c>
      <c r="FC34" s="312">
        <v>6710</v>
      </c>
      <c r="FD34" s="312">
        <v>6756</v>
      </c>
      <c r="FE34" s="312">
        <v>6720</v>
      </c>
      <c r="FF34" s="312">
        <v>6694</v>
      </c>
      <c r="FG34" s="312">
        <v>6701</v>
      </c>
      <c r="FH34" s="312">
        <v>6697</v>
      </c>
      <c r="FI34" s="312">
        <v>6660</v>
      </c>
      <c r="FJ34" s="312">
        <v>6698</v>
      </c>
      <c r="FK34" s="312">
        <v>6685</v>
      </c>
      <c r="FL34" s="312">
        <v>6700</v>
      </c>
      <c r="FM34" s="312">
        <v>6713</v>
      </c>
      <c r="FN34" s="312">
        <v>6706</v>
      </c>
      <c r="FO34" s="312">
        <v>6700</v>
      </c>
      <c r="FP34" s="312">
        <v>6747</v>
      </c>
      <c r="FQ34" s="312">
        <v>6762</v>
      </c>
      <c r="FR34" s="312">
        <v>6733</v>
      </c>
      <c r="FS34" s="312">
        <v>6697</v>
      </c>
      <c r="FT34" s="312">
        <v>6702</v>
      </c>
      <c r="FU34" s="312">
        <v>6714</v>
      </c>
      <c r="FV34" s="312">
        <v>6701</v>
      </c>
      <c r="FW34" s="93">
        <v>-13</v>
      </c>
      <c r="FX34" s="79">
        <v>-0.19400089538874793</v>
      </c>
      <c r="FY34" s="93">
        <v>1</v>
      </c>
      <c r="FZ34" s="79">
        <v>1.4925373134328358E-2</v>
      </c>
      <c r="GD34" s="1" t="s">
        <v>663</v>
      </c>
      <c r="GE34" s="3">
        <v>2350320</v>
      </c>
      <c r="GF34" s="3">
        <v>2225416</v>
      </c>
      <c r="GG34" s="3">
        <v>2338251</v>
      </c>
      <c r="GH34" s="3">
        <v>2353039</v>
      </c>
      <c r="GI34" s="3">
        <v>2430990</v>
      </c>
      <c r="GJ34" s="3">
        <v>2398449</v>
      </c>
      <c r="GK34" s="3">
        <v>2537119</v>
      </c>
      <c r="GL34" s="763">
        <v>2720990</v>
      </c>
      <c r="GM34" s="763">
        <v>2816425</v>
      </c>
    </row>
    <row r="35" spans="1:195" ht="15" outlineLevel="2">
      <c r="A35" s="304">
        <v>604</v>
      </c>
      <c r="B35" s="48" t="s">
        <v>395</v>
      </c>
      <c r="C35" s="290" t="s">
        <v>496</v>
      </c>
      <c r="D35" s="310">
        <v>15461</v>
      </c>
      <c r="E35" s="311">
        <v>15631</v>
      </c>
      <c r="F35" s="311">
        <v>15686</v>
      </c>
      <c r="G35" s="311">
        <v>15151</v>
      </c>
      <c r="H35" s="311">
        <v>15214</v>
      </c>
      <c r="I35" s="311">
        <v>15294</v>
      </c>
      <c r="J35" s="311">
        <v>15165</v>
      </c>
      <c r="K35" s="311">
        <v>15236</v>
      </c>
      <c r="L35" s="311">
        <v>15144</v>
      </c>
      <c r="M35" s="311">
        <v>15263</v>
      </c>
      <c r="N35" s="311">
        <v>15266</v>
      </c>
      <c r="O35" s="312">
        <v>15504</v>
      </c>
      <c r="P35" s="310">
        <v>15665</v>
      </c>
      <c r="Q35" s="311">
        <v>15569</v>
      </c>
      <c r="R35" s="313">
        <v>15701</v>
      </c>
      <c r="S35" s="311">
        <v>15866</v>
      </c>
      <c r="T35" s="311">
        <v>15730</v>
      </c>
      <c r="U35" s="311">
        <v>15747</v>
      </c>
      <c r="V35" s="311">
        <v>15782</v>
      </c>
      <c r="W35" s="311">
        <v>15719</v>
      </c>
      <c r="X35" s="311">
        <v>15702</v>
      </c>
      <c r="Y35" s="311">
        <v>15977</v>
      </c>
      <c r="Z35" s="311">
        <v>16126</v>
      </c>
      <c r="AA35" s="312">
        <v>16088</v>
      </c>
      <c r="AB35" s="310">
        <v>16146</v>
      </c>
      <c r="AC35" s="311">
        <v>16350</v>
      </c>
      <c r="AD35" s="311">
        <v>16427</v>
      </c>
      <c r="AE35" s="311">
        <v>16393</v>
      </c>
      <c r="AF35" s="311">
        <v>16367</v>
      </c>
      <c r="AG35" s="311">
        <v>16157</v>
      </c>
      <c r="AH35" s="311">
        <v>16139</v>
      </c>
      <c r="AI35" s="311">
        <v>16302</v>
      </c>
      <c r="AJ35" s="311">
        <v>16544</v>
      </c>
      <c r="AK35" s="311">
        <v>16817</v>
      </c>
      <c r="AL35" s="311">
        <v>16713</v>
      </c>
      <c r="AM35" s="312">
        <v>16848</v>
      </c>
      <c r="AN35" s="310">
        <v>16893</v>
      </c>
      <c r="AO35" s="311">
        <v>16913</v>
      </c>
      <c r="AP35" s="311">
        <v>17089</v>
      </c>
      <c r="AQ35" s="311">
        <v>17131</v>
      </c>
      <c r="AR35" s="311">
        <v>17198</v>
      </c>
      <c r="AS35" s="311">
        <v>17389</v>
      </c>
      <c r="AT35" s="311">
        <v>17332</v>
      </c>
      <c r="AU35" s="311">
        <v>17398</v>
      </c>
      <c r="AV35" s="311">
        <v>17324</v>
      </c>
      <c r="AW35" s="311">
        <v>17345</v>
      </c>
      <c r="AX35" s="311">
        <v>17313</v>
      </c>
      <c r="AY35" s="312">
        <v>17376</v>
      </c>
      <c r="AZ35" s="310">
        <v>17363</v>
      </c>
      <c r="BA35" s="311">
        <v>17678</v>
      </c>
      <c r="BB35" s="311">
        <v>18030</v>
      </c>
      <c r="BC35" s="311">
        <v>18042</v>
      </c>
      <c r="BD35" s="311">
        <v>18027</v>
      </c>
      <c r="BE35" s="311">
        <v>18096</v>
      </c>
      <c r="BF35" s="311">
        <v>18094</v>
      </c>
      <c r="BG35" s="311">
        <v>17933</v>
      </c>
      <c r="BH35" s="311">
        <v>17877</v>
      </c>
      <c r="BI35" s="311">
        <v>17697</v>
      </c>
      <c r="BJ35" s="311">
        <v>17938</v>
      </c>
      <c r="BK35" s="312">
        <v>18080</v>
      </c>
      <c r="BL35" s="310">
        <v>18135</v>
      </c>
      <c r="BM35" s="315">
        <v>18284</v>
      </c>
      <c r="BN35" s="315">
        <v>18312</v>
      </c>
      <c r="BO35" s="315">
        <v>18360</v>
      </c>
      <c r="BP35" s="315">
        <v>18389</v>
      </c>
      <c r="BQ35" s="315">
        <v>18399</v>
      </c>
      <c r="BR35" s="315">
        <v>18323</v>
      </c>
      <c r="BS35" s="315">
        <v>18070</v>
      </c>
      <c r="BT35" s="315">
        <v>18223</v>
      </c>
      <c r="BU35" s="315">
        <v>18300</v>
      </c>
      <c r="BV35" s="315">
        <v>18391</v>
      </c>
      <c r="BW35" s="312">
        <v>18336</v>
      </c>
      <c r="BX35" s="310">
        <v>18372</v>
      </c>
      <c r="BY35" s="315">
        <v>18362</v>
      </c>
      <c r="BZ35" s="315">
        <v>18290</v>
      </c>
      <c r="CA35" s="315">
        <v>18185</v>
      </c>
      <c r="CB35" s="315">
        <v>18175</v>
      </c>
      <c r="CC35" s="315">
        <v>17752</v>
      </c>
      <c r="CD35" s="315">
        <v>17828</v>
      </c>
      <c r="CE35" s="315">
        <v>17865</v>
      </c>
      <c r="CF35" s="315">
        <v>17736</v>
      </c>
      <c r="CG35" s="311">
        <v>17696</v>
      </c>
      <c r="CH35" s="311">
        <v>17660</v>
      </c>
      <c r="CI35" s="312">
        <v>17542</v>
      </c>
      <c r="CJ35" s="310">
        <v>17405</v>
      </c>
      <c r="CK35" s="311">
        <v>17543</v>
      </c>
      <c r="CL35" s="311">
        <v>17543</v>
      </c>
      <c r="CM35" s="311">
        <v>17525</v>
      </c>
      <c r="CN35" s="311">
        <v>17606</v>
      </c>
      <c r="CO35" s="311">
        <v>17698</v>
      </c>
      <c r="CP35" s="311">
        <v>17828</v>
      </c>
      <c r="CQ35" s="311">
        <v>17774</v>
      </c>
      <c r="CR35" s="311">
        <v>18010</v>
      </c>
      <c r="CS35" s="311">
        <v>18149</v>
      </c>
      <c r="CT35" s="311">
        <v>18268</v>
      </c>
      <c r="CU35" s="312">
        <v>18884</v>
      </c>
      <c r="CV35" s="310">
        <v>18919</v>
      </c>
      <c r="CW35" s="311">
        <v>19085</v>
      </c>
      <c r="CX35" s="311">
        <v>19095</v>
      </c>
      <c r="CY35" s="311">
        <v>19203</v>
      </c>
      <c r="CZ35" s="311">
        <v>19334</v>
      </c>
      <c r="DA35" s="311">
        <v>19409</v>
      </c>
      <c r="DB35" s="311">
        <v>19727</v>
      </c>
      <c r="DC35" s="311">
        <v>19807</v>
      </c>
      <c r="DD35" s="311">
        <v>19934</v>
      </c>
      <c r="DE35" s="311">
        <v>19891</v>
      </c>
      <c r="DF35" s="311">
        <v>19833</v>
      </c>
      <c r="DG35" s="312">
        <v>19731</v>
      </c>
      <c r="DH35" s="310">
        <v>19684</v>
      </c>
      <c r="DI35" s="311">
        <v>19706</v>
      </c>
      <c r="DJ35" s="311">
        <v>19906</v>
      </c>
      <c r="DK35" s="311">
        <v>19804</v>
      </c>
      <c r="DL35" s="311">
        <v>19891</v>
      </c>
      <c r="DM35" s="311">
        <v>19845</v>
      </c>
      <c r="DN35" s="311">
        <v>19778</v>
      </c>
      <c r="DO35" s="311">
        <v>19787</v>
      </c>
      <c r="DP35" s="311">
        <v>19800</v>
      </c>
      <c r="DQ35" s="311">
        <v>19858</v>
      </c>
      <c r="DR35" s="311">
        <v>19836</v>
      </c>
      <c r="DS35" s="314">
        <v>19886</v>
      </c>
      <c r="DT35" s="310">
        <v>19801</v>
      </c>
      <c r="DU35" s="311">
        <v>20165</v>
      </c>
      <c r="DV35" s="311">
        <v>20297</v>
      </c>
      <c r="DW35" s="311">
        <v>20310</v>
      </c>
      <c r="DX35" s="311">
        <v>20603</v>
      </c>
      <c r="DY35" s="311">
        <v>20599</v>
      </c>
      <c r="DZ35" s="311">
        <v>20593</v>
      </c>
      <c r="EA35" s="311">
        <v>20337</v>
      </c>
      <c r="EB35" s="311">
        <v>20303</v>
      </c>
      <c r="EC35" s="311">
        <v>20227</v>
      </c>
      <c r="ED35" s="311">
        <v>20184</v>
      </c>
      <c r="EE35" s="314">
        <v>20185</v>
      </c>
      <c r="EF35" s="310">
        <v>20220</v>
      </c>
      <c r="EG35" s="311">
        <v>20316</v>
      </c>
      <c r="EH35" s="311">
        <v>20375</v>
      </c>
      <c r="EI35" s="311">
        <v>20458</v>
      </c>
      <c r="EJ35" s="311">
        <v>20477</v>
      </c>
      <c r="EK35" s="311">
        <v>20573</v>
      </c>
      <c r="EL35" s="311">
        <v>20696</v>
      </c>
      <c r="EM35" s="311">
        <v>20806</v>
      </c>
      <c r="EN35" s="311">
        <v>21244</v>
      </c>
      <c r="EO35" s="311">
        <v>21312</v>
      </c>
      <c r="EP35" s="311">
        <v>21418</v>
      </c>
      <c r="EQ35" s="314">
        <v>21429</v>
      </c>
      <c r="ER35" s="310">
        <v>21605</v>
      </c>
      <c r="ES35" s="311">
        <v>21674</v>
      </c>
      <c r="ET35" s="311">
        <v>21501</v>
      </c>
      <c r="EU35" s="311">
        <v>21436</v>
      </c>
      <c r="EV35" s="311">
        <v>21583</v>
      </c>
      <c r="EW35" s="314">
        <v>21648</v>
      </c>
      <c r="EX35" s="314">
        <v>22181</v>
      </c>
      <c r="EY35" s="314">
        <v>22211</v>
      </c>
      <c r="EZ35" s="312">
        <v>22179</v>
      </c>
      <c r="FA35" s="312">
        <v>22308</v>
      </c>
      <c r="FB35" s="312">
        <v>22345</v>
      </c>
      <c r="FC35" s="312">
        <v>22457</v>
      </c>
      <c r="FD35" s="312">
        <v>22640</v>
      </c>
      <c r="FE35" s="312">
        <v>22812</v>
      </c>
      <c r="FF35" s="312">
        <v>22693</v>
      </c>
      <c r="FG35" s="312">
        <v>22854</v>
      </c>
      <c r="FH35" s="312">
        <v>22956</v>
      </c>
      <c r="FI35" s="312">
        <v>22967</v>
      </c>
      <c r="FJ35" s="312">
        <v>23003</v>
      </c>
      <c r="FK35" s="312">
        <v>23070</v>
      </c>
      <c r="FL35" s="312">
        <v>23091</v>
      </c>
      <c r="FM35" s="312">
        <v>23089</v>
      </c>
      <c r="FN35" s="312">
        <v>23081</v>
      </c>
      <c r="FO35" s="312">
        <v>23189</v>
      </c>
      <c r="FP35" s="312">
        <v>23276</v>
      </c>
      <c r="FQ35" s="312">
        <v>23412</v>
      </c>
      <c r="FR35" s="312">
        <v>23458</v>
      </c>
      <c r="FS35" s="312">
        <v>23453</v>
      </c>
      <c r="FT35" s="312">
        <v>23565</v>
      </c>
      <c r="FU35" s="312">
        <v>23692</v>
      </c>
      <c r="FV35" s="312">
        <v>23794</v>
      </c>
      <c r="FW35" s="93">
        <v>102</v>
      </c>
      <c r="FX35" s="79">
        <v>0.42867949903336977</v>
      </c>
      <c r="FY35" s="93">
        <v>605</v>
      </c>
      <c r="FZ35" s="79">
        <v>2.60899564448661</v>
      </c>
      <c r="GD35" s="1" t="s">
        <v>664</v>
      </c>
      <c r="GE35" s="3">
        <v>2320500</v>
      </c>
      <c r="GF35" s="3">
        <v>2220016</v>
      </c>
      <c r="GG35" s="3">
        <v>2334826</v>
      </c>
      <c r="GH35" s="3">
        <v>2341386</v>
      </c>
      <c r="GI35" s="3">
        <v>2473117</v>
      </c>
      <c r="GJ35" s="3">
        <v>2387961</v>
      </c>
      <c r="GK35" s="3">
        <v>2538903</v>
      </c>
      <c r="GL35" s="763">
        <v>2717057</v>
      </c>
      <c r="GM35" s="763">
        <v>2812862</v>
      </c>
    </row>
    <row r="36" spans="1:195" ht="15" outlineLevel="2">
      <c r="A36" s="304">
        <v>670</v>
      </c>
      <c r="B36" s="48" t="s">
        <v>395</v>
      </c>
      <c r="C36" s="290" t="s">
        <v>512</v>
      </c>
      <c r="D36" s="310">
        <v>13051</v>
      </c>
      <c r="E36" s="311">
        <v>13083</v>
      </c>
      <c r="F36" s="311">
        <v>13028</v>
      </c>
      <c r="G36" s="311">
        <v>13001</v>
      </c>
      <c r="H36" s="311">
        <v>12978</v>
      </c>
      <c r="I36" s="311">
        <v>13018</v>
      </c>
      <c r="J36" s="311">
        <v>12920</v>
      </c>
      <c r="K36" s="311">
        <v>12996</v>
      </c>
      <c r="L36" s="311">
        <v>12945</v>
      </c>
      <c r="M36" s="311">
        <v>13005</v>
      </c>
      <c r="N36" s="311">
        <v>12947</v>
      </c>
      <c r="O36" s="312">
        <v>13017</v>
      </c>
      <c r="P36" s="310">
        <v>13005</v>
      </c>
      <c r="Q36" s="311">
        <v>13071</v>
      </c>
      <c r="R36" s="313">
        <v>13200</v>
      </c>
      <c r="S36" s="311">
        <v>12524</v>
      </c>
      <c r="T36" s="311">
        <v>13138</v>
      </c>
      <c r="U36" s="311">
        <v>13214</v>
      </c>
      <c r="V36" s="311">
        <v>13324</v>
      </c>
      <c r="W36" s="311">
        <v>13366</v>
      </c>
      <c r="X36" s="311">
        <v>13338</v>
      </c>
      <c r="Y36" s="311">
        <v>13501</v>
      </c>
      <c r="Z36" s="311">
        <v>13535</v>
      </c>
      <c r="AA36" s="312">
        <v>13368</v>
      </c>
      <c r="AB36" s="310">
        <v>13387</v>
      </c>
      <c r="AC36" s="311">
        <v>13552</v>
      </c>
      <c r="AD36" s="311">
        <v>13494</v>
      </c>
      <c r="AE36" s="311">
        <v>13874</v>
      </c>
      <c r="AF36" s="311">
        <v>13783</v>
      </c>
      <c r="AG36" s="311">
        <v>13502</v>
      </c>
      <c r="AH36" s="311">
        <v>13395</v>
      </c>
      <c r="AI36" s="311">
        <v>13454</v>
      </c>
      <c r="AJ36" s="311">
        <v>13472</v>
      </c>
      <c r="AK36" s="311">
        <v>13454</v>
      </c>
      <c r="AL36" s="311">
        <v>13398</v>
      </c>
      <c r="AM36" s="312">
        <v>13423</v>
      </c>
      <c r="AN36" s="310">
        <v>13402</v>
      </c>
      <c r="AO36" s="311">
        <v>13365</v>
      </c>
      <c r="AP36" s="311">
        <v>13343</v>
      </c>
      <c r="AQ36" s="311">
        <v>13358</v>
      </c>
      <c r="AR36" s="311">
        <v>13494</v>
      </c>
      <c r="AS36" s="311">
        <v>13447</v>
      </c>
      <c r="AT36" s="311">
        <v>13441</v>
      </c>
      <c r="AU36" s="311">
        <v>13554</v>
      </c>
      <c r="AV36" s="311">
        <v>13503</v>
      </c>
      <c r="AW36" s="311">
        <v>13541</v>
      </c>
      <c r="AX36" s="311">
        <v>13514</v>
      </c>
      <c r="AY36" s="312">
        <v>13508</v>
      </c>
      <c r="AZ36" s="310">
        <v>13531</v>
      </c>
      <c r="BA36" s="311">
        <v>13641</v>
      </c>
      <c r="BB36" s="311">
        <v>13692</v>
      </c>
      <c r="BC36" s="311">
        <v>13672</v>
      </c>
      <c r="BD36" s="311">
        <v>13670</v>
      </c>
      <c r="BE36" s="311">
        <v>13630</v>
      </c>
      <c r="BF36" s="311">
        <v>13609</v>
      </c>
      <c r="BG36" s="311">
        <v>13524</v>
      </c>
      <c r="BH36" s="311">
        <v>13612</v>
      </c>
      <c r="BI36" s="311">
        <v>13454</v>
      </c>
      <c r="BJ36" s="311">
        <v>13460</v>
      </c>
      <c r="BK36" s="312">
        <v>13567</v>
      </c>
      <c r="BL36" s="310">
        <v>13666</v>
      </c>
      <c r="BM36" s="315">
        <v>13784</v>
      </c>
      <c r="BN36" s="315">
        <v>13804</v>
      </c>
      <c r="BO36" s="315">
        <v>13680</v>
      </c>
      <c r="BP36" s="315">
        <v>13679</v>
      </c>
      <c r="BQ36" s="315">
        <v>13623</v>
      </c>
      <c r="BR36" s="315">
        <v>13331</v>
      </c>
      <c r="BS36" s="315">
        <v>13286</v>
      </c>
      <c r="BT36" s="315">
        <v>13267</v>
      </c>
      <c r="BU36" s="315">
        <v>13284</v>
      </c>
      <c r="BV36" s="315">
        <v>13315</v>
      </c>
      <c r="BW36" s="312">
        <v>13360</v>
      </c>
      <c r="BX36" s="310">
        <v>13487</v>
      </c>
      <c r="BY36" s="315">
        <v>13440</v>
      </c>
      <c r="BZ36" s="315">
        <v>13378</v>
      </c>
      <c r="CA36" s="315">
        <v>13287</v>
      </c>
      <c r="CB36" s="315">
        <v>13201</v>
      </c>
      <c r="CC36" s="315">
        <v>13082</v>
      </c>
      <c r="CD36" s="315">
        <v>13060</v>
      </c>
      <c r="CE36" s="315">
        <v>13100</v>
      </c>
      <c r="CF36" s="315">
        <v>13033</v>
      </c>
      <c r="CG36" s="311">
        <v>12986</v>
      </c>
      <c r="CH36" s="311">
        <v>12939</v>
      </c>
      <c r="CI36" s="312">
        <v>12959</v>
      </c>
      <c r="CJ36" s="310">
        <v>12916</v>
      </c>
      <c r="CK36" s="311">
        <v>12933</v>
      </c>
      <c r="CL36" s="311">
        <v>12911</v>
      </c>
      <c r="CM36" s="311">
        <v>12905</v>
      </c>
      <c r="CN36" s="311">
        <v>12992</v>
      </c>
      <c r="CO36" s="311">
        <v>13114</v>
      </c>
      <c r="CP36" s="311">
        <v>13341</v>
      </c>
      <c r="CQ36" s="311">
        <v>13241</v>
      </c>
      <c r="CR36" s="311">
        <v>13330</v>
      </c>
      <c r="CS36" s="311">
        <v>13424</v>
      </c>
      <c r="CT36" s="311">
        <v>13514</v>
      </c>
      <c r="CU36" s="312">
        <v>13551</v>
      </c>
      <c r="CV36" s="310">
        <v>13556</v>
      </c>
      <c r="CW36" s="311">
        <v>13463</v>
      </c>
      <c r="CX36" s="311">
        <v>13384</v>
      </c>
      <c r="CY36" s="311">
        <v>13407</v>
      </c>
      <c r="CZ36" s="311">
        <v>13459</v>
      </c>
      <c r="DA36" s="311">
        <v>13398</v>
      </c>
      <c r="DB36" s="311">
        <v>13434</v>
      </c>
      <c r="DC36" s="311">
        <v>13366</v>
      </c>
      <c r="DD36" s="311">
        <v>13376</v>
      </c>
      <c r="DE36" s="311">
        <v>13349</v>
      </c>
      <c r="DF36" s="311">
        <v>13581</v>
      </c>
      <c r="DG36" s="312">
        <v>13557</v>
      </c>
      <c r="DH36" s="310">
        <v>13506</v>
      </c>
      <c r="DI36" s="311">
        <v>13554</v>
      </c>
      <c r="DJ36" s="311">
        <v>13512</v>
      </c>
      <c r="DK36" s="311">
        <v>13531</v>
      </c>
      <c r="DL36" s="311">
        <v>13465</v>
      </c>
      <c r="DM36" s="311">
        <v>13393</v>
      </c>
      <c r="DN36" s="311">
        <v>13311</v>
      </c>
      <c r="DO36" s="311">
        <v>13239</v>
      </c>
      <c r="DP36" s="311">
        <v>13319</v>
      </c>
      <c r="DQ36" s="311">
        <v>13231</v>
      </c>
      <c r="DR36" s="311">
        <v>13154</v>
      </c>
      <c r="DS36" s="314">
        <v>13243</v>
      </c>
      <c r="DT36" s="310">
        <v>13266</v>
      </c>
      <c r="DU36" s="311">
        <v>13481</v>
      </c>
      <c r="DV36" s="311">
        <v>13498</v>
      </c>
      <c r="DW36" s="311">
        <v>13548</v>
      </c>
      <c r="DX36" s="311">
        <v>13686</v>
      </c>
      <c r="DY36" s="311">
        <v>13718</v>
      </c>
      <c r="DZ36" s="311">
        <v>13698</v>
      </c>
      <c r="EA36" s="311">
        <v>13537</v>
      </c>
      <c r="EB36" s="311">
        <v>13623</v>
      </c>
      <c r="EC36" s="311">
        <v>13608</v>
      </c>
      <c r="ED36" s="311">
        <v>13579</v>
      </c>
      <c r="EE36" s="314">
        <v>13590</v>
      </c>
      <c r="EF36" s="310">
        <v>13626</v>
      </c>
      <c r="EG36" s="311">
        <v>13716</v>
      </c>
      <c r="EH36" s="311">
        <v>13673</v>
      </c>
      <c r="EI36" s="311">
        <v>13581</v>
      </c>
      <c r="EJ36" s="311">
        <v>13520</v>
      </c>
      <c r="EK36" s="311">
        <v>13516</v>
      </c>
      <c r="EL36" s="311">
        <v>13524</v>
      </c>
      <c r="EM36" s="311">
        <v>13539</v>
      </c>
      <c r="EN36" s="311">
        <v>13543</v>
      </c>
      <c r="EO36" s="311">
        <v>13514</v>
      </c>
      <c r="EP36" s="311">
        <v>13494</v>
      </c>
      <c r="EQ36" s="314">
        <v>13480</v>
      </c>
      <c r="ER36" s="310">
        <v>13568</v>
      </c>
      <c r="ES36" s="311">
        <v>13514</v>
      </c>
      <c r="ET36" s="311">
        <v>13465</v>
      </c>
      <c r="EU36" s="311">
        <v>13420</v>
      </c>
      <c r="EV36" s="311">
        <v>13483</v>
      </c>
      <c r="EW36" s="314">
        <v>13479</v>
      </c>
      <c r="EX36" s="314">
        <v>13748</v>
      </c>
      <c r="EY36" s="314">
        <v>13775</v>
      </c>
      <c r="EZ36" s="312">
        <v>13789</v>
      </c>
      <c r="FA36" s="312">
        <v>13833</v>
      </c>
      <c r="FB36" s="312">
        <v>13866</v>
      </c>
      <c r="FC36" s="312">
        <v>13986</v>
      </c>
      <c r="FD36" s="312">
        <v>14109</v>
      </c>
      <c r="FE36" s="312">
        <v>14145</v>
      </c>
      <c r="FF36" s="312">
        <v>14051</v>
      </c>
      <c r="FG36" s="312">
        <v>14046</v>
      </c>
      <c r="FH36" s="312">
        <v>13977</v>
      </c>
      <c r="FI36" s="312">
        <v>13921</v>
      </c>
      <c r="FJ36" s="312">
        <v>13955</v>
      </c>
      <c r="FK36" s="312">
        <v>14008</v>
      </c>
      <c r="FL36" s="312">
        <v>13982</v>
      </c>
      <c r="FM36" s="312">
        <v>13970</v>
      </c>
      <c r="FN36" s="312">
        <v>13927</v>
      </c>
      <c r="FO36" s="312">
        <v>13927</v>
      </c>
      <c r="FP36" s="312">
        <v>14036</v>
      </c>
      <c r="FQ36" s="312">
        <v>14036</v>
      </c>
      <c r="FR36" s="312">
        <v>14027</v>
      </c>
      <c r="FS36" s="312">
        <v>13956</v>
      </c>
      <c r="FT36" s="312">
        <v>13940</v>
      </c>
      <c r="FU36" s="312">
        <v>13896</v>
      </c>
      <c r="FV36" s="312">
        <v>13926</v>
      </c>
      <c r="FW36" s="93">
        <v>30</v>
      </c>
      <c r="FX36" s="79">
        <v>0.21542438604049979</v>
      </c>
      <c r="FY36" s="93">
        <v>-1</v>
      </c>
      <c r="FZ36" s="79">
        <v>-7.1802972643067418E-3</v>
      </c>
      <c r="GD36" s="1" t="s">
        <v>665</v>
      </c>
      <c r="GE36" s="3">
        <v>2322021</v>
      </c>
      <c r="GF36" s="3">
        <v>2222102</v>
      </c>
      <c r="GG36" s="3">
        <v>2336036</v>
      </c>
      <c r="GH36" s="3">
        <v>2333615</v>
      </c>
      <c r="GI36" s="3">
        <v>2524431</v>
      </c>
      <c r="GJ36" s="3">
        <v>2379308</v>
      </c>
      <c r="GK36" s="3">
        <v>2563488</v>
      </c>
      <c r="GL36" s="763">
        <v>2726161</v>
      </c>
      <c r="GM36" s="763">
        <v>2810438</v>
      </c>
    </row>
    <row r="37" spans="1:195" ht="15" outlineLevel="2">
      <c r="A37" s="304">
        <v>690</v>
      </c>
      <c r="B37" s="48" t="s">
        <v>395</v>
      </c>
      <c r="C37" s="290" t="s">
        <v>516</v>
      </c>
      <c r="D37" s="310">
        <v>7800</v>
      </c>
      <c r="E37" s="311">
        <v>7698</v>
      </c>
      <c r="F37" s="311">
        <v>7658</v>
      </c>
      <c r="G37" s="311">
        <v>7624</v>
      </c>
      <c r="H37" s="311">
        <v>7565</v>
      </c>
      <c r="I37" s="311">
        <v>7619</v>
      </c>
      <c r="J37" s="311">
        <v>7539</v>
      </c>
      <c r="K37" s="311">
        <v>7562</v>
      </c>
      <c r="L37" s="311">
        <v>7572</v>
      </c>
      <c r="M37" s="311">
        <v>7568</v>
      </c>
      <c r="N37" s="311">
        <v>7633</v>
      </c>
      <c r="O37" s="312">
        <v>7683</v>
      </c>
      <c r="P37" s="310">
        <v>7721</v>
      </c>
      <c r="Q37" s="311">
        <v>7601</v>
      </c>
      <c r="R37" s="313">
        <v>7671</v>
      </c>
      <c r="S37" s="311">
        <v>7707</v>
      </c>
      <c r="T37" s="311">
        <v>7773</v>
      </c>
      <c r="U37" s="311">
        <v>7790</v>
      </c>
      <c r="V37" s="311">
        <v>7761</v>
      </c>
      <c r="W37" s="311">
        <v>7719</v>
      </c>
      <c r="X37" s="311">
        <v>7732</v>
      </c>
      <c r="Y37" s="311">
        <v>7700</v>
      </c>
      <c r="Z37" s="311">
        <v>7719</v>
      </c>
      <c r="AA37" s="312">
        <v>7683</v>
      </c>
      <c r="AB37" s="310">
        <v>7624</v>
      </c>
      <c r="AC37" s="311">
        <v>7646</v>
      </c>
      <c r="AD37" s="311">
        <v>7617</v>
      </c>
      <c r="AE37" s="311">
        <v>7629</v>
      </c>
      <c r="AF37" s="311">
        <v>7592</v>
      </c>
      <c r="AG37" s="311">
        <v>7464</v>
      </c>
      <c r="AH37" s="311">
        <v>7427</v>
      </c>
      <c r="AI37" s="311">
        <v>7346</v>
      </c>
      <c r="AJ37" s="311">
        <v>7296</v>
      </c>
      <c r="AK37" s="311">
        <v>7350</v>
      </c>
      <c r="AL37" s="311">
        <v>7314</v>
      </c>
      <c r="AM37" s="312">
        <v>7342</v>
      </c>
      <c r="AN37" s="310">
        <v>7300</v>
      </c>
      <c r="AO37" s="311">
        <v>7213</v>
      </c>
      <c r="AP37" s="311">
        <v>7311</v>
      </c>
      <c r="AQ37" s="311">
        <v>7196</v>
      </c>
      <c r="AR37" s="311">
        <v>7214</v>
      </c>
      <c r="AS37" s="311">
        <v>7188</v>
      </c>
      <c r="AT37" s="311">
        <v>7185</v>
      </c>
      <c r="AU37" s="311">
        <v>7168</v>
      </c>
      <c r="AV37" s="311">
        <v>7123</v>
      </c>
      <c r="AW37" s="311">
        <v>7129</v>
      </c>
      <c r="AX37" s="311">
        <v>7072</v>
      </c>
      <c r="AY37" s="312">
        <v>7105</v>
      </c>
      <c r="AZ37" s="310">
        <v>7121</v>
      </c>
      <c r="BA37" s="311">
        <v>7112</v>
      </c>
      <c r="BB37" s="311">
        <v>7072</v>
      </c>
      <c r="BC37" s="311">
        <v>7089</v>
      </c>
      <c r="BD37" s="311">
        <v>7053</v>
      </c>
      <c r="BE37" s="311">
        <v>6998</v>
      </c>
      <c r="BF37" s="311">
        <v>7006</v>
      </c>
      <c r="BG37" s="311">
        <v>6904</v>
      </c>
      <c r="BH37" s="311">
        <v>6956</v>
      </c>
      <c r="BI37" s="311">
        <v>6865</v>
      </c>
      <c r="BJ37" s="311">
        <v>7070</v>
      </c>
      <c r="BK37" s="312">
        <v>7084</v>
      </c>
      <c r="BL37" s="310">
        <v>7050</v>
      </c>
      <c r="BM37" s="315">
        <v>7074</v>
      </c>
      <c r="BN37" s="315">
        <v>7031</v>
      </c>
      <c r="BO37" s="315">
        <v>7003</v>
      </c>
      <c r="BP37" s="315">
        <v>7015</v>
      </c>
      <c r="BQ37" s="315">
        <v>6976</v>
      </c>
      <c r="BR37" s="315">
        <v>6794</v>
      </c>
      <c r="BS37" s="315">
        <v>6743</v>
      </c>
      <c r="BT37" s="315">
        <v>6720</v>
      </c>
      <c r="BU37" s="315">
        <v>6689</v>
      </c>
      <c r="BV37" s="315">
        <v>6687</v>
      </c>
      <c r="BW37" s="312">
        <v>6655</v>
      </c>
      <c r="BX37" s="310">
        <v>6377</v>
      </c>
      <c r="BY37" s="315">
        <v>6395</v>
      </c>
      <c r="BZ37" s="315">
        <v>6371</v>
      </c>
      <c r="CA37" s="315">
        <v>6366</v>
      </c>
      <c r="CB37" s="315">
        <v>6351</v>
      </c>
      <c r="CC37" s="315">
        <v>6338</v>
      </c>
      <c r="CD37" s="315">
        <v>6308</v>
      </c>
      <c r="CE37" s="315">
        <v>6289</v>
      </c>
      <c r="CF37" s="315">
        <v>6251</v>
      </c>
      <c r="CG37" s="311">
        <v>6239</v>
      </c>
      <c r="CH37" s="311">
        <v>6272</v>
      </c>
      <c r="CI37" s="312">
        <v>6261</v>
      </c>
      <c r="CJ37" s="310">
        <v>6229</v>
      </c>
      <c r="CK37" s="311">
        <v>6262</v>
      </c>
      <c r="CL37" s="311">
        <v>6275</v>
      </c>
      <c r="CM37" s="311">
        <v>6290</v>
      </c>
      <c r="CN37" s="311">
        <v>6321</v>
      </c>
      <c r="CO37" s="311">
        <v>6466</v>
      </c>
      <c r="CP37" s="311">
        <v>6533</v>
      </c>
      <c r="CQ37" s="311">
        <v>6563</v>
      </c>
      <c r="CR37" s="311">
        <v>6560</v>
      </c>
      <c r="CS37" s="311">
        <v>6572</v>
      </c>
      <c r="CT37" s="311">
        <v>6611</v>
      </c>
      <c r="CU37" s="312">
        <v>6641</v>
      </c>
      <c r="CV37" s="310">
        <v>6617</v>
      </c>
      <c r="CW37" s="311">
        <v>6614</v>
      </c>
      <c r="CX37" s="311">
        <v>6637</v>
      </c>
      <c r="CY37" s="311">
        <v>6603</v>
      </c>
      <c r="CZ37" s="311">
        <v>6576</v>
      </c>
      <c r="DA37" s="311">
        <v>6526</v>
      </c>
      <c r="DB37" s="311">
        <v>6528</v>
      </c>
      <c r="DC37" s="311">
        <v>6474</v>
      </c>
      <c r="DD37" s="311">
        <v>6501</v>
      </c>
      <c r="DE37" s="311">
        <v>6483</v>
      </c>
      <c r="DF37" s="311">
        <v>6483</v>
      </c>
      <c r="DG37" s="312">
        <v>6459</v>
      </c>
      <c r="DH37" s="310">
        <v>6441</v>
      </c>
      <c r="DI37" s="311">
        <v>6460</v>
      </c>
      <c r="DJ37" s="311">
        <v>6453</v>
      </c>
      <c r="DK37" s="311">
        <v>6405</v>
      </c>
      <c r="DL37" s="311">
        <v>6353</v>
      </c>
      <c r="DM37" s="311">
        <v>6312</v>
      </c>
      <c r="DN37" s="311">
        <v>6271</v>
      </c>
      <c r="DO37" s="311">
        <v>6212</v>
      </c>
      <c r="DP37" s="311">
        <v>6210</v>
      </c>
      <c r="DQ37" s="311">
        <v>6147</v>
      </c>
      <c r="DR37" s="311">
        <v>6099</v>
      </c>
      <c r="DS37" s="314">
        <v>6124</v>
      </c>
      <c r="DT37" s="310">
        <v>6135</v>
      </c>
      <c r="DU37" s="311">
        <v>6272</v>
      </c>
      <c r="DV37" s="311">
        <v>6282</v>
      </c>
      <c r="DW37" s="311">
        <v>6321</v>
      </c>
      <c r="DX37" s="311">
        <v>6324</v>
      </c>
      <c r="DY37" s="311">
        <v>6305</v>
      </c>
      <c r="DZ37" s="311">
        <v>6307</v>
      </c>
      <c r="EA37" s="311">
        <v>6269</v>
      </c>
      <c r="EB37" s="311">
        <v>6299</v>
      </c>
      <c r="EC37" s="311">
        <v>6256</v>
      </c>
      <c r="ED37" s="311">
        <v>6211</v>
      </c>
      <c r="EE37" s="314">
        <v>6202</v>
      </c>
      <c r="EF37" s="310">
        <v>6243</v>
      </c>
      <c r="EG37" s="311">
        <v>6294</v>
      </c>
      <c r="EH37" s="311">
        <v>6285</v>
      </c>
      <c r="EI37" s="311">
        <v>6273</v>
      </c>
      <c r="EJ37" s="311">
        <v>6245</v>
      </c>
      <c r="EK37" s="311">
        <v>6227</v>
      </c>
      <c r="EL37" s="311">
        <v>6230</v>
      </c>
      <c r="EM37" s="311">
        <v>6212</v>
      </c>
      <c r="EN37" s="311">
        <v>6184</v>
      </c>
      <c r="EO37" s="311">
        <v>6166</v>
      </c>
      <c r="EP37" s="311">
        <v>6153</v>
      </c>
      <c r="EQ37" s="314">
        <v>6174</v>
      </c>
      <c r="ER37" s="310">
        <v>6182</v>
      </c>
      <c r="ES37" s="311">
        <v>6156</v>
      </c>
      <c r="ET37" s="311">
        <v>6130</v>
      </c>
      <c r="EU37" s="311">
        <v>6099</v>
      </c>
      <c r="EV37" s="311">
        <v>6117</v>
      </c>
      <c r="EW37" s="314">
        <v>6114</v>
      </c>
      <c r="EX37" s="314">
        <v>6186</v>
      </c>
      <c r="EY37" s="314">
        <v>6224</v>
      </c>
      <c r="EZ37" s="312">
        <v>6201</v>
      </c>
      <c r="FA37" s="312">
        <v>6202</v>
      </c>
      <c r="FB37" s="312">
        <v>6198</v>
      </c>
      <c r="FC37" s="312">
        <v>6263</v>
      </c>
      <c r="FD37" s="312">
        <v>6286</v>
      </c>
      <c r="FE37" s="312">
        <v>6210</v>
      </c>
      <c r="FF37" s="312">
        <v>6167</v>
      </c>
      <c r="FG37" s="312">
        <v>6160</v>
      </c>
      <c r="FH37" s="312">
        <v>6110</v>
      </c>
      <c r="FI37" s="312">
        <v>6098</v>
      </c>
      <c r="FJ37" s="312">
        <v>6104</v>
      </c>
      <c r="FK37" s="312">
        <v>6104</v>
      </c>
      <c r="FL37" s="312">
        <v>6095</v>
      </c>
      <c r="FM37" s="312">
        <v>6083</v>
      </c>
      <c r="FN37" s="312">
        <v>6073</v>
      </c>
      <c r="FO37" s="312">
        <v>6045</v>
      </c>
      <c r="FP37" s="312">
        <v>6074</v>
      </c>
      <c r="FQ37" s="312">
        <v>6047</v>
      </c>
      <c r="FR37" s="312">
        <v>6029</v>
      </c>
      <c r="FS37" s="312">
        <v>6045</v>
      </c>
      <c r="FT37" s="312">
        <v>6077</v>
      </c>
      <c r="FU37" s="312">
        <v>6098</v>
      </c>
      <c r="FV37" s="312">
        <v>6069</v>
      </c>
      <c r="FW37" s="93">
        <v>-29</v>
      </c>
      <c r="FX37" s="79">
        <v>-0.4778381941011699</v>
      </c>
      <c r="FY37" s="93">
        <v>24</v>
      </c>
      <c r="FZ37" s="79">
        <v>0.39702233250620345</v>
      </c>
      <c r="GD37" s="1" t="s">
        <v>666</v>
      </c>
      <c r="GE37" s="3">
        <v>2296492</v>
      </c>
      <c r="GF37" s="3">
        <v>2254060</v>
      </c>
      <c r="GG37" s="3">
        <v>2330983</v>
      </c>
      <c r="GH37" s="3">
        <v>2321254</v>
      </c>
      <c r="GI37" s="3">
        <v>2540904</v>
      </c>
      <c r="GJ37" s="3">
        <v>2377328</v>
      </c>
      <c r="GK37" s="3">
        <v>2563387</v>
      </c>
      <c r="GL37" s="763">
        <v>2723915</v>
      </c>
      <c r="GM37" s="763">
        <v>2817390</v>
      </c>
    </row>
    <row r="38" spans="1:195" ht="15" outlineLevel="2">
      <c r="A38" s="304">
        <v>736</v>
      </c>
      <c r="B38" s="48" t="s">
        <v>395</v>
      </c>
      <c r="C38" s="290" t="s">
        <v>518</v>
      </c>
      <c r="D38" s="310">
        <v>20871</v>
      </c>
      <c r="E38" s="311">
        <v>20847</v>
      </c>
      <c r="F38" s="311">
        <v>20694</v>
      </c>
      <c r="G38" s="311">
        <v>20890</v>
      </c>
      <c r="H38" s="311">
        <v>20763</v>
      </c>
      <c r="I38" s="311">
        <v>20974</v>
      </c>
      <c r="J38" s="311">
        <v>20850</v>
      </c>
      <c r="K38" s="311">
        <v>20840</v>
      </c>
      <c r="L38" s="311">
        <v>20727</v>
      </c>
      <c r="M38" s="311">
        <v>21022</v>
      </c>
      <c r="N38" s="311">
        <v>21081</v>
      </c>
      <c r="O38" s="312">
        <v>21697</v>
      </c>
      <c r="P38" s="310">
        <v>21678</v>
      </c>
      <c r="Q38" s="311">
        <v>21448</v>
      </c>
      <c r="R38" s="313">
        <v>21450</v>
      </c>
      <c r="S38" s="311">
        <v>21503</v>
      </c>
      <c r="T38" s="311">
        <v>21374</v>
      </c>
      <c r="U38" s="311">
        <v>21447</v>
      </c>
      <c r="V38" s="311">
        <v>21454</v>
      </c>
      <c r="W38" s="311">
        <v>21057</v>
      </c>
      <c r="X38" s="311">
        <v>21015</v>
      </c>
      <c r="Y38" s="311">
        <v>21165</v>
      </c>
      <c r="Z38" s="311">
        <v>21366</v>
      </c>
      <c r="AA38" s="312">
        <v>21900</v>
      </c>
      <c r="AB38" s="310">
        <v>21524</v>
      </c>
      <c r="AC38" s="311">
        <v>21723</v>
      </c>
      <c r="AD38" s="311">
        <v>21647</v>
      </c>
      <c r="AE38" s="311">
        <v>21611</v>
      </c>
      <c r="AF38" s="311">
        <v>21671</v>
      </c>
      <c r="AG38" s="311">
        <v>21521</v>
      </c>
      <c r="AH38" s="311">
        <v>21404</v>
      </c>
      <c r="AI38" s="311">
        <v>21467</v>
      </c>
      <c r="AJ38" s="311">
        <v>21734</v>
      </c>
      <c r="AK38" s="311">
        <v>21967</v>
      </c>
      <c r="AL38" s="311">
        <v>21898</v>
      </c>
      <c r="AM38" s="312">
        <v>21979</v>
      </c>
      <c r="AN38" s="310">
        <v>21978</v>
      </c>
      <c r="AO38" s="311">
        <v>22241</v>
      </c>
      <c r="AP38" s="311">
        <v>22470</v>
      </c>
      <c r="AQ38" s="311">
        <v>22389</v>
      </c>
      <c r="AR38" s="311">
        <v>22523</v>
      </c>
      <c r="AS38" s="311">
        <v>22773</v>
      </c>
      <c r="AT38" s="311">
        <v>22748</v>
      </c>
      <c r="AU38" s="311">
        <v>22994</v>
      </c>
      <c r="AV38" s="311">
        <v>22844</v>
      </c>
      <c r="AW38" s="311">
        <v>22958</v>
      </c>
      <c r="AX38" s="311">
        <v>22947</v>
      </c>
      <c r="AY38" s="312">
        <v>23121</v>
      </c>
      <c r="AZ38" s="310">
        <v>23145</v>
      </c>
      <c r="BA38" s="311">
        <v>23622</v>
      </c>
      <c r="BB38" s="311">
        <v>24129</v>
      </c>
      <c r="BC38" s="311">
        <v>24309</v>
      </c>
      <c r="BD38" s="311">
        <v>24322</v>
      </c>
      <c r="BE38" s="311">
        <v>24019</v>
      </c>
      <c r="BF38" s="311">
        <v>24075</v>
      </c>
      <c r="BG38" s="311">
        <v>23776</v>
      </c>
      <c r="BH38" s="311">
        <v>23646</v>
      </c>
      <c r="BI38" s="311">
        <v>23316</v>
      </c>
      <c r="BJ38" s="311">
        <v>23719</v>
      </c>
      <c r="BK38" s="312">
        <v>23873</v>
      </c>
      <c r="BL38" s="310">
        <v>23989</v>
      </c>
      <c r="BM38" s="315">
        <v>24266</v>
      </c>
      <c r="BN38" s="315">
        <v>24308</v>
      </c>
      <c r="BO38" s="315">
        <v>24385</v>
      </c>
      <c r="BP38" s="315">
        <v>24536</v>
      </c>
      <c r="BQ38" s="315">
        <v>24579</v>
      </c>
      <c r="BR38" s="315">
        <v>24583</v>
      </c>
      <c r="BS38" s="315">
        <v>24371</v>
      </c>
      <c r="BT38" s="315">
        <v>24356</v>
      </c>
      <c r="BU38" s="315">
        <v>24353</v>
      </c>
      <c r="BV38" s="315">
        <v>24501</v>
      </c>
      <c r="BW38" s="312">
        <v>24629</v>
      </c>
      <c r="BX38" s="310">
        <v>24590</v>
      </c>
      <c r="BY38" s="315">
        <v>24459</v>
      </c>
      <c r="BZ38" s="315">
        <v>24016</v>
      </c>
      <c r="CA38" s="315">
        <v>23756</v>
      </c>
      <c r="CB38" s="315">
        <v>23545</v>
      </c>
      <c r="CC38" s="315">
        <v>22793</v>
      </c>
      <c r="CD38" s="315">
        <v>22810</v>
      </c>
      <c r="CE38" s="315">
        <v>22728</v>
      </c>
      <c r="CF38" s="315">
        <v>22506</v>
      </c>
      <c r="CG38" s="311">
        <v>22418</v>
      </c>
      <c r="CH38" s="311">
        <v>22293</v>
      </c>
      <c r="CI38" s="312">
        <v>22156</v>
      </c>
      <c r="CJ38" s="310">
        <v>22000</v>
      </c>
      <c r="CK38" s="311">
        <v>22005</v>
      </c>
      <c r="CL38" s="311">
        <v>21981</v>
      </c>
      <c r="CM38" s="311">
        <v>22021</v>
      </c>
      <c r="CN38" s="311">
        <v>22073</v>
      </c>
      <c r="CO38" s="311">
        <v>22201</v>
      </c>
      <c r="CP38" s="311">
        <v>22353</v>
      </c>
      <c r="CQ38" s="311">
        <v>22300</v>
      </c>
      <c r="CR38" s="311">
        <v>23255</v>
      </c>
      <c r="CS38" s="311">
        <v>23744</v>
      </c>
      <c r="CT38" s="311">
        <v>23659</v>
      </c>
      <c r="CU38" s="312">
        <v>23578</v>
      </c>
      <c r="CV38" s="310">
        <v>23533</v>
      </c>
      <c r="CW38" s="311">
        <v>23558</v>
      </c>
      <c r="CX38" s="311">
        <v>23397</v>
      </c>
      <c r="CY38" s="311">
        <v>23434</v>
      </c>
      <c r="CZ38" s="311">
        <v>23397</v>
      </c>
      <c r="DA38" s="311">
        <v>23428</v>
      </c>
      <c r="DB38" s="311">
        <v>23455</v>
      </c>
      <c r="DC38" s="311">
        <v>23434</v>
      </c>
      <c r="DD38" s="311">
        <v>23462</v>
      </c>
      <c r="DE38" s="311">
        <v>23611</v>
      </c>
      <c r="DF38" s="311">
        <v>23612</v>
      </c>
      <c r="DG38" s="312">
        <v>23511</v>
      </c>
      <c r="DH38" s="310">
        <v>23536</v>
      </c>
      <c r="DI38" s="311">
        <v>23497</v>
      </c>
      <c r="DJ38" s="311">
        <v>23568</v>
      </c>
      <c r="DK38" s="311">
        <v>23459</v>
      </c>
      <c r="DL38" s="311">
        <v>23465</v>
      </c>
      <c r="DM38" s="311">
        <v>23400</v>
      </c>
      <c r="DN38" s="311">
        <v>23251</v>
      </c>
      <c r="DO38" s="311">
        <v>23253</v>
      </c>
      <c r="DP38" s="311">
        <v>23198</v>
      </c>
      <c r="DQ38" s="311">
        <v>23095</v>
      </c>
      <c r="DR38" s="311">
        <v>22996</v>
      </c>
      <c r="DS38" s="314">
        <v>23012</v>
      </c>
      <c r="DT38" s="310">
        <v>23039</v>
      </c>
      <c r="DU38" s="311">
        <v>23845</v>
      </c>
      <c r="DV38" s="311">
        <v>24448</v>
      </c>
      <c r="DW38" s="311">
        <v>24766</v>
      </c>
      <c r="DX38" s="311">
        <v>25124</v>
      </c>
      <c r="DY38" s="311">
        <v>25124</v>
      </c>
      <c r="DZ38" s="311">
        <v>25049</v>
      </c>
      <c r="EA38" s="311">
        <v>24588</v>
      </c>
      <c r="EB38" s="311">
        <v>24540</v>
      </c>
      <c r="EC38" s="311">
        <v>24358</v>
      </c>
      <c r="ED38" s="311">
        <v>24173</v>
      </c>
      <c r="EE38" s="314">
        <v>23938</v>
      </c>
      <c r="EF38" s="310">
        <v>23945</v>
      </c>
      <c r="EG38" s="311">
        <v>23998</v>
      </c>
      <c r="EH38" s="311">
        <v>23857</v>
      </c>
      <c r="EI38" s="311">
        <v>23912</v>
      </c>
      <c r="EJ38" s="311">
        <v>23859</v>
      </c>
      <c r="EK38" s="311">
        <v>23831</v>
      </c>
      <c r="EL38" s="311">
        <v>23969</v>
      </c>
      <c r="EM38" s="311">
        <v>24074</v>
      </c>
      <c r="EN38" s="311">
        <v>24459</v>
      </c>
      <c r="EO38" s="311">
        <v>24471</v>
      </c>
      <c r="EP38" s="311">
        <v>24358</v>
      </c>
      <c r="EQ38" s="314">
        <v>24398</v>
      </c>
      <c r="ER38" s="310">
        <v>24637</v>
      </c>
      <c r="ES38" s="311">
        <v>24666</v>
      </c>
      <c r="ET38" s="311">
        <v>24399</v>
      </c>
      <c r="EU38" s="311">
        <v>24401</v>
      </c>
      <c r="EV38" s="311">
        <v>24677</v>
      </c>
      <c r="EW38" s="314">
        <v>24693</v>
      </c>
      <c r="EX38" s="314">
        <v>25830</v>
      </c>
      <c r="EY38" s="314">
        <v>25998</v>
      </c>
      <c r="EZ38" s="312">
        <v>26020</v>
      </c>
      <c r="FA38" s="312">
        <v>26254</v>
      </c>
      <c r="FB38" s="312">
        <v>26292</v>
      </c>
      <c r="FC38" s="312">
        <v>26476</v>
      </c>
      <c r="FD38" s="312">
        <v>26714</v>
      </c>
      <c r="FE38" s="312">
        <v>26959</v>
      </c>
      <c r="FF38" s="312">
        <v>26734</v>
      </c>
      <c r="FG38" s="312">
        <v>26864</v>
      </c>
      <c r="FH38" s="312">
        <v>26967</v>
      </c>
      <c r="FI38" s="312">
        <v>26867</v>
      </c>
      <c r="FJ38" s="312">
        <v>26893</v>
      </c>
      <c r="FK38" s="312">
        <v>27086</v>
      </c>
      <c r="FL38" s="312">
        <v>27174</v>
      </c>
      <c r="FM38" s="312">
        <v>27247</v>
      </c>
      <c r="FN38" s="312">
        <v>27300</v>
      </c>
      <c r="FO38" s="312">
        <v>27515</v>
      </c>
      <c r="FP38" s="312">
        <v>27678</v>
      </c>
      <c r="FQ38" s="312">
        <v>27697</v>
      </c>
      <c r="FR38" s="312">
        <v>27707</v>
      </c>
      <c r="FS38" s="312">
        <v>27651</v>
      </c>
      <c r="FT38" s="312">
        <v>27956</v>
      </c>
      <c r="FU38" s="312">
        <v>28085</v>
      </c>
      <c r="FV38" s="312">
        <v>28248</v>
      </c>
      <c r="FW38" s="93">
        <v>163</v>
      </c>
      <c r="FX38" s="79">
        <v>0.5770320022656471</v>
      </c>
      <c r="FY38" s="93">
        <v>733</v>
      </c>
      <c r="FZ38" s="79">
        <v>2.6640014537524985</v>
      </c>
      <c r="GD38" s="1" t="s">
        <v>667</v>
      </c>
      <c r="GE38" s="3">
        <v>2276078</v>
      </c>
      <c r="GF38" s="3">
        <v>2279330</v>
      </c>
      <c r="GG38" s="3">
        <v>2328564</v>
      </c>
      <c r="GH38" s="3">
        <v>2307694</v>
      </c>
      <c r="GI38" s="3">
        <v>2540655</v>
      </c>
      <c r="GJ38" s="3">
        <v>2374109</v>
      </c>
      <c r="GK38" s="3">
        <v>2648722</v>
      </c>
      <c r="GL38" s="763">
        <v>2731165</v>
      </c>
      <c r="GM38" s="763">
        <v>2822047</v>
      </c>
    </row>
    <row r="39" spans="1:195" ht="15" outlineLevel="2">
      <c r="A39" s="304">
        <v>858</v>
      </c>
      <c r="B39" s="48" t="s">
        <v>395</v>
      </c>
      <c r="C39" s="290" t="s">
        <v>531</v>
      </c>
      <c r="D39" s="310">
        <v>9533</v>
      </c>
      <c r="E39" s="311">
        <v>9674</v>
      </c>
      <c r="F39" s="311">
        <v>9709</v>
      </c>
      <c r="G39" s="311">
        <v>9666</v>
      </c>
      <c r="H39" s="311">
        <v>9611</v>
      </c>
      <c r="I39" s="311">
        <v>9634</v>
      </c>
      <c r="J39" s="311">
        <v>9421</v>
      </c>
      <c r="K39" s="311">
        <v>9611</v>
      </c>
      <c r="L39" s="311">
        <v>9303</v>
      </c>
      <c r="M39" s="311">
        <v>9312</v>
      </c>
      <c r="N39" s="311">
        <v>9258</v>
      </c>
      <c r="O39" s="312">
        <v>9408</v>
      </c>
      <c r="P39" s="310">
        <v>9471</v>
      </c>
      <c r="Q39" s="311">
        <v>9455</v>
      </c>
      <c r="R39" s="313">
        <v>9477</v>
      </c>
      <c r="S39" s="311">
        <v>9317</v>
      </c>
      <c r="T39" s="311">
        <v>9667</v>
      </c>
      <c r="U39" s="311">
        <v>9747</v>
      </c>
      <c r="V39" s="311">
        <v>9803</v>
      </c>
      <c r="W39" s="311">
        <v>9854</v>
      </c>
      <c r="X39" s="311">
        <v>9988</v>
      </c>
      <c r="Y39" s="311">
        <v>10020</v>
      </c>
      <c r="Z39" s="311">
        <v>10052</v>
      </c>
      <c r="AA39" s="312">
        <v>10039</v>
      </c>
      <c r="AB39" s="310">
        <v>10020</v>
      </c>
      <c r="AC39" s="311">
        <v>10088</v>
      </c>
      <c r="AD39" s="311">
        <v>10052</v>
      </c>
      <c r="AE39" s="311">
        <v>9978</v>
      </c>
      <c r="AF39" s="311">
        <v>10125</v>
      </c>
      <c r="AG39" s="311">
        <v>10048</v>
      </c>
      <c r="AH39" s="311">
        <v>10006</v>
      </c>
      <c r="AI39" s="311">
        <v>9955</v>
      </c>
      <c r="AJ39" s="311">
        <v>9872</v>
      </c>
      <c r="AK39" s="311">
        <v>10062</v>
      </c>
      <c r="AL39" s="311">
        <v>9938</v>
      </c>
      <c r="AM39" s="312">
        <v>9892</v>
      </c>
      <c r="AN39" s="310">
        <v>9971</v>
      </c>
      <c r="AO39" s="311">
        <v>9888</v>
      </c>
      <c r="AP39" s="311">
        <v>9908</v>
      </c>
      <c r="AQ39" s="311">
        <v>9917</v>
      </c>
      <c r="AR39" s="311">
        <v>10030</v>
      </c>
      <c r="AS39" s="311">
        <v>10046</v>
      </c>
      <c r="AT39" s="311">
        <v>10057</v>
      </c>
      <c r="AU39" s="311">
        <v>10140</v>
      </c>
      <c r="AV39" s="311">
        <v>10110</v>
      </c>
      <c r="AW39" s="311">
        <v>10133</v>
      </c>
      <c r="AX39" s="311">
        <v>10147</v>
      </c>
      <c r="AY39" s="312">
        <v>10189</v>
      </c>
      <c r="AZ39" s="310">
        <v>10268</v>
      </c>
      <c r="BA39" s="311">
        <v>10286</v>
      </c>
      <c r="BB39" s="311">
        <v>10284</v>
      </c>
      <c r="BC39" s="311">
        <v>10300</v>
      </c>
      <c r="BD39" s="311">
        <v>10286</v>
      </c>
      <c r="BE39" s="311">
        <v>10194</v>
      </c>
      <c r="BF39" s="311">
        <v>10215</v>
      </c>
      <c r="BG39" s="311">
        <v>10187</v>
      </c>
      <c r="BH39" s="311">
        <v>10243</v>
      </c>
      <c r="BI39" s="311">
        <v>10214</v>
      </c>
      <c r="BJ39" s="311">
        <v>10247</v>
      </c>
      <c r="BK39" s="312">
        <v>10293</v>
      </c>
      <c r="BL39" s="310">
        <v>10276</v>
      </c>
      <c r="BM39" s="315">
        <v>10274</v>
      </c>
      <c r="BN39" s="315">
        <v>10267</v>
      </c>
      <c r="BO39" s="315">
        <v>10312</v>
      </c>
      <c r="BP39" s="315">
        <v>10339</v>
      </c>
      <c r="BQ39" s="315">
        <v>10299</v>
      </c>
      <c r="BR39" s="315">
        <v>10152</v>
      </c>
      <c r="BS39" s="315">
        <v>10076</v>
      </c>
      <c r="BT39" s="315">
        <v>10067</v>
      </c>
      <c r="BU39" s="315">
        <v>10072</v>
      </c>
      <c r="BV39" s="315">
        <v>10008</v>
      </c>
      <c r="BW39" s="312">
        <v>10082</v>
      </c>
      <c r="BX39" s="310">
        <v>10145</v>
      </c>
      <c r="BY39" s="315">
        <v>10137</v>
      </c>
      <c r="BZ39" s="315">
        <v>10047</v>
      </c>
      <c r="CA39" s="315">
        <v>10014</v>
      </c>
      <c r="CB39" s="315">
        <v>10051</v>
      </c>
      <c r="CC39" s="315">
        <v>10037</v>
      </c>
      <c r="CD39" s="315">
        <v>9990</v>
      </c>
      <c r="CE39" s="315">
        <v>9994</v>
      </c>
      <c r="CF39" s="315">
        <v>10137</v>
      </c>
      <c r="CG39" s="311">
        <v>10102</v>
      </c>
      <c r="CH39" s="311">
        <v>10261</v>
      </c>
      <c r="CI39" s="312">
        <v>10232</v>
      </c>
      <c r="CJ39" s="310">
        <v>10185</v>
      </c>
      <c r="CK39" s="311">
        <v>10181</v>
      </c>
      <c r="CL39" s="311">
        <v>10161</v>
      </c>
      <c r="CM39" s="311">
        <v>10169</v>
      </c>
      <c r="CN39" s="311">
        <v>10379</v>
      </c>
      <c r="CO39" s="311">
        <v>10416</v>
      </c>
      <c r="CP39" s="311">
        <v>10430</v>
      </c>
      <c r="CQ39" s="311">
        <v>10354</v>
      </c>
      <c r="CR39" s="311">
        <v>10382</v>
      </c>
      <c r="CS39" s="311">
        <v>10425</v>
      </c>
      <c r="CT39" s="311">
        <v>10411</v>
      </c>
      <c r="CU39" s="312">
        <v>10376</v>
      </c>
      <c r="CV39" s="310">
        <v>10296</v>
      </c>
      <c r="CW39" s="311">
        <v>10248</v>
      </c>
      <c r="CX39" s="311">
        <v>10268</v>
      </c>
      <c r="CY39" s="311">
        <v>10259</v>
      </c>
      <c r="CZ39" s="311">
        <v>10245</v>
      </c>
      <c r="DA39" s="311">
        <v>10166</v>
      </c>
      <c r="DB39" s="311">
        <v>10115</v>
      </c>
      <c r="DC39" s="311">
        <v>10081</v>
      </c>
      <c r="DD39" s="311">
        <v>10076</v>
      </c>
      <c r="DE39" s="311">
        <v>10033</v>
      </c>
      <c r="DF39" s="311">
        <v>10017</v>
      </c>
      <c r="DG39" s="312">
        <v>9967</v>
      </c>
      <c r="DH39" s="310">
        <v>10014</v>
      </c>
      <c r="DI39" s="311">
        <v>10013</v>
      </c>
      <c r="DJ39" s="311">
        <v>10145</v>
      </c>
      <c r="DK39" s="311">
        <v>10079</v>
      </c>
      <c r="DL39" s="311">
        <v>10011</v>
      </c>
      <c r="DM39" s="311">
        <v>10014</v>
      </c>
      <c r="DN39" s="311">
        <v>10002</v>
      </c>
      <c r="DO39" s="311">
        <v>10172</v>
      </c>
      <c r="DP39" s="311">
        <v>10225</v>
      </c>
      <c r="DQ39" s="311">
        <v>10193</v>
      </c>
      <c r="DR39" s="311">
        <v>10178</v>
      </c>
      <c r="DS39" s="314">
        <v>10352</v>
      </c>
      <c r="DT39" s="310">
        <v>10379</v>
      </c>
      <c r="DU39" s="311">
        <v>10624</v>
      </c>
      <c r="DV39" s="311">
        <v>10797</v>
      </c>
      <c r="DW39" s="311">
        <v>10857</v>
      </c>
      <c r="DX39" s="311">
        <v>10929</v>
      </c>
      <c r="DY39" s="311">
        <v>10907</v>
      </c>
      <c r="DZ39" s="311">
        <v>10925</v>
      </c>
      <c r="EA39" s="311">
        <v>10807</v>
      </c>
      <c r="EB39" s="311">
        <v>10818</v>
      </c>
      <c r="EC39" s="311">
        <v>10769</v>
      </c>
      <c r="ED39" s="311">
        <v>10745</v>
      </c>
      <c r="EE39" s="314">
        <v>10765</v>
      </c>
      <c r="EF39" s="310">
        <v>10796</v>
      </c>
      <c r="EG39" s="311">
        <v>10813</v>
      </c>
      <c r="EH39" s="311">
        <v>10764</v>
      </c>
      <c r="EI39" s="311">
        <v>10703</v>
      </c>
      <c r="EJ39" s="311">
        <v>10755</v>
      </c>
      <c r="EK39" s="311">
        <v>10779</v>
      </c>
      <c r="EL39" s="311">
        <v>10798</v>
      </c>
      <c r="EM39" s="311">
        <v>10824</v>
      </c>
      <c r="EN39" s="311">
        <v>10845</v>
      </c>
      <c r="EO39" s="311">
        <v>10840</v>
      </c>
      <c r="EP39" s="311">
        <v>10849</v>
      </c>
      <c r="EQ39" s="314">
        <v>10892</v>
      </c>
      <c r="ER39" s="310">
        <v>10943</v>
      </c>
      <c r="ES39" s="311">
        <v>10921</v>
      </c>
      <c r="ET39" s="311">
        <v>10876</v>
      </c>
      <c r="EU39" s="311">
        <v>10830</v>
      </c>
      <c r="EV39" s="311">
        <v>10849</v>
      </c>
      <c r="EW39" s="314">
        <v>10885</v>
      </c>
      <c r="EX39" s="314">
        <v>11100</v>
      </c>
      <c r="EY39" s="314">
        <v>11132</v>
      </c>
      <c r="EZ39" s="312">
        <v>11114</v>
      </c>
      <c r="FA39" s="312">
        <v>11175</v>
      </c>
      <c r="FB39" s="312">
        <v>11151</v>
      </c>
      <c r="FC39" s="312">
        <v>11240</v>
      </c>
      <c r="FD39" s="312">
        <v>11353</v>
      </c>
      <c r="FE39" s="312">
        <v>11360</v>
      </c>
      <c r="FF39" s="312">
        <v>11321</v>
      </c>
      <c r="FG39" s="312">
        <v>11281</v>
      </c>
      <c r="FH39" s="312">
        <v>11271</v>
      </c>
      <c r="FI39" s="312">
        <v>11264</v>
      </c>
      <c r="FJ39" s="312">
        <v>11300</v>
      </c>
      <c r="FK39" s="312">
        <v>11305</v>
      </c>
      <c r="FL39" s="312">
        <v>11285</v>
      </c>
      <c r="FM39" s="312">
        <v>11333</v>
      </c>
      <c r="FN39" s="312">
        <v>11290</v>
      </c>
      <c r="FO39" s="312">
        <v>11260</v>
      </c>
      <c r="FP39" s="312">
        <v>11315</v>
      </c>
      <c r="FQ39" s="312">
        <v>11316</v>
      </c>
      <c r="FR39" s="312">
        <v>11355</v>
      </c>
      <c r="FS39" s="312">
        <v>11345</v>
      </c>
      <c r="FT39" s="312">
        <v>11317</v>
      </c>
      <c r="FU39" s="312">
        <v>11316</v>
      </c>
      <c r="FV39" s="312">
        <v>11353</v>
      </c>
      <c r="FW39" s="93">
        <v>37</v>
      </c>
      <c r="FX39" s="79">
        <v>0.32590504712410817</v>
      </c>
      <c r="FY39" s="93">
        <v>93</v>
      </c>
      <c r="FZ39" s="79">
        <v>0.82593250444049737</v>
      </c>
      <c r="GD39" s="1" t="s">
        <v>669</v>
      </c>
      <c r="GE39" s="3">
        <v>2278197</v>
      </c>
      <c r="GF39" s="3">
        <v>2285762</v>
      </c>
      <c r="GG39" s="3">
        <v>2325821</v>
      </c>
      <c r="GH39" s="3">
        <v>2306143</v>
      </c>
      <c r="GI39" s="3">
        <v>2478543</v>
      </c>
      <c r="GJ39" s="3">
        <v>2370087</v>
      </c>
      <c r="GK39" s="3">
        <v>2654514</v>
      </c>
      <c r="GL39" s="763">
        <v>2745649</v>
      </c>
      <c r="GM39" s="763"/>
    </row>
    <row r="40" spans="1:195" ht="15" outlineLevel="2">
      <c r="A40" s="304">
        <v>885</v>
      </c>
      <c r="B40" s="48" t="s">
        <v>395</v>
      </c>
      <c r="C40" s="290" t="s">
        <v>534</v>
      </c>
      <c r="D40" s="310">
        <v>5184</v>
      </c>
      <c r="E40" s="311">
        <v>5180</v>
      </c>
      <c r="F40" s="311">
        <v>5160</v>
      </c>
      <c r="G40" s="311">
        <v>5086</v>
      </c>
      <c r="H40" s="311">
        <v>5080</v>
      </c>
      <c r="I40" s="311">
        <v>5075</v>
      </c>
      <c r="J40" s="311">
        <v>5058</v>
      </c>
      <c r="K40" s="311">
        <v>5070</v>
      </c>
      <c r="L40" s="311">
        <v>5064</v>
      </c>
      <c r="M40" s="311">
        <v>5094</v>
      </c>
      <c r="N40" s="311">
        <v>5078</v>
      </c>
      <c r="O40" s="312">
        <v>5104</v>
      </c>
      <c r="P40" s="310">
        <v>5074</v>
      </c>
      <c r="Q40" s="311">
        <v>5039</v>
      </c>
      <c r="R40" s="313">
        <v>5057</v>
      </c>
      <c r="S40" s="311">
        <v>5005</v>
      </c>
      <c r="T40" s="311">
        <v>4973</v>
      </c>
      <c r="U40" s="311">
        <v>4985</v>
      </c>
      <c r="V40" s="311">
        <v>5036</v>
      </c>
      <c r="W40" s="311">
        <v>5094</v>
      </c>
      <c r="X40" s="311">
        <v>5043</v>
      </c>
      <c r="Y40" s="311">
        <v>5053</v>
      </c>
      <c r="Z40" s="311">
        <v>5047</v>
      </c>
      <c r="AA40" s="312">
        <v>5038</v>
      </c>
      <c r="AB40" s="310">
        <v>4760</v>
      </c>
      <c r="AC40" s="311">
        <v>5045</v>
      </c>
      <c r="AD40" s="311">
        <v>5034</v>
      </c>
      <c r="AE40" s="311">
        <v>5018</v>
      </c>
      <c r="AF40" s="311">
        <v>5034</v>
      </c>
      <c r="AG40" s="311">
        <v>4961</v>
      </c>
      <c r="AH40" s="311">
        <v>5060</v>
      </c>
      <c r="AI40" s="311">
        <v>5116</v>
      </c>
      <c r="AJ40" s="311">
        <v>5127</v>
      </c>
      <c r="AK40" s="311">
        <v>5155</v>
      </c>
      <c r="AL40" s="311">
        <v>5158</v>
      </c>
      <c r="AM40" s="312">
        <v>5276</v>
      </c>
      <c r="AN40" s="310">
        <v>5280</v>
      </c>
      <c r="AO40" s="311">
        <v>5284</v>
      </c>
      <c r="AP40" s="311">
        <v>5295</v>
      </c>
      <c r="AQ40" s="311">
        <v>5293</v>
      </c>
      <c r="AR40" s="311">
        <v>5273</v>
      </c>
      <c r="AS40" s="311">
        <v>5259</v>
      </c>
      <c r="AT40" s="311">
        <v>5281</v>
      </c>
      <c r="AU40" s="311">
        <v>4821</v>
      </c>
      <c r="AV40" s="311">
        <v>5255</v>
      </c>
      <c r="AW40" s="311">
        <v>5305</v>
      </c>
      <c r="AX40" s="311">
        <v>5321</v>
      </c>
      <c r="AY40" s="312">
        <v>5310</v>
      </c>
      <c r="AZ40" s="310">
        <v>5341</v>
      </c>
      <c r="BA40" s="311">
        <v>5384</v>
      </c>
      <c r="BB40" s="311">
        <v>5281</v>
      </c>
      <c r="BC40" s="311">
        <v>5356</v>
      </c>
      <c r="BD40" s="311">
        <v>5364</v>
      </c>
      <c r="BE40" s="311">
        <v>5325</v>
      </c>
      <c r="BF40" s="311">
        <v>5313</v>
      </c>
      <c r="BG40" s="311">
        <v>5294</v>
      </c>
      <c r="BH40" s="311">
        <v>5278</v>
      </c>
      <c r="BI40" s="311">
        <v>5178</v>
      </c>
      <c r="BJ40" s="311">
        <v>5234</v>
      </c>
      <c r="BK40" s="312">
        <v>5245</v>
      </c>
      <c r="BL40" s="310">
        <v>5299</v>
      </c>
      <c r="BM40" s="315">
        <v>5378</v>
      </c>
      <c r="BN40" s="315">
        <v>5392</v>
      </c>
      <c r="BO40" s="315">
        <v>5386</v>
      </c>
      <c r="BP40" s="315">
        <v>5418</v>
      </c>
      <c r="BQ40" s="315">
        <v>5360</v>
      </c>
      <c r="BR40" s="315">
        <v>5260</v>
      </c>
      <c r="BS40" s="315">
        <v>5253</v>
      </c>
      <c r="BT40" s="315">
        <v>5244</v>
      </c>
      <c r="BU40" s="315">
        <v>5256</v>
      </c>
      <c r="BV40" s="315">
        <v>5257</v>
      </c>
      <c r="BW40" s="312">
        <v>5254</v>
      </c>
      <c r="BX40" s="310">
        <v>5263</v>
      </c>
      <c r="BY40" s="315">
        <v>5233</v>
      </c>
      <c r="BZ40" s="315">
        <v>5240</v>
      </c>
      <c r="CA40" s="315">
        <v>5200</v>
      </c>
      <c r="CB40" s="315">
        <v>5209</v>
      </c>
      <c r="CC40" s="315">
        <v>5204</v>
      </c>
      <c r="CD40" s="315">
        <v>5174</v>
      </c>
      <c r="CE40" s="315">
        <v>5183</v>
      </c>
      <c r="CF40" s="315">
        <v>5257</v>
      </c>
      <c r="CG40" s="311">
        <v>5258</v>
      </c>
      <c r="CH40" s="311">
        <v>5246</v>
      </c>
      <c r="CI40" s="312">
        <v>5242</v>
      </c>
      <c r="CJ40" s="310">
        <v>5249</v>
      </c>
      <c r="CK40" s="311">
        <v>5266</v>
      </c>
      <c r="CL40" s="311">
        <v>5269</v>
      </c>
      <c r="CM40" s="311">
        <v>5276</v>
      </c>
      <c r="CN40" s="311">
        <v>5313</v>
      </c>
      <c r="CO40" s="311">
        <v>5350</v>
      </c>
      <c r="CP40" s="311">
        <v>5384</v>
      </c>
      <c r="CQ40" s="311">
        <v>5427</v>
      </c>
      <c r="CR40" s="311">
        <v>5421</v>
      </c>
      <c r="CS40" s="311">
        <v>5439</v>
      </c>
      <c r="CT40" s="311">
        <v>5447</v>
      </c>
      <c r="CU40" s="312">
        <v>5413</v>
      </c>
      <c r="CV40" s="310">
        <v>5411</v>
      </c>
      <c r="CW40" s="311">
        <v>5381</v>
      </c>
      <c r="CX40" s="311">
        <v>5361</v>
      </c>
      <c r="CY40" s="311">
        <v>5347</v>
      </c>
      <c r="CZ40" s="311">
        <v>5336</v>
      </c>
      <c r="DA40" s="311">
        <v>5317</v>
      </c>
      <c r="DB40" s="311">
        <v>5324</v>
      </c>
      <c r="DC40" s="311">
        <v>5312</v>
      </c>
      <c r="DD40" s="311">
        <v>5306</v>
      </c>
      <c r="DE40" s="311">
        <v>5285</v>
      </c>
      <c r="DF40" s="311">
        <v>5277</v>
      </c>
      <c r="DG40" s="312">
        <v>5253</v>
      </c>
      <c r="DH40" s="310">
        <v>5265</v>
      </c>
      <c r="DI40" s="311">
        <v>5286</v>
      </c>
      <c r="DJ40" s="311">
        <v>5284</v>
      </c>
      <c r="DK40" s="311">
        <v>5287</v>
      </c>
      <c r="DL40" s="311">
        <v>5298</v>
      </c>
      <c r="DM40" s="311">
        <v>5293</v>
      </c>
      <c r="DN40" s="311">
        <v>5280</v>
      </c>
      <c r="DO40" s="311">
        <v>5272</v>
      </c>
      <c r="DP40" s="311">
        <v>5254</v>
      </c>
      <c r="DQ40" s="311">
        <v>5228</v>
      </c>
      <c r="DR40" s="311">
        <v>5189</v>
      </c>
      <c r="DS40" s="314">
        <v>5194</v>
      </c>
      <c r="DT40" s="310">
        <v>5172</v>
      </c>
      <c r="DU40" s="311">
        <v>5214</v>
      </c>
      <c r="DV40" s="311">
        <v>5242</v>
      </c>
      <c r="DW40" s="311">
        <v>5272</v>
      </c>
      <c r="DX40" s="311">
        <v>5295</v>
      </c>
      <c r="DY40" s="311">
        <v>5286</v>
      </c>
      <c r="DZ40" s="311">
        <v>5309</v>
      </c>
      <c r="EA40" s="311">
        <v>5296</v>
      </c>
      <c r="EB40" s="311">
        <v>5343</v>
      </c>
      <c r="EC40" s="311">
        <v>5355</v>
      </c>
      <c r="ED40" s="311">
        <v>5354</v>
      </c>
      <c r="EE40" s="314">
        <v>5354</v>
      </c>
      <c r="EF40" s="310">
        <v>5356</v>
      </c>
      <c r="EG40" s="311">
        <v>5375</v>
      </c>
      <c r="EH40" s="311">
        <v>5354</v>
      </c>
      <c r="EI40" s="311">
        <v>5352</v>
      </c>
      <c r="EJ40" s="311">
        <v>5347</v>
      </c>
      <c r="EK40" s="311">
        <v>5350</v>
      </c>
      <c r="EL40" s="311">
        <v>5376</v>
      </c>
      <c r="EM40" s="311">
        <v>5377</v>
      </c>
      <c r="EN40" s="311">
        <v>5419</v>
      </c>
      <c r="EO40" s="311">
        <v>5414</v>
      </c>
      <c r="EP40" s="311">
        <v>5427</v>
      </c>
      <c r="EQ40" s="314">
        <v>5454</v>
      </c>
      <c r="ER40" s="310">
        <v>5485</v>
      </c>
      <c r="ES40" s="311">
        <v>5456</v>
      </c>
      <c r="ET40" s="311">
        <v>5468</v>
      </c>
      <c r="EU40" s="311">
        <v>5466</v>
      </c>
      <c r="EV40" s="311">
        <v>5467</v>
      </c>
      <c r="EW40" s="314">
        <v>5441</v>
      </c>
      <c r="EX40" s="314">
        <v>5508</v>
      </c>
      <c r="EY40" s="314">
        <v>5488</v>
      </c>
      <c r="EZ40" s="312">
        <v>5472</v>
      </c>
      <c r="FA40" s="312">
        <v>5510</v>
      </c>
      <c r="FB40" s="312">
        <v>5506</v>
      </c>
      <c r="FC40" s="312">
        <v>5522</v>
      </c>
      <c r="FD40" s="312">
        <v>5559</v>
      </c>
      <c r="FE40" s="312">
        <v>5580</v>
      </c>
      <c r="FF40" s="312">
        <v>5569</v>
      </c>
      <c r="FG40" s="312">
        <v>5561</v>
      </c>
      <c r="FH40" s="312">
        <v>5556</v>
      </c>
      <c r="FI40" s="312">
        <v>5549</v>
      </c>
      <c r="FJ40" s="312">
        <v>5569</v>
      </c>
      <c r="FK40" s="312">
        <v>5571</v>
      </c>
      <c r="FL40" s="312">
        <v>5597</v>
      </c>
      <c r="FM40" s="312">
        <v>5620</v>
      </c>
      <c r="FN40" s="312">
        <v>5642</v>
      </c>
      <c r="FO40" s="312">
        <v>5663</v>
      </c>
      <c r="FP40" s="312">
        <v>5689</v>
      </c>
      <c r="FQ40" s="312">
        <v>5663</v>
      </c>
      <c r="FR40" s="312">
        <v>5648</v>
      </c>
      <c r="FS40" s="312">
        <v>5639</v>
      </c>
      <c r="FT40" s="312">
        <v>5639</v>
      </c>
      <c r="FU40" s="312">
        <v>5625</v>
      </c>
      <c r="FV40" s="312">
        <v>5621</v>
      </c>
      <c r="FW40" s="93">
        <v>-4</v>
      </c>
      <c r="FX40" s="79">
        <v>-7.1161714997331441E-2</v>
      </c>
      <c r="FY40" s="93">
        <v>-42</v>
      </c>
      <c r="FZ40" s="79">
        <v>-0.74165636588380723</v>
      </c>
      <c r="GD40" s="1" t="s">
        <v>670</v>
      </c>
      <c r="GE40" s="3">
        <v>2277575</v>
      </c>
      <c r="GF40" s="3">
        <v>2300364</v>
      </c>
      <c r="GG40" s="3">
        <v>2325579</v>
      </c>
      <c r="GH40" s="3">
        <v>2305154</v>
      </c>
      <c r="GI40" s="3">
        <v>2484416</v>
      </c>
      <c r="GJ40" s="3">
        <v>2453200</v>
      </c>
      <c r="GK40" s="3">
        <v>2651034</v>
      </c>
      <c r="GL40" s="763">
        <v>2745852</v>
      </c>
      <c r="GM40" s="763"/>
    </row>
    <row r="41" spans="1:195" ht="15" outlineLevel="2">
      <c r="A41" s="304">
        <v>890</v>
      </c>
      <c r="B41" s="48" t="s">
        <v>395</v>
      </c>
      <c r="C41" s="290" t="s">
        <v>536</v>
      </c>
      <c r="D41" s="310">
        <v>15704</v>
      </c>
      <c r="E41" s="311">
        <v>15742</v>
      </c>
      <c r="F41" s="311">
        <v>15654</v>
      </c>
      <c r="G41" s="311">
        <v>15510</v>
      </c>
      <c r="H41" s="311">
        <v>15439</v>
      </c>
      <c r="I41" s="311">
        <v>15518</v>
      </c>
      <c r="J41" s="311">
        <v>15217</v>
      </c>
      <c r="K41" s="311">
        <v>15456</v>
      </c>
      <c r="L41" s="311">
        <v>14985</v>
      </c>
      <c r="M41" s="311">
        <v>15088</v>
      </c>
      <c r="N41" s="311">
        <v>15083</v>
      </c>
      <c r="O41" s="312">
        <v>15318</v>
      </c>
      <c r="P41" s="310">
        <v>15428</v>
      </c>
      <c r="Q41" s="311">
        <v>15379</v>
      </c>
      <c r="R41" s="313">
        <v>15333</v>
      </c>
      <c r="S41" s="311">
        <v>15206</v>
      </c>
      <c r="T41" s="311">
        <v>15511</v>
      </c>
      <c r="U41" s="311">
        <v>15545</v>
      </c>
      <c r="V41" s="311">
        <v>15535</v>
      </c>
      <c r="W41" s="311">
        <v>15488</v>
      </c>
      <c r="X41" s="311">
        <v>15558</v>
      </c>
      <c r="Y41" s="311">
        <v>15735</v>
      </c>
      <c r="Z41" s="311">
        <v>15690</v>
      </c>
      <c r="AA41" s="312">
        <v>15661</v>
      </c>
      <c r="AB41" s="310">
        <v>15660</v>
      </c>
      <c r="AC41" s="311">
        <v>15747</v>
      </c>
      <c r="AD41" s="311">
        <v>15759</v>
      </c>
      <c r="AE41" s="311">
        <v>15702</v>
      </c>
      <c r="AF41" s="311">
        <v>15750</v>
      </c>
      <c r="AG41" s="311">
        <v>15645</v>
      </c>
      <c r="AH41" s="311">
        <v>15541</v>
      </c>
      <c r="AI41" s="311">
        <v>15553</v>
      </c>
      <c r="AJ41" s="311">
        <v>15616</v>
      </c>
      <c r="AK41" s="311">
        <v>15699</v>
      </c>
      <c r="AL41" s="311">
        <v>15626</v>
      </c>
      <c r="AM41" s="312">
        <v>15694</v>
      </c>
      <c r="AN41" s="310">
        <v>15665</v>
      </c>
      <c r="AO41" s="311">
        <v>15656</v>
      </c>
      <c r="AP41" s="311">
        <v>15641</v>
      </c>
      <c r="AQ41" s="311">
        <v>15511</v>
      </c>
      <c r="AR41" s="311">
        <v>15512</v>
      </c>
      <c r="AS41" s="311">
        <v>15491</v>
      </c>
      <c r="AT41" s="311">
        <v>15473</v>
      </c>
      <c r="AU41" s="311">
        <v>15537</v>
      </c>
      <c r="AV41" s="311">
        <v>15420</v>
      </c>
      <c r="AW41" s="311">
        <v>15502</v>
      </c>
      <c r="AX41" s="311">
        <v>15485</v>
      </c>
      <c r="AY41" s="312">
        <v>15496</v>
      </c>
      <c r="AZ41" s="310">
        <v>15512</v>
      </c>
      <c r="BA41" s="311">
        <v>15534</v>
      </c>
      <c r="BB41" s="311">
        <v>15566</v>
      </c>
      <c r="BC41" s="311">
        <v>15538</v>
      </c>
      <c r="BD41" s="311">
        <v>15531</v>
      </c>
      <c r="BE41" s="311">
        <v>15497</v>
      </c>
      <c r="BF41" s="311">
        <v>15476</v>
      </c>
      <c r="BG41" s="311">
        <v>15382</v>
      </c>
      <c r="BH41" s="311">
        <v>15371</v>
      </c>
      <c r="BI41" s="311">
        <v>15246</v>
      </c>
      <c r="BJ41" s="311">
        <v>15333</v>
      </c>
      <c r="BK41" s="312">
        <v>15381</v>
      </c>
      <c r="BL41" s="310">
        <v>15386</v>
      </c>
      <c r="BM41" s="315">
        <v>15476</v>
      </c>
      <c r="BN41" s="315">
        <v>15403</v>
      </c>
      <c r="BO41" s="315">
        <v>15308</v>
      </c>
      <c r="BP41" s="315">
        <v>15304</v>
      </c>
      <c r="BQ41" s="315">
        <v>15237</v>
      </c>
      <c r="BR41" s="315">
        <v>15047</v>
      </c>
      <c r="BS41" s="315">
        <v>14980</v>
      </c>
      <c r="BT41" s="315">
        <v>14973</v>
      </c>
      <c r="BU41" s="315">
        <v>14952</v>
      </c>
      <c r="BV41" s="315">
        <v>14954</v>
      </c>
      <c r="BW41" s="312">
        <v>14958</v>
      </c>
      <c r="BX41" s="310">
        <v>15006</v>
      </c>
      <c r="BY41" s="315">
        <v>14990</v>
      </c>
      <c r="BZ41" s="315">
        <v>14978</v>
      </c>
      <c r="CA41" s="315">
        <v>14891</v>
      </c>
      <c r="CB41" s="315">
        <v>14691</v>
      </c>
      <c r="CC41" s="315">
        <v>14542</v>
      </c>
      <c r="CD41" s="315">
        <v>14496</v>
      </c>
      <c r="CE41" s="315">
        <v>14480</v>
      </c>
      <c r="CF41" s="315">
        <v>14411</v>
      </c>
      <c r="CG41" s="311">
        <v>14420</v>
      </c>
      <c r="CH41" s="311">
        <v>14417</v>
      </c>
      <c r="CI41" s="312">
        <v>14403</v>
      </c>
      <c r="CJ41" s="310">
        <v>14381</v>
      </c>
      <c r="CK41" s="311">
        <v>14425</v>
      </c>
      <c r="CL41" s="311">
        <v>14346</v>
      </c>
      <c r="CM41" s="311">
        <v>14322</v>
      </c>
      <c r="CN41" s="311">
        <v>14333</v>
      </c>
      <c r="CO41" s="311">
        <v>14377</v>
      </c>
      <c r="CP41" s="311">
        <v>14475</v>
      </c>
      <c r="CQ41" s="311">
        <v>14522</v>
      </c>
      <c r="CR41" s="311">
        <v>14569</v>
      </c>
      <c r="CS41" s="311">
        <v>14603</v>
      </c>
      <c r="CT41" s="311">
        <v>14645</v>
      </c>
      <c r="CU41" s="312">
        <v>14633</v>
      </c>
      <c r="CV41" s="310">
        <v>14635</v>
      </c>
      <c r="CW41" s="311">
        <v>14588</v>
      </c>
      <c r="CX41" s="311">
        <v>14527</v>
      </c>
      <c r="CY41" s="311">
        <v>14521</v>
      </c>
      <c r="CZ41" s="311">
        <v>14454</v>
      </c>
      <c r="DA41" s="311">
        <v>14404</v>
      </c>
      <c r="DB41" s="311">
        <v>14421</v>
      </c>
      <c r="DC41" s="311">
        <v>14396</v>
      </c>
      <c r="DD41" s="311">
        <v>14417</v>
      </c>
      <c r="DE41" s="311">
        <v>14386</v>
      </c>
      <c r="DF41" s="311">
        <v>14398</v>
      </c>
      <c r="DG41" s="312">
        <v>14397</v>
      </c>
      <c r="DH41" s="310">
        <v>14380</v>
      </c>
      <c r="DI41" s="311">
        <v>14383</v>
      </c>
      <c r="DJ41" s="311">
        <v>14352</v>
      </c>
      <c r="DK41" s="311">
        <v>14341</v>
      </c>
      <c r="DL41" s="311">
        <v>14345</v>
      </c>
      <c r="DM41" s="311">
        <v>14329</v>
      </c>
      <c r="DN41" s="311">
        <v>14315</v>
      </c>
      <c r="DO41" s="311">
        <v>14372</v>
      </c>
      <c r="DP41" s="311">
        <v>14433</v>
      </c>
      <c r="DQ41" s="311">
        <v>14480</v>
      </c>
      <c r="DR41" s="311">
        <v>14510</v>
      </c>
      <c r="DS41" s="314">
        <v>14533</v>
      </c>
      <c r="DT41" s="310">
        <v>14549</v>
      </c>
      <c r="DU41" s="311">
        <v>14827</v>
      </c>
      <c r="DV41" s="311">
        <v>14896</v>
      </c>
      <c r="DW41" s="311">
        <v>14867</v>
      </c>
      <c r="DX41" s="311">
        <v>14972</v>
      </c>
      <c r="DY41" s="311">
        <v>15019</v>
      </c>
      <c r="DZ41" s="311">
        <v>15051</v>
      </c>
      <c r="EA41" s="311">
        <v>14936</v>
      </c>
      <c r="EB41" s="311">
        <v>15002</v>
      </c>
      <c r="EC41" s="311">
        <v>14987</v>
      </c>
      <c r="ED41" s="311">
        <v>14922</v>
      </c>
      <c r="EE41" s="314">
        <v>14856</v>
      </c>
      <c r="EF41" s="310">
        <v>14850</v>
      </c>
      <c r="EG41" s="311">
        <v>14910</v>
      </c>
      <c r="EH41" s="311">
        <v>14826</v>
      </c>
      <c r="EI41" s="311">
        <v>14810</v>
      </c>
      <c r="EJ41" s="311">
        <v>14761</v>
      </c>
      <c r="EK41" s="311">
        <v>14791</v>
      </c>
      <c r="EL41" s="311">
        <v>14849</v>
      </c>
      <c r="EM41" s="311">
        <v>14882</v>
      </c>
      <c r="EN41" s="311">
        <v>14989</v>
      </c>
      <c r="EO41" s="311">
        <v>14955</v>
      </c>
      <c r="EP41" s="311">
        <v>14937</v>
      </c>
      <c r="EQ41" s="314">
        <v>14905</v>
      </c>
      <c r="ER41" s="310">
        <v>14976</v>
      </c>
      <c r="ES41" s="311">
        <v>14985</v>
      </c>
      <c r="ET41" s="311">
        <v>14898</v>
      </c>
      <c r="EU41" s="311">
        <v>14951</v>
      </c>
      <c r="EV41" s="311">
        <v>15040</v>
      </c>
      <c r="EW41" s="314">
        <v>14983</v>
      </c>
      <c r="EX41" s="314">
        <v>15264</v>
      </c>
      <c r="EY41" s="314">
        <v>15312</v>
      </c>
      <c r="EZ41" s="312">
        <v>15273</v>
      </c>
      <c r="FA41" s="312">
        <v>15329</v>
      </c>
      <c r="FB41" s="312">
        <v>15358</v>
      </c>
      <c r="FC41" s="312">
        <v>15372</v>
      </c>
      <c r="FD41" s="312">
        <v>15459</v>
      </c>
      <c r="FE41" s="312">
        <v>15493</v>
      </c>
      <c r="FF41" s="312">
        <v>15404</v>
      </c>
      <c r="FG41" s="312">
        <v>15352</v>
      </c>
      <c r="FH41" s="312">
        <v>15306</v>
      </c>
      <c r="FI41" s="312">
        <v>15287</v>
      </c>
      <c r="FJ41" s="312">
        <v>15264</v>
      </c>
      <c r="FK41" s="312">
        <v>15272</v>
      </c>
      <c r="FL41" s="312">
        <v>15231</v>
      </c>
      <c r="FM41" s="312">
        <v>15242</v>
      </c>
      <c r="FN41" s="312">
        <v>15188</v>
      </c>
      <c r="FO41" s="312">
        <v>15190</v>
      </c>
      <c r="FP41" s="312">
        <v>15382</v>
      </c>
      <c r="FQ41" s="312">
        <v>15322</v>
      </c>
      <c r="FR41" s="312">
        <v>15299</v>
      </c>
      <c r="FS41" s="312">
        <v>15227</v>
      </c>
      <c r="FT41" s="312">
        <v>15225</v>
      </c>
      <c r="FU41" s="312">
        <v>15203</v>
      </c>
      <c r="FV41" s="312">
        <v>15271</v>
      </c>
      <c r="FW41" s="93">
        <v>68</v>
      </c>
      <c r="FX41" s="79">
        <v>0.44528845524196187</v>
      </c>
      <c r="FY41" s="93">
        <v>81</v>
      </c>
      <c r="FZ41" s="79">
        <v>0.53324555628703096</v>
      </c>
      <c r="GD41" s="1" t="s">
        <v>671</v>
      </c>
      <c r="GE41" s="3">
        <v>2263110</v>
      </c>
      <c r="GF41" s="3">
        <v>2317897</v>
      </c>
      <c r="GG41" s="3">
        <v>2327498</v>
      </c>
      <c r="GH41" s="3">
        <v>2294057</v>
      </c>
      <c r="GI41" s="3">
        <v>2465967</v>
      </c>
      <c r="GJ41" s="3">
        <v>2445234</v>
      </c>
      <c r="GK41" s="3">
        <v>2657908</v>
      </c>
      <c r="GL41" s="763">
        <v>2750182</v>
      </c>
      <c r="GM41" s="763"/>
    </row>
    <row r="42" spans="1:195" ht="15" outlineLevel="1">
      <c r="A42" s="41" t="s">
        <v>396</v>
      </c>
      <c r="B42" s="38"/>
      <c r="C42" s="42" t="s">
        <v>396</v>
      </c>
      <c r="D42" s="43">
        <v>145554</v>
      </c>
      <c r="E42" s="44">
        <v>146740</v>
      </c>
      <c r="F42" s="44">
        <v>147252</v>
      </c>
      <c r="G42" s="44">
        <v>145693</v>
      </c>
      <c r="H42" s="44">
        <v>145263</v>
      </c>
      <c r="I42" s="44">
        <v>146082</v>
      </c>
      <c r="J42" s="44">
        <v>144041</v>
      </c>
      <c r="K42" s="44">
        <v>145443</v>
      </c>
      <c r="L42" s="44">
        <v>143870</v>
      </c>
      <c r="M42" s="44">
        <v>144529</v>
      </c>
      <c r="N42" s="44">
        <v>144506</v>
      </c>
      <c r="O42" s="45">
        <v>146386</v>
      </c>
      <c r="P42" s="43">
        <v>146977</v>
      </c>
      <c r="Q42" s="44">
        <v>147076</v>
      </c>
      <c r="R42" s="46">
        <v>148371</v>
      </c>
      <c r="S42" s="44">
        <v>147316</v>
      </c>
      <c r="T42" s="44">
        <v>148335</v>
      </c>
      <c r="U42" s="44">
        <v>148970</v>
      </c>
      <c r="V42" s="44">
        <v>144244</v>
      </c>
      <c r="W42" s="44">
        <v>143985</v>
      </c>
      <c r="X42" s="44">
        <v>144597</v>
      </c>
      <c r="Y42" s="44">
        <v>150312</v>
      </c>
      <c r="Z42" s="44">
        <v>150006</v>
      </c>
      <c r="AA42" s="45">
        <v>149716</v>
      </c>
      <c r="AB42" s="43">
        <v>148977</v>
      </c>
      <c r="AC42" s="44">
        <v>150346</v>
      </c>
      <c r="AD42" s="44">
        <v>150337</v>
      </c>
      <c r="AE42" s="44">
        <v>150482</v>
      </c>
      <c r="AF42" s="44">
        <v>150949</v>
      </c>
      <c r="AG42" s="44">
        <v>150041</v>
      </c>
      <c r="AH42" s="44">
        <v>149852</v>
      </c>
      <c r="AI42" s="44">
        <v>149644</v>
      </c>
      <c r="AJ42" s="44">
        <v>149965</v>
      </c>
      <c r="AK42" s="44">
        <v>151093</v>
      </c>
      <c r="AL42" s="44">
        <v>149807</v>
      </c>
      <c r="AM42" s="45">
        <v>150139</v>
      </c>
      <c r="AN42" s="43">
        <v>149882</v>
      </c>
      <c r="AO42" s="44">
        <v>150182</v>
      </c>
      <c r="AP42" s="44">
        <v>150519</v>
      </c>
      <c r="AQ42" s="44">
        <v>149931</v>
      </c>
      <c r="AR42" s="44">
        <v>150731</v>
      </c>
      <c r="AS42" s="44">
        <v>150712</v>
      </c>
      <c r="AT42" s="44">
        <v>150615</v>
      </c>
      <c r="AU42" s="44">
        <v>150534</v>
      </c>
      <c r="AV42" s="44">
        <v>149715</v>
      </c>
      <c r="AW42" s="44">
        <v>149942</v>
      </c>
      <c r="AX42" s="44">
        <v>149916</v>
      </c>
      <c r="AY42" s="45">
        <v>150585</v>
      </c>
      <c r="AZ42" s="43">
        <v>150561</v>
      </c>
      <c r="BA42" s="44">
        <v>150725</v>
      </c>
      <c r="BB42" s="44">
        <v>150739</v>
      </c>
      <c r="BC42" s="44">
        <v>149988</v>
      </c>
      <c r="BD42" s="44">
        <v>150396</v>
      </c>
      <c r="BE42" s="44">
        <v>149606</v>
      </c>
      <c r="BF42" s="44">
        <v>149469</v>
      </c>
      <c r="BG42" s="44">
        <v>147877</v>
      </c>
      <c r="BH42" s="44">
        <v>147737</v>
      </c>
      <c r="BI42" s="44">
        <v>146770</v>
      </c>
      <c r="BJ42" s="44">
        <v>147902</v>
      </c>
      <c r="BK42" s="45">
        <v>149216</v>
      </c>
      <c r="BL42" s="43">
        <v>149549</v>
      </c>
      <c r="BM42" s="102">
        <v>150611</v>
      </c>
      <c r="BN42" s="102">
        <v>150334</v>
      </c>
      <c r="BO42" s="102">
        <v>150225</v>
      </c>
      <c r="BP42" s="102">
        <v>150316</v>
      </c>
      <c r="BQ42" s="102">
        <v>149962</v>
      </c>
      <c r="BR42" s="102">
        <v>148313</v>
      </c>
      <c r="BS42" s="102">
        <v>147697</v>
      </c>
      <c r="BT42" s="102">
        <v>147612</v>
      </c>
      <c r="BU42" s="102">
        <v>147756</v>
      </c>
      <c r="BV42" s="102">
        <v>148308</v>
      </c>
      <c r="BW42" s="45">
        <v>148868</v>
      </c>
      <c r="BX42" s="43">
        <v>149170</v>
      </c>
      <c r="BY42" s="102">
        <v>148681</v>
      </c>
      <c r="BZ42" s="102">
        <v>148284</v>
      </c>
      <c r="CA42" s="102">
        <v>147292</v>
      </c>
      <c r="CB42" s="102">
        <v>146657</v>
      </c>
      <c r="CC42" s="102">
        <v>145022</v>
      </c>
      <c r="CD42" s="102">
        <v>144935</v>
      </c>
      <c r="CE42" s="102">
        <v>144985</v>
      </c>
      <c r="CF42" s="102">
        <v>145012</v>
      </c>
      <c r="CG42" s="44">
        <v>144562</v>
      </c>
      <c r="CH42" s="44">
        <v>144288</v>
      </c>
      <c r="CI42" s="45">
        <v>143993</v>
      </c>
      <c r="CJ42" s="43">
        <v>143502</v>
      </c>
      <c r="CK42" s="44">
        <v>143708</v>
      </c>
      <c r="CL42" s="44">
        <v>143439</v>
      </c>
      <c r="CM42" s="44">
        <v>143138</v>
      </c>
      <c r="CN42" s="44">
        <v>143359</v>
      </c>
      <c r="CO42" s="44">
        <v>143969</v>
      </c>
      <c r="CP42" s="44">
        <v>144740</v>
      </c>
      <c r="CQ42" s="44">
        <v>144990</v>
      </c>
      <c r="CR42" s="44">
        <v>145431</v>
      </c>
      <c r="CS42" s="44">
        <v>145676</v>
      </c>
      <c r="CT42" s="44">
        <v>146166</v>
      </c>
      <c r="CU42" s="45">
        <v>146674</v>
      </c>
      <c r="CV42" s="43">
        <v>146840</v>
      </c>
      <c r="CW42" s="44">
        <v>146755</v>
      </c>
      <c r="CX42" s="44">
        <v>146173</v>
      </c>
      <c r="CY42" s="44">
        <v>145900</v>
      </c>
      <c r="CZ42" s="44">
        <v>145828</v>
      </c>
      <c r="DA42" s="44">
        <v>145490</v>
      </c>
      <c r="DB42" s="44">
        <v>145364</v>
      </c>
      <c r="DC42" s="44">
        <v>145066</v>
      </c>
      <c r="DD42" s="44">
        <v>145372</v>
      </c>
      <c r="DE42" s="44">
        <v>145240</v>
      </c>
      <c r="DF42" s="44">
        <v>145616</v>
      </c>
      <c r="DG42" s="45">
        <v>145325</v>
      </c>
      <c r="DH42" s="43">
        <v>145480</v>
      </c>
      <c r="DI42" s="44">
        <v>145591</v>
      </c>
      <c r="DJ42" s="44">
        <v>145587</v>
      </c>
      <c r="DK42" s="44">
        <v>145141</v>
      </c>
      <c r="DL42" s="44">
        <v>144472</v>
      </c>
      <c r="DM42" s="44">
        <v>143947</v>
      </c>
      <c r="DN42" s="44">
        <v>143125</v>
      </c>
      <c r="DO42" s="44">
        <v>142976</v>
      </c>
      <c r="DP42" s="44">
        <v>143143</v>
      </c>
      <c r="DQ42" s="44">
        <v>142601</v>
      </c>
      <c r="DR42" s="44">
        <v>142328</v>
      </c>
      <c r="DS42" s="47">
        <v>142864</v>
      </c>
      <c r="DT42" s="43">
        <v>143311</v>
      </c>
      <c r="DU42" s="44">
        <v>145014</v>
      </c>
      <c r="DV42" s="44">
        <v>145305</v>
      </c>
      <c r="DW42" s="44">
        <v>145405</v>
      </c>
      <c r="DX42" s="44">
        <v>146851</v>
      </c>
      <c r="DY42" s="44">
        <v>147164</v>
      </c>
      <c r="DZ42" s="44">
        <v>147366</v>
      </c>
      <c r="EA42" s="44">
        <v>145417</v>
      </c>
      <c r="EB42" s="44">
        <v>146316</v>
      </c>
      <c r="EC42" s="44">
        <v>145930</v>
      </c>
      <c r="ED42" s="44">
        <v>145401</v>
      </c>
      <c r="EE42" s="47">
        <v>145061</v>
      </c>
      <c r="EF42" s="43">
        <v>145424</v>
      </c>
      <c r="EG42" s="44">
        <v>145846</v>
      </c>
      <c r="EH42" s="44">
        <v>145209</v>
      </c>
      <c r="EI42" s="44">
        <v>144897</v>
      </c>
      <c r="EJ42" s="44">
        <v>144558</v>
      </c>
      <c r="EK42" s="44">
        <v>144522</v>
      </c>
      <c r="EL42" s="44">
        <v>144569</v>
      </c>
      <c r="EM42" s="44">
        <v>144847</v>
      </c>
      <c r="EN42" s="44">
        <v>145355</v>
      </c>
      <c r="EO42" s="44">
        <v>145125</v>
      </c>
      <c r="EP42" s="44">
        <v>145280</v>
      </c>
      <c r="EQ42" s="47">
        <v>145324</v>
      </c>
      <c r="ER42" s="43">
        <v>145990</v>
      </c>
      <c r="ES42" s="44">
        <v>146158</v>
      </c>
      <c r="ET42" s="44">
        <v>145629</v>
      </c>
      <c r="EU42" s="44">
        <v>145422</v>
      </c>
      <c r="EV42" s="44">
        <v>145872</v>
      </c>
      <c r="EW42" s="47">
        <v>145744</v>
      </c>
      <c r="EX42" s="47">
        <v>148470</v>
      </c>
      <c r="EY42" s="47">
        <v>149028</v>
      </c>
      <c r="EZ42" s="45">
        <v>148902</v>
      </c>
      <c r="FA42" s="45">
        <v>149852</v>
      </c>
      <c r="FB42" s="45">
        <v>150062</v>
      </c>
      <c r="FC42" s="45">
        <v>151078</v>
      </c>
      <c r="FD42" s="45">
        <v>152049</v>
      </c>
      <c r="FE42" s="45">
        <v>152221</v>
      </c>
      <c r="FF42" s="45">
        <v>151314</v>
      </c>
      <c r="FG42" s="45">
        <v>151204</v>
      </c>
      <c r="FH42" s="45">
        <v>151236</v>
      </c>
      <c r="FI42" s="45">
        <v>150908</v>
      </c>
      <c r="FJ42" s="45">
        <v>151026</v>
      </c>
      <c r="FK42" s="45">
        <v>151126</v>
      </c>
      <c r="FL42" s="45">
        <v>151154</v>
      </c>
      <c r="FM42" s="45">
        <v>151546</v>
      </c>
      <c r="FN42" s="45">
        <v>151459</v>
      </c>
      <c r="FO42" s="45">
        <v>151692</v>
      </c>
      <c r="FP42" s="45">
        <v>152555</v>
      </c>
      <c r="FQ42" s="45">
        <v>152721</v>
      </c>
      <c r="FR42" s="45">
        <v>152415</v>
      </c>
      <c r="FS42" s="45">
        <v>151834</v>
      </c>
      <c r="FT42" s="45">
        <v>151496</v>
      </c>
      <c r="FU42" s="45">
        <v>151260</v>
      </c>
      <c r="FV42" s="45">
        <v>151426</v>
      </c>
      <c r="FW42" s="93">
        <v>166</v>
      </c>
      <c r="FX42" s="79">
        <v>0.1096245030575991</v>
      </c>
      <c r="FY42" s="93">
        <v>-266</v>
      </c>
      <c r="FZ42" s="79">
        <v>-0.17535532526435146</v>
      </c>
      <c r="GD42" s="1" t="s">
        <v>672</v>
      </c>
      <c r="GE42" s="3">
        <v>2253831</v>
      </c>
      <c r="GF42" s="3">
        <v>2329926</v>
      </c>
      <c r="GG42" s="3">
        <v>2332435</v>
      </c>
      <c r="GH42" s="3">
        <v>2284686</v>
      </c>
      <c r="GI42" s="3">
        <v>2448044</v>
      </c>
      <c r="GJ42" s="3">
        <v>2441831</v>
      </c>
      <c r="GK42" s="3">
        <v>2657908</v>
      </c>
      <c r="GL42" s="763">
        <v>2754833</v>
      </c>
      <c r="GM42" s="763"/>
    </row>
    <row r="43" spans="1:195" ht="15" outlineLevel="2">
      <c r="A43" s="304">
        <v>4</v>
      </c>
      <c r="B43" s="48" t="s">
        <v>396</v>
      </c>
      <c r="C43" s="290" t="s">
        <v>416</v>
      </c>
      <c r="D43" s="310">
        <v>1586</v>
      </c>
      <c r="E43" s="311">
        <v>1592</v>
      </c>
      <c r="F43" s="311">
        <v>1600</v>
      </c>
      <c r="G43" s="311">
        <v>1593</v>
      </c>
      <c r="H43" s="311">
        <v>1603</v>
      </c>
      <c r="I43" s="311">
        <v>1597</v>
      </c>
      <c r="J43" s="311">
        <v>1580</v>
      </c>
      <c r="K43" s="311">
        <v>1596</v>
      </c>
      <c r="L43" s="311">
        <v>1552</v>
      </c>
      <c r="M43" s="311">
        <v>1567</v>
      </c>
      <c r="N43" s="311">
        <v>1554</v>
      </c>
      <c r="O43" s="312">
        <v>1578</v>
      </c>
      <c r="P43" s="310">
        <v>1586</v>
      </c>
      <c r="Q43" s="311">
        <v>1559</v>
      </c>
      <c r="R43" s="313">
        <v>1533</v>
      </c>
      <c r="S43" s="311">
        <v>1534</v>
      </c>
      <c r="T43" s="311">
        <v>1534</v>
      </c>
      <c r="U43" s="311">
        <v>1520</v>
      </c>
      <c r="V43" s="311">
        <v>1506</v>
      </c>
      <c r="W43" s="311">
        <v>1487</v>
      </c>
      <c r="X43" s="311">
        <v>1469</v>
      </c>
      <c r="Y43" s="311">
        <v>1464</v>
      </c>
      <c r="Z43" s="311">
        <v>1451</v>
      </c>
      <c r="AA43" s="312">
        <v>1469</v>
      </c>
      <c r="AB43" s="310">
        <v>1298</v>
      </c>
      <c r="AC43" s="311">
        <v>1516</v>
      </c>
      <c r="AD43" s="311">
        <v>1522</v>
      </c>
      <c r="AE43" s="311">
        <v>1519</v>
      </c>
      <c r="AF43" s="311">
        <v>1518</v>
      </c>
      <c r="AG43" s="311">
        <v>1507</v>
      </c>
      <c r="AH43" s="311">
        <v>1498</v>
      </c>
      <c r="AI43" s="311">
        <v>1520</v>
      </c>
      <c r="AJ43" s="311">
        <v>1514</v>
      </c>
      <c r="AK43" s="311">
        <v>1510</v>
      </c>
      <c r="AL43" s="311">
        <v>1503</v>
      </c>
      <c r="AM43" s="312">
        <v>1518</v>
      </c>
      <c r="AN43" s="310">
        <v>1507</v>
      </c>
      <c r="AO43" s="311">
        <v>1492</v>
      </c>
      <c r="AP43" s="311">
        <v>1485</v>
      </c>
      <c r="AQ43" s="311">
        <v>1468</v>
      </c>
      <c r="AR43" s="311">
        <v>1465</v>
      </c>
      <c r="AS43" s="311">
        <v>1478</v>
      </c>
      <c r="AT43" s="311">
        <v>1481</v>
      </c>
      <c r="AU43" s="311">
        <v>1500</v>
      </c>
      <c r="AV43" s="311">
        <v>1492</v>
      </c>
      <c r="AW43" s="311">
        <v>1480</v>
      </c>
      <c r="AX43" s="311">
        <v>1467</v>
      </c>
      <c r="AY43" s="312">
        <v>1473</v>
      </c>
      <c r="AZ43" s="310">
        <v>1476</v>
      </c>
      <c r="BA43" s="311">
        <v>1472</v>
      </c>
      <c r="BB43" s="311">
        <v>1465</v>
      </c>
      <c r="BC43" s="311">
        <v>1457</v>
      </c>
      <c r="BD43" s="311">
        <v>1453</v>
      </c>
      <c r="BE43" s="311">
        <v>1449</v>
      </c>
      <c r="BF43" s="311">
        <v>1453</v>
      </c>
      <c r="BG43" s="311">
        <v>1438</v>
      </c>
      <c r="BH43" s="311">
        <v>1448</v>
      </c>
      <c r="BI43" s="311">
        <v>1430</v>
      </c>
      <c r="BJ43" s="311">
        <v>1440</v>
      </c>
      <c r="BK43" s="312">
        <v>1444</v>
      </c>
      <c r="BL43" s="310">
        <v>1437</v>
      </c>
      <c r="BM43" s="315">
        <v>1438</v>
      </c>
      <c r="BN43" s="315">
        <v>1450</v>
      </c>
      <c r="BO43" s="315">
        <v>1468</v>
      </c>
      <c r="BP43" s="315">
        <v>1471</v>
      </c>
      <c r="BQ43" s="315">
        <v>1465</v>
      </c>
      <c r="BR43" s="315">
        <v>1424</v>
      </c>
      <c r="BS43" s="315">
        <v>1427</v>
      </c>
      <c r="BT43" s="315">
        <v>1416</v>
      </c>
      <c r="BU43" s="315">
        <v>1416</v>
      </c>
      <c r="BV43" s="315">
        <v>1412</v>
      </c>
      <c r="BW43" s="312">
        <v>1427</v>
      </c>
      <c r="BX43" s="310">
        <v>1431</v>
      </c>
      <c r="BY43" s="315">
        <v>1410</v>
      </c>
      <c r="BZ43" s="315">
        <v>1407</v>
      </c>
      <c r="CA43" s="315">
        <v>1405</v>
      </c>
      <c r="CB43" s="315">
        <v>1392</v>
      </c>
      <c r="CC43" s="315">
        <v>1389</v>
      </c>
      <c r="CD43" s="315">
        <v>1380</v>
      </c>
      <c r="CE43" s="315">
        <v>1366</v>
      </c>
      <c r="CF43" s="315">
        <v>1368</v>
      </c>
      <c r="CG43" s="311">
        <v>1359</v>
      </c>
      <c r="CH43" s="311">
        <v>1370</v>
      </c>
      <c r="CI43" s="312">
        <v>1363</v>
      </c>
      <c r="CJ43" s="310">
        <v>1352</v>
      </c>
      <c r="CK43" s="311">
        <v>1368</v>
      </c>
      <c r="CL43" s="311">
        <v>1361</v>
      </c>
      <c r="CM43" s="311">
        <v>1358</v>
      </c>
      <c r="CN43" s="311">
        <v>1357</v>
      </c>
      <c r="CO43" s="311">
        <v>1362</v>
      </c>
      <c r="CP43" s="311">
        <v>1373</v>
      </c>
      <c r="CQ43" s="311">
        <v>1377</v>
      </c>
      <c r="CR43" s="311">
        <v>1377</v>
      </c>
      <c r="CS43" s="311">
        <v>1387</v>
      </c>
      <c r="CT43" s="311">
        <v>1390</v>
      </c>
      <c r="CU43" s="312">
        <v>1395</v>
      </c>
      <c r="CV43" s="310">
        <v>1398</v>
      </c>
      <c r="CW43" s="311">
        <v>1392</v>
      </c>
      <c r="CX43" s="311">
        <v>1370</v>
      </c>
      <c r="CY43" s="311">
        <v>1373</v>
      </c>
      <c r="CZ43" s="311">
        <v>1389</v>
      </c>
      <c r="DA43" s="311">
        <v>1388</v>
      </c>
      <c r="DB43" s="311">
        <v>1392</v>
      </c>
      <c r="DC43" s="311">
        <v>1391</v>
      </c>
      <c r="DD43" s="311">
        <v>1398</v>
      </c>
      <c r="DE43" s="311">
        <v>1400</v>
      </c>
      <c r="DF43" s="311">
        <v>1398</v>
      </c>
      <c r="DG43" s="312">
        <v>1392</v>
      </c>
      <c r="DH43" s="310">
        <v>1397</v>
      </c>
      <c r="DI43" s="311">
        <v>1395</v>
      </c>
      <c r="DJ43" s="311">
        <v>1392</v>
      </c>
      <c r="DK43" s="311">
        <v>1379</v>
      </c>
      <c r="DL43" s="311">
        <v>1369</v>
      </c>
      <c r="DM43" s="311">
        <v>1367</v>
      </c>
      <c r="DN43" s="311">
        <v>1366</v>
      </c>
      <c r="DO43" s="311">
        <v>1371</v>
      </c>
      <c r="DP43" s="311">
        <v>1368</v>
      </c>
      <c r="DQ43" s="311">
        <v>1370</v>
      </c>
      <c r="DR43" s="311">
        <v>1363</v>
      </c>
      <c r="DS43" s="314">
        <v>1393</v>
      </c>
      <c r="DT43" s="310">
        <v>1378</v>
      </c>
      <c r="DU43" s="311">
        <v>1379</v>
      </c>
      <c r="DV43" s="311">
        <v>1397</v>
      </c>
      <c r="DW43" s="311">
        <v>1404</v>
      </c>
      <c r="DX43" s="311">
        <v>1396</v>
      </c>
      <c r="DY43" s="311">
        <v>1396</v>
      </c>
      <c r="DZ43" s="311">
        <v>1395</v>
      </c>
      <c r="EA43" s="311">
        <v>1389</v>
      </c>
      <c r="EB43" s="311">
        <v>1406</v>
      </c>
      <c r="EC43" s="311">
        <v>1410</v>
      </c>
      <c r="ED43" s="311">
        <v>1406</v>
      </c>
      <c r="EE43" s="314">
        <v>1401</v>
      </c>
      <c r="EF43" s="310">
        <v>1428</v>
      </c>
      <c r="EG43" s="311">
        <v>1413</v>
      </c>
      <c r="EH43" s="311">
        <v>1406</v>
      </c>
      <c r="EI43" s="311">
        <v>1404</v>
      </c>
      <c r="EJ43" s="311">
        <v>1404</v>
      </c>
      <c r="EK43" s="311">
        <v>1397</v>
      </c>
      <c r="EL43" s="311">
        <v>1389</v>
      </c>
      <c r="EM43" s="311">
        <v>1399</v>
      </c>
      <c r="EN43" s="311">
        <v>1387</v>
      </c>
      <c r="EO43" s="311">
        <v>1380</v>
      </c>
      <c r="EP43" s="311">
        <v>1375</v>
      </c>
      <c r="EQ43" s="314">
        <v>1380</v>
      </c>
      <c r="ER43" s="310">
        <v>1394</v>
      </c>
      <c r="ES43" s="311">
        <v>1375</v>
      </c>
      <c r="ET43" s="311">
        <v>1368</v>
      </c>
      <c r="EU43" s="311">
        <v>1370</v>
      </c>
      <c r="EV43" s="311">
        <v>1373</v>
      </c>
      <c r="EW43" s="314">
        <v>1374</v>
      </c>
      <c r="EX43" s="314">
        <v>1409</v>
      </c>
      <c r="EY43" s="314">
        <v>1399</v>
      </c>
      <c r="EZ43" s="312">
        <v>1392</v>
      </c>
      <c r="FA43" s="312">
        <v>1401</v>
      </c>
      <c r="FB43" s="312">
        <v>1410</v>
      </c>
      <c r="FC43" s="312">
        <v>1431</v>
      </c>
      <c r="FD43" s="312">
        <v>1430</v>
      </c>
      <c r="FE43" s="312">
        <v>1402</v>
      </c>
      <c r="FF43" s="312">
        <v>1401</v>
      </c>
      <c r="FG43" s="312">
        <v>1393</v>
      </c>
      <c r="FH43" s="312">
        <v>1394</v>
      </c>
      <c r="FI43" s="312">
        <v>1421</v>
      </c>
      <c r="FJ43" s="312">
        <v>1418</v>
      </c>
      <c r="FK43" s="312">
        <v>1428</v>
      </c>
      <c r="FL43" s="312">
        <v>1433</v>
      </c>
      <c r="FM43" s="312">
        <v>1430</v>
      </c>
      <c r="FN43" s="312">
        <v>1429</v>
      </c>
      <c r="FO43" s="312">
        <v>1440</v>
      </c>
      <c r="FP43" s="312">
        <v>1432</v>
      </c>
      <c r="FQ43" s="312">
        <v>1407</v>
      </c>
      <c r="FR43" s="312">
        <v>1404</v>
      </c>
      <c r="FS43" s="312">
        <v>1400</v>
      </c>
      <c r="FT43" s="312">
        <v>1396</v>
      </c>
      <c r="FU43" s="312">
        <v>1393</v>
      </c>
      <c r="FV43" s="312">
        <v>1410</v>
      </c>
      <c r="FW43" s="93">
        <v>17</v>
      </c>
      <c r="FX43" s="79">
        <v>1.2056737588652482</v>
      </c>
      <c r="FY43" s="93">
        <v>-30</v>
      </c>
      <c r="FZ43" s="79">
        <v>-2.083333333333333</v>
      </c>
      <c r="GD43" s="1" t="s">
        <v>673</v>
      </c>
      <c r="GE43" s="3">
        <v>2241894</v>
      </c>
      <c r="GF43" s="3">
        <v>2336079</v>
      </c>
      <c r="GG43" s="3">
        <v>2338345</v>
      </c>
      <c r="GH43" s="3">
        <v>2290422</v>
      </c>
      <c r="GI43" s="3">
        <v>2427993</v>
      </c>
      <c r="GJ43" s="3">
        <v>2446658</v>
      </c>
      <c r="GK43" s="3">
        <v>2677491</v>
      </c>
      <c r="GL43" s="763">
        <v>2762533</v>
      </c>
      <c r="GM43" s="763">
        <v>0</v>
      </c>
    </row>
    <row r="44" spans="1:195" ht="15" outlineLevel="2">
      <c r="A44" s="304">
        <v>42</v>
      </c>
      <c r="B44" s="48" t="s">
        <v>396</v>
      </c>
      <c r="C44" s="290" t="s">
        <v>424</v>
      </c>
      <c r="D44" s="310">
        <v>15424</v>
      </c>
      <c r="E44" s="311">
        <v>15455</v>
      </c>
      <c r="F44" s="311">
        <v>15359</v>
      </c>
      <c r="G44" s="311">
        <v>15344</v>
      </c>
      <c r="H44" s="311">
        <v>15215</v>
      </c>
      <c r="I44" s="311">
        <v>15429</v>
      </c>
      <c r="J44" s="311">
        <v>15212</v>
      </c>
      <c r="K44" s="311">
        <v>15328</v>
      </c>
      <c r="L44" s="311">
        <v>15254</v>
      </c>
      <c r="M44" s="311">
        <v>15459</v>
      </c>
      <c r="N44" s="311">
        <v>15420</v>
      </c>
      <c r="O44" s="312">
        <v>15583</v>
      </c>
      <c r="P44" s="310">
        <v>15657</v>
      </c>
      <c r="Q44" s="311">
        <v>15723</v>
      </c>
      <c r="R44" s="313">
        <v>15936</v>
      </c>
      <c r="S44" s="311">
        <v>16018</v>
      </c>
      <c r="T44" s="311">
        <v>16011</v>
      </c>
      <c r="U44" s="311">
        <v>16032</v>
      </c>
      <c r="V44" s="311">
        <v>16155</v>
      </c>
      <c r="W44" s="311">
        <v>16144</v>
      </c>
      <c r="X44" s="311">
        <v>16216</v>
      </c>
      <c r="Y44" s="311">
        <v>16312</v>
      </c>
      <c r="Z44" s="311">
        <v>16184</v>
      </c>
      <c r="AA44" s="312">
        <v>16076</v>
      </c>
      <c r="AB44" s="310">
        <v>16091</v>
      </c>
      <c r="AC44" s="311">
        <v>16121</v>
      </c>
      <c r="AD44" s="311">
        <v>16038</v>
      </c>
      <c r="AE44" s="311">
        <v>16098</v>
      </c>
      <c r="AF44" s="311">
        <v>16115</v>
      </c>
      <c r="AG44" s="311">
        <v>15971</v>
      </c>
      <c r="AH44" s="311">
        <v>15920</v>
      </c>
      <c r="AI44" s="311">
        <v>15815</v>
      </c>
      <c r="AJ44" s="311">
        <v>15898</v>
      </c>
      <c r="AK44" s="311">
        <v>16054</v>
      </c>
      <c r="AL44" s="311">
        <v>16005</v>
      </c>
      <c r="AM44" s="312">
        <v>16012</v>
      </c>
      <c r="AN44" s="310">
        <v>16036</v>
      </c>
      <c r="AO44" s="311">
        <v>16114</v>
      </c>
      <c r="AP44" s="311">
        <v>16106</v>
      </c>
      <c r="AQ44" s="311">
        <v>16001</v>
      </c>
      <c r="AR44" s="311">
        <v>16200</v>
      </c>
      <c r="AS44" s="311">
        <v>16179</v>
      </c>
      <c r="AT44" s="311">
        <v>16123</v>
      </c>
      <c r="AU44" s="311">
        <v>16163</v>
      </c>
      <c r="AV44" s="311">
        <v>16052</v>
      </c>
      <c r="AW44" s="311">
        <v>16140</v>
      </c>
      <c r="AX44" s="311">
        <v>16240</v>
      </c>
      <c r="AY44" s="312">
        <v>16378</v>
      </c>
      <c r="AZ44" s="310">
        <v>16469</v>
      </c>
      <c r="BA44" s="311">
        <v>16436</v>
      </c>
      <c r="BB44" s="311">
        <v>16485</v>
      </c>
      <c r="BC44" s="311">
        <v>16524</v>
      </c>
      <c r="BD44" s="311">
        <v>16536</v>
      </c>
      <c r="BE44" s="311">
        <v>16417</v>
      </c>
      <c r="BF44" s="311">
        <v>16510</v>
      </c>
      <c r="BG44" s="311">
        <v>16266</v>
      </c>
      <c r="BH44" s="311">
        <v>16331</v>
      </c>
      <c r="BI44" s="311">
        <v>16167</v>
      </c>
      <c r="BJ44" s="311">
        <v>16549</v>
      </c>
      <c r="BK44" s="312">
        <v>16771</v>
      </c>
      <c r="BL44" s="310">
        <v>16935</v>
      </c>
      <c r="BM44" s="315">
        <v>17150</v>
      </c>
      <c r="BN44" s="315">
        <v>17228</v>
      </c>
      <c r="BO44" s="315">
        <v>17285</v>
      </c>
      <c r="BP44" s="315">
        <v>17352</v>
      </c>
      <c r="BQ44" s="315">
        <v>17409</v>
      </c>
      <c r="BR44" s="315">
        <v>17311</v>
      </c>
      <c r="BS44" s="315">
        <v>17284</v>
      </c>
      <c r="BT44" s="315">
        <v>17329</v>
      </c>
      <c r="BU44" s="315">
        <v>17431</v>
      </c>
      <c r="BV44" s="315">
        <v>17612</v>
      </c>
      <c r="BW44" s="312">
        <v>17687</v>
      </c>
      <c r="BX44" s="310">
        <v>17626</v>
      </c>
      <c r="BY44" s="315">
        <v>17699</v>
      </c>
      <c r="BZ44" s="315">
        <v>17591</v>
      </c>
      <c r="CA44" s="315">
        <v>17425</v>
      </c>
      <c r="CB44" s="315">
        <v>17353</v>
      </c>
      <c r="CC44" s="315">
        <v>16958</v>
      </c>
      <c r="CD44" s="315">
        <v>17014</v>
      </c>
      <c r="CE44" s="315">
        <v>17021</v>
      </c>
      <c r="CF44" s="315">
        <v>16941</v>
      </c>
      <c r="CG44" s="311">
        <v>16892</v>
      </c>
      <c r="CH44" s="311">
        <v>16858</v>
      </c>
      <c r="CI44" s="312">
        <v>16763</v>
      </c>
      <c r="CJ44" s="310">
        <v>16678</v>
      </c>
      <c r="CK44" s="311">
        <v>16677</v>
      </c>
      <c r="CL44" s="311">
        <v>16690</v>
      </c>
      <c r="CM44" s="311">
        <v>16557</v>
      </c>
      <c r="CN44" s="311">
        <v>16670</v>
      </c>
      <c r="CO44" s="311">
        <v>16718</v>
      </c>
      <c r="CP44" s="311">
        <v>16842</v>
      </c>
      <c r="CQ44" s="311">
        <v>16639</v>
      </c>
      <c r="CR44" s="311">
        <v>17053</v>
      </c>
      <c r="CS44" s="311">
        <v>17015</v>
      </c>
      <c r="CT44" s="311">
        <v>16988</v>
      </c>
      <c r="CU44" s="312">
        <v>16960</v>
      </c>
      <c r="CV44" s="310">
        <v>17088</v>
      </c>
      <c r="CW44" s="311">
        <v>17073</v>
      </c>
      <c r="CX44" s="311">
        <v>16939</v>
      </c>
      <c r="CY44" s="311">
        <v>16926</v>
      </c>
      <c r="CZ44" s="311">
        <v>16923</v>
      </c>
      <c r="DA44" s="311">
        <v>16820</v>
      </c>
      <c r="DB44" s="311">
        <v>16821</v>
      </c>
      <c r="DC44" s="311">
        <v>16826</v>
      </c>
      <c r="DD44" s="311">
        <v>16907</v>
      </c>
      <c r="DE44" s="311">
        <v>16886</v>
      </c>
      <c r="DF44" s="311">
        <v>16891</v>
      </c>
      <c r="DG44" s="312">
        <v>16852</v>
      </c>
      <c r="DH44" s="310">
        <v>16990</v>
      </c>
      <c r="DI44" s="311">
        <v>16956</v>
      </c>
      <c r="DJ44" s="311">
        <v>16973</v>
      </c>
      <c r="DK44" s="311">
        <v>16931</v>
      </c>
      <c r="DL44" s="311">
        <v>16892</v>
      </c>
      <c r="DM44" s="311">
        <v>16854</v>
      </c>
      <c r="DN44" s="311">
        <v>16718</v>
      </c>
      <c r="DO44" s="311">
        <v>16719</v>
      </c>
      <c r="DP44" s="311">
        <v>16730</v>
      </c>
      <c r="DQ44" s="311">
        <v>16633</v>
      </c>
      <c r="DR44" s="311">
        <v>16602</v>
      </c>
      <c r="DS44" s="314">
        <v>16621</v>
      </c>
      <c r="DT44" s="310">
        <v>16614</v>
      </c>
      <c r="DU44" s="311">
        <v>17061</v>
      </c>
      <c r="DV44" s="311">
        <v>17226</v>
      </c>
      <c r="DW44" s="311">
        <v>17301</v>
      </c>
      <c r="DX44" s="311">
        <v>17489</v>
      </c>
      <c r="DY44" s="311">
        <v>17635</v>
      </c>
      <c r="DZ44" s="311">
        <v>17669</v>
      </c>
      <c r="EA44" s="311">
        <v>17406</v>
      </c>
      <c r="EB44" s="311">
        <v>17433</v>
      </c>
      <c r="EC44" s="311">
        <v>17390</v>
      </c>
      <c r="ED44" s="311">
        <v>17249</v>
      </c>
      <c r="EE44" s="314">
        <v>17115</v>
      </c>
      <c r="EF44" s="310">
        <v>17120</v>
      </c>
      <c r="EG44" s="311">
        <v>17142</v>
      </c>
      <c r="EH44" s="311">
        <v>17050</v>
      </c>
      <c r="EI44" s="311">
        <v>17020</v>
      </c>
      <c r="EJ44" s="311">
        <v>17055</v>
      </c>
      <c r="EK44" s="311">
        <v>16994</v>
      </c>
      <c r="EL44" s="311">
        <v>17040</v>
      </c>
      <c r="EM44" s="311">
        <v>17095</v>
      </c>
      <c r="EN44" s="311">
        <v>17320</v>
      </c>
      <c r="EO44" s="311">
        <v>17282</v>
      </c>
      <c r="EP44" s="311">
        <v>17280</v>
      </c>
      <c r="EQ44" s="314">
        <v>17265</v>
      </c>
      <c r="ER44" s="310">
        <v>17320</v>
      </c>
      <c r="ES44" s="311">
        <v>17346</v>
      </c>
      <c r="ET44" s="311">
        <v>17263</v>
      </c>
      <c r="EU44" s="311">
        <v>17368</v>
      </c>
      <c r="EV44" s="311">
        <v>17473</v>
      </c>
      <c r="EW44" s="314">
        <v>17606</v>
      </c>
      <c r="EX44" s="314">
        <v>18266</v>
      </c>
      <c r="EY44" s="314">
        <v>18320</v>
      </c>
      <c r="EZ44" s="312">
        <v>18245</v>
      </c>
      <c r="FA44" s="312">
        <v>18369</v>
      </c>
      <c r="FB44" s="312">
        <v>18382</v>
      </c>
      <c r="FC44" s="312">
        <v>18434</v>
      </c>
      <c r="FD44" s="312">
        <v>18539</v>
      </c>
      <c r="FE44" s="312">
        <v>18584</v>
      </c>
      <c r="FF44" s="312">
        <v>18480</v>
      </c>
      <c r="FG44" s="312">
        <v>18475</v>
      </c>
      <c r="FH44" s="312">
        <v>18479</v>
      </c>
      <c r="FI44" s="312">
        <v>18542</v>
      </c>
      <c r="FJ44" s="312">
        <v>18548</v>
      </c>
      <c r="FK44" s="312">
        <v>18551</v>
      </c>
      <c r="FL44" s="312">
        <v>18618</v>
      </c>
      <c r="FM44" s="312">
        <v>18831</v>
      </c>
      <c r="FN44" s="312">
        <v>18894</v>
      </c>
      <c r="FO44" s="312">
        <v>18950</v>
      </c>
      <c r="FP44" s="312">
        <v>19044</v>
      </c>
      <c r="FQ44" s="312">
        <v>19004</v>
      </c>
      <c r="FR44" s="312">
        <v>18977</v>
      </c>
      <c r="FS44" s="312">
        <v>19040</v>
      </c>
      <c r="FT44" s="312">
        <v>18998</v>
      </c>
      <c r="FU44" s="312">
        <v>19002</v>
      </c>
      <c r="FV44" s="312">
        <v>19069</v>
      </c>
      <c r="FW44" s="93">
        <v>67</v>
      </c>
      <c r="FX44" s="79">
        <v>0.35135560333525617</v>
      </c>
      <c r="FY44" s="93">
        <v>119</v>
      </c>
      <c r="FZ44" s="79">
        <v>0.62796833773087068</v>
      </c>
    </row>
    <row r="45" spans="1:195" ht="15" outlineLevel="2">
      <c r="A45" s="304">
        <v>44</v>
      </c>
      <c r="B45" s="48" t="s">
        <v>396</v>
      </c>
      <c r="C45" s="290" t="s">
        <v>425</v>
      </c>
      <c r="D45" s="310">
        <v>6186</v>
      </c>
      <c r="E45" s="311">
        <v>6185</v>
      </c>
      <c r="F45" s="311">
        <v>6219</v>
      </c>
      <c r="G45" s="311">
        <v>6201</v>
      </c>
      <c r="H45" s="311">
        <v>6202</v>
      </c>
      <c r="I45" s="311">
        <v>6207</v>
      </c>
      <c r="J45" s="311">
        <v>5927</v>
      </c>
      <c r="K45" s="311">
        <v>6186</v>
      </c>
      <c r="L45" s="311">
        <v>5820</v>
      </c>
      <c r="M45" s="311">
        <v>5825</v>
      </c>
      <c r="N45" s="311">
        <v>5839</v>
      </c>
      <c r="O45" s="312">
        <v>5834</v>
      </c>
      <c r="P45" s="310">
        <v>5838</v>
      </c>
      <c r="Q45" s="311">
        <v>5839</v>
      </c>
      <c r="R45" s="313">
        <v>5867</v>
      </c>
      <c r="S45" s="311">
        <v>5855</v>
      </c>
      <c r="T45" s="311">
        <v>5863</v>
      </c>
      <c r="U45" s="311">
        <v>5845</v>
      </c>
      <c r="V45" s="311">
        <v>5834</v>
      </c>
      <c r="W45" s="311">
        <v>5836</v>
      </c>
      <c r="X45" s="311">
        <v>5882</v>
      </c>
      <c r="Y45" s="311">
        <v>5915</v>
      </c>
      <c r="Z45" s="311">
        <v>5880</v>
      </c>
      <c r="AA45" s="312">
        <v>5855</v>
      </c>
      <c r="AB45" s="310">
        <v>5858</v>
      </c>
      <c r="AC45" s="311">
        <v>5840</v>
      </c>
      <c r="AD45" s="311">
        <v>5830</v>
      </c>
      <c r="AE45" s="311">
        <v>5807</v>
      </c>
      <c r="AF45" s="311">
        <v>5864</v>
      </c>
      <c r="AG45" s="311">
        <v>5782</v>
      </c>
      <c r="AH45" s="311">
        <v>5743</v>
      </c>
      <c r="AI45" s="311">
        <v>5734</v>
      </c>
      <c r="AJ45" s="311">
        <v>5714</v>
      </c>
      <c r="AK45" s="311">
        <v>5830</v>
      </c>
      <c r="AL45" s="311">
        <v>5836</v>
      </c>
      <c r="AM45" s="312">
        <v>5879</v>
      </c>
      <c r="AN45" s="310">
        <v>5868</v>
      </c>
      <c r="AO45" s="311">
        <v>5851</v>
      </c>
      <c r="AP45" s="311">
        <v>5862</v>
      </c>
      <c r="AQ45" s="311">
        <v>5838</v>
      </c>
      <c r="AR45" s="311">
        <v>5896</v>
      </c>
      <c r="AS45" s="311">
        <v>5896</v>
      </c>
      <c r="AT45" s="311">
        <v>5894</v>
      </c>
      <c r="AU45" s="311">
        <v>5902</v>
      </c>
      <c r="AV45" s="311">
        <v>5850</v>
      </c>
      <c r="AW45" s="311">
        <v>5892</v>
      </c>
      <c r="AX45" s="311">
        <v>5881</v>
      </c>
      <c r="AY45" s="312">
        <v>5886</v>
      </c>
      <c r="AZ45" s="310">
        <v>5866</v>
      </c>
      <c r="BA45" s="311">
        <v>5850</v>
      </c>
      <c r="BB45" s="311">
        <v>5805</v>
      </c>
      <c r="BC45" s="311">
        <v>5827</v>
      </c>
      <c r="BD45" s="311">
        <v>5803</v>
      </c>
      <c r="BE45" s="311">
        <v>5771</v>
      </c>
      <c r="BF45" s="311">
        <v>5741</v>
      </c>
      <c r="BG45" s="311">
        <v>5688</v>
      </c>
      <c r="BH45" s="311">
        <v>5727</v>
      </c>
      <c r="BI45" s="311">
        <v>5700</v>
      </c>
      <c r="BJ45" s="311">
        <v>5723</v>
      </c>
      <c r="BK45" s="312">
        <v>5785</v>
      </c>
      <c r="BL45" s="310">
        <v>5792</v>
      </c>
      <c r="BM45" s="315">
        <v>5805</v>
      </c>
      <c r="BN45" s="315">
        <v>5803</v>
      </c>
      <c r="BO45" s="315">
        <v>5778</v>
      </c>
      <c r="BP45" s="315">
        <v>5769</v>
      </c>
      <c r="BQ45" s="315">
        <v>5737</v>
      </c>
      <c r="BR45" s="315">
        <v>5576</v>
      </c>
      <c r="BS45" s="315">
        <v>5548</v>
      </c>
      <c r="BT45" s="315">
        <v>5531</v>
      </c>
      <c r="BU45" s="315">
        <v>5554</v>
      </c>
      <c r="BV45" s="315">
        <v>5574</v>
      </c>
      <c r="BW45" s="312">
        <v>5573</v>
      </c>
      <c r="BX45" s="310">
        <v>5570</v>
      </c>
      <c r="BY45" s="315">
        <v>5567</v>
      </c>
      <c r="BZ45" s="315">
        <v>5529</v>
      </c>
      <c r="CA45" s="315">
        <v>5427</v>
      </c>
      <c r="CB45" s="315">
        <v>5399</v>
      </c>
      <c r="CC45" s="315">
        <v>5306</v>
      </c>
      <c r="CD45" s="315">
        <v>5282</v>
      </c>
      <c r="CE45" s="315">
        <v>5284</v>
      </c>
      <c r="CF45" s="315">
        <v>5235</v>
      </c>
      <c r="CG45" s="311">
        <v>5245</v>
      </c>
      <c r="CH45" s="311">
        <v>5258</v>
      </c>
      <c r="CI45" s="312">
        <v>5323</v>
      </c>
      <c r="CJ45" s="310">
        <v>5311</v>
      </c>
      <c r="CK45" s="311">
        <v>5328</v>
      </c>
      <c r="CL45" s="311">
        <v>5312</v>
      </c>
      <c r="CM45" s="311">
        <v>5293</v>
      </c>
      <c r="CN45" s="311">
        <v>5282</v>
      </c>
      <c r="CO45" s="311">
        <v>5311</v>
      </c>
      <c r="CP45" s="311">
        <v>5311</v>
      </c>
      <c r="CQ45" s="311">
        <v>5356</v>
      </c>
      <c r="CR45" s="311">
        <v>5349</v>
      </c>
      <c r="CS45" s="311">
        <v>5366</v>
      </c>
      <c r="CT45" s="311">
        <v>5445</v>
      </c>
      <c r="CU45" s="312">
        <v>5508</v>
      </c>
      <c r="CV45" s="310">
        <v>5517</v>
      </c>
      <c r="CW45" s="311">
        <v>5485</v>
      </c>
      <c r="CX45" s="311">
        <v>5463</v>
      </c>
      <c r="CY45" s="311">
        <v>5468</v>
      </c>
      <c r="CZ45" s="311">
        <v>5470</v>
      </c>
      <c r="DA45" s="311">
        <v>5448</v>
      </c>
      <c r="DB45" s="311">
        <v>5451</v>
      </c>
      <c r="DC45" s="311">
        <v>5468</v>
      </c>
      <c r="DD45" s="311">
        <v>5477</v>
      </c>
      <c r="DE45" s="311">
        <v>5482</v>
      </c>
      <c r="DF45" s="311">
        <v>5481</v>
      </c>
      <c r="DG45" s="312">
        <v>5505</v>
      </c>
      <c r="DH45" s="310">
        <v>5507</v>
      </c>
      <c r="DI45" s="311">
        <v>5511</v>
      </c>
      <c r="DJ45" s="311">
        <v>5514</v>
      </c>
      <c r="DK45" s="311">
        <v>5484</v>
      </c>
      <c r="DL45" s="311">
        <v>5442</v>
      </c>
      <c r="DM45" s="311">
        <v>5396</v>
      </c>
      <c r="DN45" s="311">
        <v>5343</v>
      </c>
      <c r="DO45" s="311">
        <v>5323</v>
      </c>
      <c r="DP45" s="311">
        <v>5342</v>
      </c>
      <c r="DQ45" s="311">
        <v>5333</v>
      </c>
      <c r="DR45" s="311">
        <v>5303</v>
      </c>
      <c r="DS45" s="314">
        <v>5365</v>
      </c>
      <c r="DT45" s="310">
        <v>5404</v>
      </c>
      <c r="DU45" s="311">
        <v>5472</v>
      </c>
      <c r="DV45" s="311">
        <v>5492</v>
      </c>
      <c r="DW45" s="311">
        <v>5486</v>
      </c>
      <c r="DX45" s="311">
        <v>5523</v>
      </c>
      <c r="DY45" s="311">
        <v>5495</v>
      </c>
      <c r="DZ45" s="311">
        <v>5509</v>
      </c>
      <c r="EA45" s="311">
        <v>5474</v>
      </c>
      <c r="EB45" s="311">
        <v>5464</v>
      </c>
      <c r="EC45" s="311">
        <v>5479</v>
      </c>
      <c r="ED45" s="311">
        <v>5462</v>
      </c>
      <c r="EE45" s="314">
        <v>5487</v>
      </c>
      <c r="EF45" s="310">
        <v>5486</v>
      </c>
      <c r="EG45" s="311">
        <v>5469</v>
      </c>
      <c r="EH45" s="311">
        <v>5454</v>
      </c>
      <c r="EI45" s="311">
        <v>5437</v>
      </c>
      <c r="EJ45" s="311">
        <v>5410</v>
      </c>
      <c r="EK45" s="311">
        <v>5424</v>
      </c>
      <c r="EL45" s="311">
        <v>5409</v>
      </c>
      <c r="EM45" s="311">
        <v>5433</v>
      </c>
      <c r="EN45" s="311">
        <v>5447</v>
      </c>
      <c r="EO45" s="311">
        <v>5453</v>
      </c>
      <c r="EP45" s="311">
        <v>5481</v>
      </c>
      <c r="EQ45" s="314">
        <v>5506</v>
      </c>
      <c r="ER45" s="310">
        <v>5553</v>
      </c>
      <c r="ES45" s="311">
        <v>5544</v>
      </c>
      <c r="ET45" s="311">
        <v>5478</v>
      </c>
      <c r="EU45" s="311">
        <v>5475</v>
      </c>
      <c r="EV45" s="311">
        <v>5490</v>
      </c>
      <c r="EW45" s="314">
        <v>5570</v>
      </c>
      <c r="EX45" s="314">
        <v>5596</v>
      </c>
      <c r="EY45" s="314">
        <v>5603</v>
      </c>
      <c r="EZ45" s="312">
        <v>5571</v>
      </c>
      <c r="FA45" s="312">
        <v>5626</v>
      </c>
      <c r="FB45" s="312">
        <v>5645</v>
      </c>
      <c r="FC45" s="312">
        <v>5733</v>
      </c>
      <c r="FD45" s="312">
        <v>5786</v>
      </c>
      <c r="FE45" s="312">
        <v>5781</v>
      </c>
      <c r="FF45" s="312">
        <v>5711</v>
      </c>
      <c r="FG45" s="312">
        <v>5722</v>
      </c>
      <c r="FH45" s="312">
        <v>5732</v>
      </c>
      <c r="FI45" s="312">
        <v>5708</v>
      </c>
      <c r="FJ45" s="312">
        <v>5741</v>
      </c>
      <c r="FK45" s="312">
        <v>5776</v>
      </c>
      <c r="FL45" s="312">
        <v>5779</v>
      </c>
      <c r="FM45" s="312">
        <v>5785</v>
      </c>
      <c r="FN45" s="312">
        <v>5778</v>
      </c>
      <c r="FO45" s="312">
        <v>5777</v>
      </c>
      <c r="FP45" s="312">
        <v>5776</v>
      </c>
      <c r="FQ45" s="312">
        <v>5783</v>
      </c>
      <c r="FR45" s="312">
        <v>5727</v>
      </c>
      <c r="FS45" s="312">
        <v>5716</v>
      </c>
      <c r="FT45" s="312">
        <v>5685</v>
      </c>
      <c r="FU45" s="312">
        <v>5647</v>
      </c>
      <c r="FV45" s="312">
        <v>5623</v>
      </c>
      <c r="FW45" s="93">
        <v>-24</v>
      </c>
      <c r="FX45" s="79">
        <v>-0.42681842432865014</v>
      </c>
      <c r="FY45" s="93">
        <v>-154</v>
      </c>
      <c r="FZ45" s="79">
        <v>-2.6657434654665053</v>
      </c>
    </row>
    <row r="46" spans="1:195" ht="15" outlineLevel="2">
      <c r="A46" s="304">
        <v>59</v>
      </c>
      <c r="B46" s="48" t="s">
        <v>396</v>
      </c>
      <c r="C46" s="290" t="s">
        <v>429</v>
      </c>
      <c r="D46" s="310">
        <v>3407</v>
      </c>
      <c r="E46" s="311">
        <v>3412</v>
      </c>
      <c r="F46" s="311">
        <v>3405</v>
      </c>
      <c r="G46" s="311">
        <v>3399</v>
      </c>
      <c r="H46" s="311">
        <v>3379</v>
      </c>
      <c r="I46" s="311">
        <v>3380</v>
      </c>
      <c r="J46" s="311">
        <v>3360</v>
      </c>
      <c r="K46" s="311">
        <v>3371</v>
      </c>
      <c r="L46" s="311">
        <v>3314</v>
      </c>
      <c r="M46" s="311">
        <v>3346</v>
      </c>
      <c r="N46" s="311">
        <v>3314</v>
      </c>
      <c r="O46" s="312">
        <v>3363</v>
      </c>
      <c r="P46" s="310">
        <v>3334</v>
      </c>
      <c r="Q46" s="311">
        <v>3339</v>
      </c>
      <c r="R46" s="313">
        <v>3373</v>
      </c>
      <c r="S46" s="311">
        <v>3329</v>
      </c>
      <c r="T46" s="311">
        <v>3297</v>
      </c>
      <c r="U46" s="311">
        <v>3258</v>
      </c>
      <c r="V46" s="311">
        <v>3271</v>
      </c>
      <c r="W46" s="311">
        <v>3264</v>
      </c>
      <c r="X46" s="311">
        <v>3269</v>
      </c>
      <c r="Y46" s="311">
        <v>3273</v>
      </c>
      <c r="Z46" s="311">
        <v>3270</v>
      </c>
      <c r="AA46" s="312">
        <v>3211</v>
      </c>
      <c r="AB46" s="310">
        <v>3200</v>
      </c>
      <c r="AC46" s="311">
        <v>3208</v>
      </c>
      <c r="AD46" s="311">
        <v>3219</v>
      </c>
      <c r="AE46" s="311">
        <v>3226</v>
      </c>
      <c r="AF46" s="311">
        <v>3211</v>
      </c>
      <c r="AG46" s="311">
        <v>3188</v>
      </c>
      <c r="AH46" s="311">
        <v>3206</v>
      </c>
      <c r="AI46" s="311">
        <v>3237</v>
      </c>
      <c r="AJ46" s="311">
        <v>3299</v>
      </c>
      <c r="AK46" s="311">
        <v>3321</v>
      </c>
      <c r="AL46" s="311">
        <v>3332</v>
      </c>
      <c r="AM46" s="312">
        <v>3315</v>
      </c>
      <c r="AN46" s="310">
        <v>3293</v>
      </c>
      <c r="AO46" s="311">
        <v>3274</v>
      </c>
      <c r="AP46" s="311">
        <v>3263</v>
      </c>
      <c r="AQ46" s="311">
        <v>3256</v>
      </c>
      <c r="AR46" s="311">
        <v>3264</v>
      </c>
      <c r="AS46" s="311">
        <v>3246</v>
      </c>
      <c r="AT46" s="311">
        <v>3237</v>
      </c>
      <c r="AU46" s="311">
        <v>3267</v>
      </c>
      <c r="AV46" s="311">
        <v>3231</v>
      </c>
      <c r="AW46" s="311">
        <v>3214</v>
      </c>
      <c r="AX46" s="311">
        <v>3186</v>
      </c>
      <c r="AY46" s="312">
        <v>3196</v>
      </c>
      <c r="AZ46" s="310">
        <v>3194</v>
      </c>
      <c r="BA46" s="311">
        <v>3183</v>
      </c>
      <c r="BB46" s="311">
        <v>3164</v>
      </c>
      <c r="BC46" s="311">
        <v>3144</v>
      </c>
      <c r="BD46" s="311">
        <v>3112</v>
      </c>
      <c r="BE46" s="311">
        <v>3053</v>
      </c>
      <c r="BF46" s="311">
        <v>3039</v>
      </c>
      <c r="BG46" s="311">
        <v>3011</v>
      </c>
      <c r="BH46" s="311">
        <v>3015</v>
      </c>
      <c r="BI46" s="311">
        <v>2977</v>
      </c>
      <c r="BJ46" s="311">
        <v>3014</v>
      </c>
      <c r="BK46" s="312">
        <v>3070</v>
      </c>
      <c r="BL46" s="310">
        <v>3077</v>
      </c>
      <c r="BM46" s="315">
        <v>3116</v>
      </c>
      <c r="BN46" s="315">
        <v>3083</v>
      </c>
      <c r="BO46" s="315">
        <v>3099</v>
      </c>
      <c r="BP46" s="315">
        <v>3098</v>
      </c>
      <c r="BQ46" s="315">
        <v>3109</v>
      </c>
      <c r="BR46" s="315">
        <v>3126</v>
      </c>
      <c r="BS46" s="315">
        <v>3136</v>
      </c>
      <c r="BT46" s="315">
        <v>3140</v>
      </c>
      <c r="BU46" s="315">
        <v>3136</v>
      </c>
      <c r="BV46" s="315">
        <v>3112</v>
      </c>
      <c r="BW46" s="312">
        <v>3302</v>
      </c>
      <c r="BX46" s="310">
        <v>3308</v>
      </c>
      <c r="BY46" s="315">
        <v>3245</v>
      </c>
      <c r="BZ46" s="315">
        <v>3211</v>
      </c>
      <c r="CA46" s="315">
        <v>3176</v>
      </c>
      <c r="CB46" s="315">
        <v>3170</v>
      </c>
      <c r="CC46" s="315">
        <v>3072</v>
      </c>
      <c r="CD46" s="315">
        <v>3074</v>
      </c>
      <c r="CE46" s="315">
        <v>3069</v>
      </c>
      <c r="CF46" s="315">
        <v>3031</v>
      </c>
      <c r="CG46" s="311">
        <v>2992</v>
      </c>
      <c r="CH46" s="311">
        <v>2957</v>
      </c>
      <c r="CI46" s="312">
        <v>2928</v>
      </c>
      <c r="CJ46" s="310">
        <v>2875</v>
      </c>
      <c r="CK46" s="311">
        <v>2855</v>
      </c>
      <c r="CL46" s="311">
        <v>2783</v>
      </c>
      <c r="CM46" s="311">
        <v>2781</v>
      </c>
      <c r="CN46" s="311">
        <v>2803</v>
      </c>
      <c r="CO46" s="311">
        <v>2821</v>
      </c>
      <c r="CP46" s="311">
        <v>2818</v>
      </c>
      <c r="CQ46" s="311">
        <v>2831</v>
      </c>
      <c r="CR46" s="311">
        <v>2834</v>
      </c>
      <c r="CS46" s="311">
        <v>2848</v>
      </c>
      <c r="CT46" s="311">
        <v>2852</v>
      </c>
      <c r="CU46" s="312">
        <v>2847</v>
      </c>
      <c r="CV46" s="310">
        <v>2838</v>
      </c>
      <c r="CW46" s="311">
        <v>2829</v>
      </c>
      <c r="CX46" s="311">
        <v>2820</v>
      </c>
      <c r="CY46" s="311">
        <v>2818</v>
      </c>
      <c r="CZ46" s="311">
        <v>2839</v>
      </c>
      <c r="DA46" s="311">
        <v>2830</v>
      </c>
      <c r="DB46" s="311">
        <v>2805</v>
      </c>
      <c r="DC46" s="311">
        <v>2782</v>
      </c>
      <c r="DD46" s="311">
        <v>2798</v>
      </c>
      <c r="DE46" s="311">
        <v>2780</v>
      </c>
      <c r="DF46" s="311">
        <v>2775</v>
      </c>
      <c r="DG46" s="312">
        <v>2770</v>
      </c>
      <c r="DH46" s="310">
        <v>2752</v>
      </c>
      <c r="DI46" s="311">
        <v>2781</v>
      </c>
      <c r="DJ46" s="311">
        <v>2774</v>
      </c>
      <c r="DK46" s="311">
        <v>2772</v>
      </c>
      <c r="DL46" s="311">
        <v>2754</v>
      </c>
      <c r="DM46" s="311">
        <v>2744</v>
      </c>
      <c r="DN46" s="311">
        <v>2714</v>
      </c>
      <c r="DO46" s="311">
        <v>2715</v>
      </c>
      <c r="DP46" s="311">
        <v>2704</v>
      </c>
      <c r="DQ46" s="311">
        <v>2692</v>
      </c>
      <c r="DR46" s="311">
        <v>2694</v>
      </c>
      <c r="DS46" s="314">
        <v>2690</v>
      </c>
      <c r="DT46" s="310">
        <v>2708</v>
      </c>
      <c r="DU46" s="311">
        <v>2741</v>
      </c>
      <c r="DV46" s="311">
        <v>2727</v>
      </c>
      <c r="DW46" s="311">
        <v>2759</v>
      </c>
      <c r="DX46" s="311">
        <v>2777</v>
      </c>
      <c r="DY46" s="311">
        <v>2787</v>
      </c>
      <c r="DZ46" s="311">
        <v>2806</v>
      </c>
      <c r="EA46" s="311">
        <v>2790</v>
      </c>
      <c r="EB46" s="311">
        <v>2796</v>
      </c>
      <c r="EC46" s="311">
        <v>2783</v>
      </c>
      <c r="ED46" s="311">
        <v>2768</v>
      </c>
      <c r="EE46" s="314">
        <v>2754</v>
      </c>
      <c r="EF46" s="310">
        <v>2759</v>
      </c>
      <c r="EG46" s="311">
        <v>2760</v>
      </c>
      <c r="EH46" s="311">
        <v>2725</v>
      </c>
      <c r="EI46" s="311">
        <v>2709</v>
      </c>
      <c r="EJ46" s="311">
        <v>2700</v>
      </c>
      <c r="EK46" s="311">
        <v>2723</v>
      </c>
      <c r="EL46" s="311">
        <v>2703</v>
      </c>
      <c r="EM46" s="311">
        <v>2695</v>
      </c>
      <c r="EN46" s="311">
        <v>2696</v>
      </c>
      <c r="EO46" s="311">
        <v>2687</v>
      </c>
      <c r="EP46" s="311">
        <v>2658</v>
      </c>
      <c r="EQ46" s="314">
        <v>2630</v>
      </c>
      <c r="ER46" s="310">
        <v>2642</v>
      </c>
      <c r="ES46" s="311">
        <v>2614</v>
      </c>
      <c r="ET46" s="311">
        <v>2588</v>
      </c>
      <c r="EU46" s="311">
        <v>2567</v>
      </c>
      <c r="EV46" s="311">
        <v>2589</v>
      </c>
      <c r="EW46" s="314">
        <v>2577</v>
      </c>
      <c r="EX46" s="314">
        <v>2618</v>
      </c>
      <c r="EY46" s="314">
        <v>2616</v>
      </c>
      <c r="EZ46" s="312">
        <v>2596</v>
      </c>
      <c r="FA46" s="312">
        <v>2614</v>
      </c>
      <c r="FB46" s="312">
        <v>2607</v>
      </c>
      <c r="FC46" s="312">
        <v>2599</v>
      </c>
      <c r="FD46" s="312">
        <v>2605</v>
      </c>
      <c r="FE46" s="312">
        <v>2593</v>
      </c>
      <c r="FF46" s="312">
        <v>2577</v>
      </c>
      <c r="FG46" s="312">
        <v>2556</v>
      </c>
      <c r="FH46" s="312">
        <v>2557</v>
      </c>
      <c r="FI46" s="312">
        <v>2539</v>
      </c>
      <c r="FJ46" s="312">
        <v>2547</v>
      </c>
      <c r="FK46" s="312">
        <v>2568</v>
      </c>
      <c r="FL46" s="312">
        <v>2560</v>
      </c>
      <c r="FM46" s="312">
        <v>2563</v>
      </c>
      <c r="FN46" s="312">
        <v>2546</v>
      </c>
      <c r="FO46" s="312">
        <v>2522</v>
      </c>
      <c r="FP46" s="312">
        <v>2554</v>
      </c>
      <c r="FQ46" s="312">
        <v>2563</v>
      </c>
      <c r="FR46" s="312">
        <v>2556</v>
      </c>
      <c r="FS46" s="312">
        <v>2558</v>
      </c>
      <c r="FT46" s="312">
        <v>2537</v>
      </c>
      <c r="FU46" s="312">
        <v>2543</v>
      </c>
      <c r="FV46" s="312">
        <v>2546</v>
      </c>
      <c r="FW46" s="93">
        <v>3</v>
      </c>
      <c r="FX46" s="79">
        <v>0.1178318931657502</v>
      </c>
      <c r="FY46" s="93">
        <v>24</v>
      </c>
      <c r="FZ46" s="79">
        <v>0.95162569389373508</v>
      </c>
    </row>
    <row r="47" spans="1:195" ht="15" outlineLevel="2">
      <c r="A47" s="304">
        <v>113</v>
      </c>
      <c r="B47" s="48" t="s">
        <v>396</v>
      </c>
      <c r="C47" s="290" t="s">
        <v>437</v>
      </c>
      <c r="D47" s="310">
        <v>6182</v>
      </c>
      <c r="E47" s="311">
        <v>6209</v>
      </c>
      <c r="F47" s="311">
        <v>6122</v>
      </c>
      <c r="G47" s="311">
        <v>5699</v>
      </c>
      <c r="H47" s="311">
        <v>5697</v>
      </c>
      <c r="I47" s="311">
        <v>5774</v>
      </c>
      <c r="J47" s="311">
        <v>5608</v>
      </c>
      <c r="K47" s="311">
        <v>5744</v>
      </c>
      <c r="L47" s="311">
        <v>5565</v>
      </c>
      <c r="M47" s="311">
        <v>5554</v>
      </c>
      <c r="N47" s="311">
        <v>5548</v>
      </c>
      <c r="O47" s="312">
        <v>5531</v>
      </c>
      <c r="P47" s="310">
        <v>5511</v>
      </c>
      <c r="Q47" s="311">
        <v>5509</v>
      </c>
      <c r="R47" s="313">
        <v>5515</v>
      </c>
      <c r="S47" s="311">
        <v>5442</v>
      </c>
      <c r="T47" s="311">
        <v>5450</v>
      </c>
      <c r="U47" s="311">
        <v>5449</v>
      </c>
      <c r="V47" s="311">
        <v>5439</v>
      </c>
      <c r="W47" s="311">
        <v>5398</v>
      </c>
      <c r="X47" s="311">
        <v>5438</v>
      </c>
      <c r="Y47" s="311">
        <v>5509</v>
      </c>
      <c r="Z47" s="311">
        <v>5456</v>
      </c>
      <c r="AA47" s="312">
        <v>5421</v>
      </c>
      <c r="AB47" s="310">
        <v>5449</v>
      </c>
      <c r="AC47" s="311">
        <v>5455</v>
      </c>
      <c r="AD47" s="311">
        <v>5406</v>
      </c>
      <c r="AE47" s="311">
        <v>5395</v>
      </c>
      <c r="AF47" s="311">
        <v>5433</v>
      </c>
      <c r="AG47" s="311">
        <v>5447</v>
      </c>
      <c r="AH47" s="311">
        <v>5438</v>
      </c>
      <c r="AI47" s="311">
        <v>5407</v>
      </c>
      <c r="AJ47" s="311">
        <v>5402</v>
      </c>
      <c r="AK47" s="311">
        <v>5466</v>
      </c>
      <c r="AL47" s="311">
        <v>5442</v>
      </c>
      <c r="AM47" s="312">
        <v>5490</v>
      </c>
      <c r="AN47" s="310">
        <v>5417</v>
      </c>
      <c r="AO47" s="311">
        <v>5443</v>
      </c>
      <c r="AP47" s="311">
        <v>5480</v>
      </c>
      <c r="AQ47" s="311">
        <v>5481</v>
      </c>
      <c r="AR47" s="311">
        <v>5472</v>
      </c>
      <c r="AS47" s="311">
        <v>5491</v>
      </c>
      <c r="AT47" s="311">
        <v>5491</v>
      </c>
      <c r="AU47" s="311">
        <v>5495</v>
      </c>
      <c r="AV47" s="311">
        <v>5518</v>
      </c>
      <c r="AW47" s="311">
        <v>5581</v>
      </c>
      <c r="AX47" s="311">
        <v>5611</v>
      </c>
      <c r="AY47" s="312">
        <v>5663</v>
      </c>
      <c r="AZ47" s="310">
        <v>5706</v>
      </c>
      <c r="BA47" s="311">
        <v>5699</v>
      </c>
      <c r="BB47" s="311">
        <v>5715</v>
      </c>
      <c r="BC47" s="311">
        <v>5691</v>
      </c>
      <c r="BD47" s="311">
        <v>5700</v>
      </c>
      <c r="BE47" s="311">
        <v>5699</v>
      </c>
      <c r="BF47" s="311">
        <v>5666</v>
      </c>
      <c r="BG47" s="311">
        <v>5563</v>
      </c>
      <c r="BH47" s="311">
        <v>5585</v>
      </c>
      <c r="BI47" s="311">
        <v>5546</v>
      </c>
      <c r="BJ47" s="311">
        <v>5604</v>
      </c>
      <c r="BK47" s="312">
        <v>5702</v>
      </c>
      <c r="BL47" s="310">
        <v>5771</v>
      </c>
      <c r="BM47" s="315">
        <v>5860</v>
      </c>
      <c r="BN47" s="315">
        <v>5834</v>
      </c>
      <c r="BO47" s="315">
        <v>5847</v>
      </c>
      <c r="BP47" s="315">
        <v>5894</v>
      </c>
      <c r="BQ47" s="315">
        <v>5931</v>
      </c>
      <c r="BR47" s="315">
        <v>5849</v>
      </c>
      <c r="BS47" s="315">
        <v>5805</v>
      </c>
      <c r="BT47" s="315">
        <v>5774</v>
      </c>
      <c r="BU47" s="315">
        <v>5803</v>
      </c>
      <c r="BV47" s="315">
        <v>5958</v>
      </c>
      <c r="BW47" s="312">
        <v>6010</v>
      </c>
      <c r="BX47" s="310">
        <v>6060</v>
      </c>
      <c r="BY47" s="315">
        <v>6021</v>
      </c>
      <c r="BZ47" s="315">
        <v>6047</v>
      </c>
      <c r="CA47" s="315">
        <v>5969</v>
      </c>
      <c r="CB47" s="315">
        <v>5967</v>
      </c>
      <c r="CC47" s="315">
        <v>5997</v>
      </c>
      <c r="CD47" s="315">
        <v>5951</v>
      </c>
      <c r="CE47" s="315">
        <v>5941</v>
      </c>
      <c r="CF47" s="315">
        <v>5883</v>
      </c>
      <c r="CG47" s="311">
        <v>5791</v>
      </c>
      <c r="CH47" s="311">
        <v>5723</v>
      </c>
      <c r="CI47" s="312">
        <v>5713</v>
      </c>
      <c r="CJ47" s="310">
        <v>5694</v>
      </c>
      <c r="CK47" s="311">
        <v>5677</v>
      </c>
      <c r="CL47" s="311">
        <v>5618</v>
      </c>
      <c r="CM47" s="311">
        <v>5609</v>
      </c>
      <c r="CN47" s="311">
        <v>5573</v>
      </c>
      <c r="CO47" s="311">
        <v>5580</v>
      </c>
      <c r="CP47" s="311">
        <v>5599</v>
      </c>
      <c r="CQ47" s="311">
        <v>5606</v>
      </c>
      <c r="CR47" s="311">
        <v>5707</v>
      </c>
      <c r="CS47" s="311">
        <v>5699</v>
      </c>
      <c r="CT47" s="311">
        <v>5666</v>
      </c>
      <c r="CU47" s="312">
        <v>5653</v>
      </c>
      <c r="CV47" s="310">
        <v>5622</v>
      </c>
      <c r="CW47" s="311">
        <v>5588</v>
      </c>
      <c r="CX47" s="311">
        <v>5552</v>
      </c>
      <c r="CY47" s="311">
        <v>5574</v>
      </c>
      <c r="CZ47" s="311">
        <v>5553</v>
      </c>
      <c r="DA47" s="311">
        <v>5522</v>
      </c>
      <c r="DB47" s="311">
        <v>5519</v>
      </c>
      <c r="DC47" s="311">
        <v>5471</v>
      </c>
      <c r="DD47" s="311">
        <v>5479</v>
      </c>
      <c r="DE47" s="311">
        <v>5458</v>
      </c>
      <c r="DF47" s="311">
        <v>5481</v>
      </c>
      <c r="DG47" s="312">
        <v>5433</v>
      </c>
      <c r="DH47" s="310">
        <v>5427</v>
      </c>
      <c r="DI47" s="311">
        <v>5436</v>
      </c>
      <c r="DJ47" s="311">
        <v>5486</v>
      </c>
      <c r="DK47" s="311">
        <v>5459</v>
      </c>
      <c r="DL47" s="311">
        <v>5385</v>
      </c>
      <c r="DM47" s="311">
        <v>5360</v>
      </c>
      <c r="DN47" s="311">
        <v>5314</v>
      </c>
      <c r="DO47" s="311">
        <v>5277</v>
      </c>
      <c r="DP47" s="311">
        <v>5348</v>
      </c>
      <c r="DQ47" s="311">
        <v>5370</v>
      </c>
      <c r="DR47" s="311">
        <v>5413</v>
      </c>
      <c r="DS47" s="314">
        <v>5402</v>
      </c>
      <c r="DT47" s="310">
        <v>5445</v>
      </c>
      <c r="DU47" s="311">
        <v>5567</v>
      </c>
      <c r="DV47" s="311">
        <v>5709</v>
      </c>
      <c r="DW47" s="311">
        <v>5810</v>
      </c>
      <c r="DX47" s="311">
        <v>5894</v>
      </c>
      <c r="DY47" s="311">
        <v>5933</v>
      </c>
      <c r="DZ47" s="311">
        <v>5958</v>
      </c>
      <c r="EA47" s="311">
        <v>5906</v>
      </c>
      <c r="EB47" s="311">
        <v>5910</v>
      </c>
      <c r="EC47" s="311">
        <v>5911</v>
      </c>
      <c r="ED47" s="311">
        <v>5909</v>
      </c>
      <c r="EE47" s="314">
        <v>5908</v>
      </c>
      <c r="EF47" s="310">
        <v>5916</v>
      </c>
      <c r="EG47" s="311">
        <v>5950</v>
      </c>
      <c r="EH47" s="311">
        <v>5899</v>
      </c>
      <c r="EI47" s="311">
        <v>5899</v>
      </c>
      <c r="EJ47" s="311">
        <v>5893</v>
      </c>
      <c r="EK47" s="311">
        <v>5872</v>
      </c>
      <c r="EL47" s="311">
        <v>5928</v>
      </c>
      <c r="EM47" s="311">
        <v>5992</v>
      </c>
      <c r="EN47" s="311">
        <v>5995</v>
      </c>
      <c r="EO47" s="311">
        <v>5995</v>
      </c>
      <c r="EP47" s="311">
        <v>6008</v>
      </c>
      <c r="EQ47" s="314">
        <v>6009</v>
      </c>
      <c r="ER47" s="310">
        <v>6049</v>
      </c>
      <c r="ES47" s="311">
        <v>5991</v>
      </c>
      <c r="ET47" s="311">
        <v>6007</v>
      </c>
      <c r="EU47" s="311">
        <v>5990</v>
      </c>
      <c r="EV47" s="311">
        <v>6004</v>
      </c>
      <c r="EW47" s="314">
        <v>5984</v>
      </c>
      <c r="EX47" s="314">
        <v>6175</v>
      </c>
      <c r="EY47" s="314">
        <v>6235</v>
      </c>
      <c r="EZ47" s="312">
        <v>6187</v>
      </c>
      <c r="FA47" s="312">
        <v>6228</v>
      </c>
      <c r="FB47" s="312">
        <v>6188</v>
      </c>
      <c r="FC47" s="312">
        <v>6242</v>
      </c>
      <c r="FD47" s="312">
        <v>6319</v>
      </c>
      <c r="FE47" s="312">
        <v>6301</v>
      </c>
      <c r="FF47" s="312">
        <v>6309</v>
      </c>
      <c r="FG47" s="312">
        <v>6288</v>
      </c>
      <c r="FH47" s="312">
        <v>6256</v>
      </c>
      <c r="FI47" s="312">
        <v>6222</v>
      </c>
      <c r="FJ47" s="312">
        <v>6231</v>
      </c>
      <c r="FK47" s="312">
        <v>6232</v>
      </c>
      <c r="FL47" s="312">
        <v>6260</v>
      </c>
      <c r="FM47" s="312">
        <v>6289</v>
      </c>
      <c r="FN47" s="312">
        <v>6291</v>
      </c>
      <c r="FO47" s="312">
        <v>6299</v>
      </c>
      <c r="FP47" s="312">
        <v>6373</v>
      </c>
      <c r="FQ47" s="312">
        <v>6369</v>
      </c>
      <c r="FR47" s="312">
        <v>6330</v>
      </c>
      <c r="FS47" s="312">
        <v>6279</v>
      </c>
      <c r="FT47" s="312">
        <v>6262</v>
      </c>
      <c r="FU47" s="312">
        <v>6273</v>
      </c>
      <c r="FV47" s="312">
        <v>6281</v>
      </c>
      <c r="FW47" s="93">
        <v>8</v>
      </c>
      <c r="FX47" s="79">
        <v>0.1273682534628244</v>
      </c>
      <c r="FY47" s="93">
        <v>-18</v>
      </c>
      <c r="FZ47" s="79">
        <v>-0.28575964438799811</v>
      </c>
    </row>
    <row r="48" spans="1:195" ht="15" outlineLevel="2">
      <c r="A48" s="304">
        <v>125</v>
      </c>
      <c r="B48" s="48" t="s">
        <v>396</v>
      </c>
      <c r="C48" s="290" t="s">
        <v>439</v>
      </c>
      <c r="D48" s="310">
        <v>6822</v>
      </c>
      <c r="E48" s="311">
        <v>6819</v>
      </c>
      <c r="F48" s="311">
        <v>6810</v>
      </c>
      <c r="G48" s="311">
        <v>6632</v>
      </c>
      <c r="H48" s="311">
        <v>6626</v>
      </c>
      <c r="I48" s="311">
        <v>6657</v>
      </c>
      <c r="J48" s="311">
        <v>6651</v>
      </c>
      <c r="K48" s="311">
        <v>6649</v>
      </c>
      <c r="L48" s="311">
        <v>6586</v>
      </c>
      <c r="M48" s="311">
        <v>6609</v>
      </c>
      <c r="N48" s="311">
        <v>6655</v>
      </c>
      <c r="O48" s="312">
        <v>6725</v>
      </c>
      <c r="P48" s="310">
        <v>6715</v>
      </c>
      <c r="Q48" s="311">
        <v>6733</v>
      </c>
      <c r="R48" s="313">
        <v>6731</v>
      </c>
      <c r="S48" s="311">
        <v>5383</v>
      </c>
      <c r="T48" s="311">
        <v>6676</v>
      </c>
      <c r="U48" s="311">
        <v>6787</v>
      </c>
      <c r="V48" s="311">
        <v>1706</v>
      </c>
      <c r="W48" s="311">
        <v>1893</v>
      </c>
      <c r="X48" s="311">
        <v>2013</v>
      </c>
      <c r="Y48" s="311">
        <v>6770</v>
      </c>
      <c r="Z48" s="311">
        <v>6821</v>
      </c>
      <c r="AA48" s="312">
        <v>6781</v>
      </c>
      <c r="AB48" s="310">
        <v>6794</v>
      </c>
      <c r="AC48" s="311">
        <v>6834</v>
      </c>
      <c r="AD48" s="311">
        <v>6786</v>
      </c>
      <c r="AE48" s="311">
        <v>6761</v>
      </c>
      <c r="AF48" s="311">
        <v>6779</v>
      </c>
      <c r="AG48" s="311">
        <v>6779</v>
      </c>
      <c r="AH48" s="311">
        <v>6785</v>
      </c>
      <c r="AI48" s="311">
        <v>6767</v>
      </c>
      <c r="AJ48" s="311">
        <v>6753</v>
      </c>
      <c r="AK48" s="311">
        <v>6787</v>
      </c>
      <c r="AL48" s="311">
        <v>6722</v>
      </c>
      <c r="AM48" s="312">
        <v>6737</v>
      </c>
      <c r="AN48" s="310">
        <v>6717</v>
      </c>
      <c r="AO48" s="311">
        <v>6686</v>
      </c>
      <c r="AP48" s="311">
        <v>6660</v>
      </c>
      <c r="AQ48" s="311">
        <v>6625</v>
      </c>
      <c r="AR48" s="311">
        <v>6669</v>
      </c>
      <c r="AS48" s="311">
        <v>6677</v>
      </c>
      <c r="AT48" s="311">
        <v>6692</v>
      </c>
      <c r="AU48" s="311">
        <v>6686</v>
      </c>
      <c r="AV48" s="311">
        <v>6666</v>
      </c>
      <c r="AW48" s="311">
        <v>6703</v>
      </c>
      <c r="AX48" s="311">
        <v>6709</v>
      </c>
      <c r="AY48" s="312">
        <v>6752</v>
      </c>
      <c r="AZ48" s="310">
        <v>6796</v>
      </c>
      <c r="BA48" s="311">
        <v>6767</v>
      </c>
      <c r="BB48" s="311">
        <v>6733</v>
      </c>
      <c r="BC48" s="311">
        <v>6756</v>
      </c>
      <c r="BD48" s="311">
        <v>6738</v>
      </c>
      <c r="BE48" s="311">
        <v>6706</v>
      </c>
      <c r="BF48" s="311">
        <v>6701</v>
      </c>
      <c r="BG48" s="311">
        <v>6637</v>
      </c>
      <c r="BH48" s="311">
        <v>6629</v>
      </c>
      <c r="BI48" s="311">
        <v>6580</v>
      </c>
      <c r="BJ48" s="311">
        <v>6614</v>
      </c>
      <c r="BK48" s="312">
        <v>6662</v>
      </c>
      <c r="BL48" s="310">
        <v>6687</v>
      </c>
      <c r="BM48" s="315">
        <v>6707</v>
      </c>
      <c r="BN48" s="315">
        <v>6660</v>
      </c>
      <c r="BO48" s="315">
        <v>6637</v>
      </c>
      <c r="BP48" s="315">
        <v>6637</v>
      </c>
      <c r="BQ48" s="315">
        <v>6640</v>
      </c>
      <c r="BR48" s="315">
        <v>6588</v>
      </c>
      <c r="BS48" s="315">
        <v>6544</v>
      </c>
      <c r="BT48" s="315">
        <v>6556</v>
      </c>
      <c r="BU48" s="315">
        <v>6559</v>
      </c>
      <c r="BV48" s="315">
        <v>6583</v>
      </c>
      <c r="BW48" s="312">
        <v>6622</v>
      </c>
      <c r="BX48" s="310">
        <v>6660</v>
      </c>
      <c r="BY48" s="315">
        <v>6642</v>
      </c>
      <c r="BZ48" s="315">
        <v>6625</v>
      </c>
      <c r="CA48" s="315">
        <v>6577</v>
      </c>
      <c r="CB48" s="315">
        <v>6536</v>
      </c>
      <c r="CC48" s="315">
        <v>6539</v>
      </c>
      <c r="CD48" s="315">
        <v>6541</v>
      </c>
      <c r="CE48" s="315">
        <v>6568</v>
      </c>
      <c r="CF48" s="315">
        <v>6539</v>
      </c>
      <c r="CG48" s="311">
        <v>6550</v>
      </c>
      <c r="CH48" s="311">
        <v>6576</v>
      </c>
      <c r="CI48" s="312">
        <v>6555</v>
      </c>
      <c r="CJ48" s="310">
        <v>6541</v>
      </c>
      <c r="CK48" s="311">
        <v>6575</v>
      </c>
      <c r="CL48" s="311">
        <v>6568</v>
      </c>
      <c r="CM48" s="311">
        <v>6581</v>
      </c>
      <c r="CN48" s="311">
        <v>6584</v>
      </c>
      <c r="CO48" s="311">
        <v>6598</v>
      </c>
      <c r="CP48" s="311">
        <v>6616</v>
      </c>
      <c r="CQ48" s="311">
        <v>6621</v>
      </c>
      <c r="CR48" s="311">
        <v>6606</v>
      </c>
      <c r="CS48" s="311">
        <v>6629</v>
      </c>
      <c r="CT48" s="311">
        <v>6630</v>
      </c>
      <c r="CU48" s="312">
        <v>6669</v>
      </c>
      <c r="CV48" s="310">
        <v>6670</v>
      </c>
      <c r="CW48" s="311">
        <v>6625</v>
      </c>
      <c r="CX48" s="311">
        <v>6610</v>
      </c>
      <c r="CY48" s="311">
        <v>6611</v>
      </c>
      <c r="CZ48" s="311">
        <v>6614</v>
      </c>
      <c r="DA48" s="311">
        <v>6616</v>
      </c>
      <c r="DB48" s="311">
        <v>6611</v>
      </c>
      <c r="DC48" s="311">
        <v>6588</v>
      </c>
      <c r="DD48" s="311">
        <v>6539</v>
      </c>
      <c r="DE48" s="311">
        <v>6509</v>
      </c>
      <c r="DF48" s="311">
        <v>6545</v>
      </c>
      <c r="DG48" s="312">
        <v>6558</v>
      </c>
      <c r="DH48" s="310">
        <v>6559</v>
      </c>
      <c r="DI48" s="311">
        <v>6525</v>
      </c>
      <c r="DJ48" s="311">
        <v>6500</v>
      </c>
      <c r="DK48" s="311">
        <v>6508</v>
      </c>
      <c r="DL48" s="311">
        <v>6511</v>
      </c>
      <c r="DM48" s="311">
        <v>6497</v>
      </c>
      <c r="DN48" s="311">
        <v>6460</v>
      </c>
      <c r="DO48" s="311">
        <v>6456</v>
      </c>
      <c r="DP48" s="311">
        <v>6477</v>
      </c>
      <c r="DQ48" s="311">
        <v>6456</v>
      </c>
      <c r="DR48" s="311">
        <v>6449</v>
      </c>
      <c r="DS48" s="314">
        <v>6495</v>
      </c>
      <c r="DT48" s="310">
        <v>6542</v>
      </c>
      <c r="DU48" s="311">
        <v>6579</v>
      </c>
      <c r="DV48" s="311">
        <v>6536</v>
      </c>
      <c r="DW48" s="311">
        <v>6506</v>
      </c>
      <c r="DX48" s="311">
        <v>6496</v>
      </c>
      <c r="DY48" s="311">
        <v>6502</v>
      </c>
      <c r="DZ48" s="311">
        <v>6541</v>
      </c>
      <c r="EA48" s="311">
        <v>6503</v>
      </c>
      <c r="EB48" s="311">
        <v>6537</v>
      </c>
      <c r="EC48" s="311">
        <v>6556</v>
      </c>
      <c r="ED48" s="311">
        <v>6572</v>
      </c>
      <c r="EE48" s="314">
        <v>6604</v>
      </c>
      <c r="EF48" s="310">
        <v>6673</v>
      </c>
      <c r="EG48" s="311">
        <v>6747</v>
      </c>
      <c r="EH48" s="311">
        <v>6749</v>
      </c>
      <c r="EI48" s="311">
        <v>6750</v>
      </c>
      <c r="EJ48" s="311">
        <v>6759</v>
      </c>
      <c r="EK48" s="311">
        <v>6740</v>
      </c>
      <c r="EL48" s="311">
        <v>6780</v>
      </c>
      <c r="EM48" s="311">
        <v>6825</v>
      </c>
      <c r="EN48" s="311">
        <v>6820</v>
      </c>
      <c r="EO48" s="311">
        <v>6845</v>
      </c>
      <c r="EP48" s="311">
        <v>6857</v>
      </c>
      <c r="EQ48" s="314">
        <v>6867</v>
      </c>
      <c r="ER48" s="310">
        <v>6894</v>
      </c>
      <c r="ES48" s="311">
        <v>6875</v>
      </c>
      <c r="ET48" s="311">
        <v>6865</v>
      </c>
      <c r="EU48" s="311">
        <v>6858</v>
      </c>
      <c r="EV48" s="311">
        <v>6843</v>
      </c>
      <c r="EW48" s="314">
        <v>6813</v>
      </c>
      <c r="EX48" s="314">
        <v>6853</v>
      </c>
      <c r="EY48" s="314">
        <v>6925</v>
      </c>
      <c r="EZ48" s="312">
        <v>6932</v>
      </c>
      <c r="FA48" s="312">
        <v>6929</v>
      </c>
      <c r="FB48" s="312">
        <v>6917</v>
      </c>
      <c r="FC48" s="312">
        <v>6943</v>
      </c>
      <c r="FD48" s="312">
        <v>6994</v>
      </c>
      <c r="FE48" s="312">
        <v>6983</v>
      </c>
      <c r="FF48" s="312">
        <v>6967</v>
      </c>
      <c r="FG48" s="312">
        <v>6967</v>
      </c>
      <c r="FH48" s="312">
        <v>6953</v>
      </c>
      <c r="FI48" s="312">
        <v>6941</v>
      </c>
      <c r="FJ48" s="312">
        <v>6977</v>
      </c>
      <c r="FK48" s="312">
        <v>6982</v>
      </c>
      <c r="FL48" s="312">
        <v>6937</v>
      </c>
      <c r="FM48" s="312">
        <v>6961</v>
      </c>
      <c r="FN48" s="312">
        <v>6943</v>
      </c>
      <c r="FO48" s="312">
        <v>6982</v>
      </c>
      <c r="FP48" s="312">
        <v>7010</v>
      </c>
      <c r="FQ48" s="312">
        <v>6985</v>
      </c>
      <c r="FR48" s="312">
        <v>7011</v>
      </c>
      <c r="FS48" s="312">
        <v>6982</v>
      </c>
      <c r="FT48" s="312">
        <v>6911</v>
      </c>
      <c r="FU48" s="312">
        <v>6908</v>
      </c>
      <c r="FV48" s="312">
        <v>6925</v>
      </c>
      <c r="FW48" s="93">
        <v>17</v>
      </c>
      <c r="FX48" s="79">
        <v>0.24548736462093862</v>
      </c>
      <c r="FY48" s="93">
        <v>-57</v>
      </c>
      <c r="FZ48" s="79">
        <v>-0.81638498997421949</v>
      </c>
    </row>
    <row r="49" spans="1:182" ht="15" outlineLevel="2">
      <c r="A49" s="304">
        <v>138</v>
      </c>
      <c r="B49" s="48" t="s">
        <v>396</v>
      </c>
      <c r="C49" s="290" t="s">
        <v>442</v>
      </c>
      <c r="D49" s="310">
        <v>12059</v>
      </c>
      <c r="E49" s="311">
        <v>12275</v>
      </c>
      <c r="F49" s="311">
        <v>12276</v>
      </c>
      <c r="G49" s="311">
        <v>12178</v>
      </c>
      <c r="H49" s="311">
        <v>12119</v>
      </c>
      <c r="I49" s="311">
        <v>12280</v>
      </c>
      <c r="J49" s="311">
        <v>12119</v>
      </c>
      <c r="K49" s="311">
        <v>12164</v>
      </c>
      <c r="L49" s="311">
        <v>12153</v>
      </c>
      <c r="M49" s="311">
        <v>12168</v>
      </c>
      <c r="N49" s="311">
        <v>12157</v>
      </c>
      <c r="O49" s="312">
        <v>12192</v>
      </c>
      <c r="P49" s="310">
        <v>12568</v>
      </c>
      <c r="Q49" s="311">
        <v>12622</v>
      </c>
      <c r="R49" s="313">
        <v>12996</v>
      </c>
      <c r="S49" s="311">
        <v>13065</v>
      </c>
      <c r="T49" s="311">
        <v>12833</v>
      </c>
      <c r="U49" s="311">
        <v>12817</v>
      </c>
      <c r="V49" s="311">
        <v>12828</v>
      </c>
      <c r="W49" s="311">
        <v>12808</v>
      </c>
      <c r="X49" s="311">
        <v>12827</v>
      </c>
      <c r="Y49" s="311">
        <v>12888</v>
      </c>
      <c r="Z49" s="311">
        <v>12879</v>
      </c>
      <c r="AA49" s="312">
        <v>12832</v>
      </c>
      <c r="AB49" s="310">
        <v>12778</v>
      </c>
      <c r="AC49" s="311">
        <v>12896</v>
      </c>
      <c r="AD49" s="311">
        <v>12915</v>
      </c>
      <c r="AE49" s="311">
        <v>12929</v>
      </c>
      <c r="AF49" s="311">
        <v>13015</v>
      </c>
      <c r="AG49" s="311">
        <v>12768</v>
      </c>
      <c r="AH49" s="311">
        <v>12721</v>
      </c>
      <c r="AI49" s="311">
        <v>12676</v>
      </c>
      <c r="AJ49" s="311">
        <v>12565</v>
      </c>
      <c r="AK49" s="311">
        <v>12670</v>
      </c>
      <c r="AL49" s="311">
        <v>12336</v>
      </c>
      <c r="AM49" s="312">
        <v>12401</v>
      </c>
      <c r="AN49" s="310">
        <v>12375</v>
      </c>
      <c r="AO49" s="311">
        <v>12318</v>
      </c>
      <c r="AP49" s="311">
        <v>12318</v>
      </c>
      <c r="AQ49" s="311">
        <v>12197</v>
      </c>
      <c r="AR49" s="311">
        <v>12463</v>
      </c>
      <c r="AS49" s="311">
        <v>12427</v>
      </c>
      <c r="AT49" s="311">
        <v>12444</v>
      </c>
      <c r="AU49" s="311">
        <v>12442</v>
      </c>
      <c r="AV49" s="311">
        <v>12305</v>
      </c>
      <c r="AW49" s="311">
        <v>12307</v>
      </c>
      <c r="AX49" s="311">
        <v>12289</v>
      </c>
      <c r="AY49" s="312">
        <v>12288</v>
      </c>
      <c r="AZ49" s="310">
        <v>12324</v>
      </c>
      <c r="BA49" s="311">
        <v>12440</v>
      </c>
      <c r="BB49" s="311">
        <v>12394</v>
      </c>
      <c r="BC49" s="311">
        <v>12397</v>
      </c>
      <c r="BD49" s="311">
        <v>12410</v>
      </c>
      <c r="BE49" s="311">
        <v>12304</v>
      </c>
      <c r="BF49" s="311">
        <v>12248</v>
      </c>
      <c r="BG49" s="311">
        <v>12123</v>
      </c>
      <c r="BH49" s="311">
        <v>12148</v>
      </c>
      <c r="BI49" s="311">
        <v>12048</v>
      </c>
      <c r="BJ49" s="311">
        <v>12061</v>
      </c>
      <c r="BK49" s="312">
        <v>12139</v>
      </c>
      <c r="BL49" s="310">
        <v>12136</v>
      </c>
      <c r="BM49" s="315">
        <v>12207</v>
      </c>
      <c r="BN49" s="315">
        <v>12158</v>
      </c>
      <c r="BO49" s="315">
        <v>12102</v>
      </c>
      <c r="BP49" s="315">
        <v>12117</v>
      </c>
      <c r="BQ49" s="315">
        <v>12027</v>
      </c>
      <c r="BR49" s="315">
        <v>11725</v>
      </c>
      <c r="BS49" s="315">
        <v>11590</v>
      </c>
      <c r="BT49" s="315">
        <v>11518</v>
      </c>
      <c r="BU49" s="315">
        <v>11480</v>
      </c>
      <c r="BV49" s="315">
        <v>11491</v>
      </c>
      <c r="BW49" s="312">
        <v>11574</v>
      </c>
      <c r="BX49" s="310">
        <v>11582</v>
      </c>
      <c r="BY49" s="315">
        <v>11512</v>
      </c>
      <c r="BZ49" s="315">
        <v>11457</v>
      </c>
      <c r="CA49" s="315">
        <v>11363</v>
      </c>
      <c r="CB49" s="315">
        <v>11329</v>
      </c>
      <c r="CC49" s="315">
        <v>11238</v>
      </c>
      <c r="CD49" s="315">
        <v>11219</v>
      </c>
      <c r="CE49" s="315">
        <v>11269</v>
      </c>
      <c r="CF49" s="315">
        <v>11676</v>
      </c>
      <c r="CG49" s="311">
        <v>11585</v>
      </c>
      <c r="CH49" s="311">
        <v>11585</v>
      </c>
      <c r="CI49" s="312">
        <v>11564</v>
      </c>
      <c r="CJ49" s="310">
        <v>11512</v>
      </c>
      <c r="CK49" s="311">
        <v>11546</v>
      </c>
      <c r="CL49" s="311">
        <v>11511</v>
      </c>
      <c r="CM49" s="311">
        <v>11496</v>
      </c>
      <c r="CN49" s="311">
        <v>11522</v>
      </c>
      <c r="CO49" s="311">
        <v>11590</v>
      </c>
      <c r="CP49" s="311">
        <v>11673</v>
      </c>
      <c r="CQ49" s="311">
        <v>11717</v>
      </c>
      <c r="CR49" s="311">
        <v>11696</v>
      </c>
      <c r="CS49" s="311">
        <v>11790</v>
      </c>
      <c r="CT49" s="311">
        <v>11844</v>
      </c>
      <c r="CU49" s="312">
        <v>11861</v>
      </c>
      <c r="CV49" s="310">
        <v>11844</v>
      </c>
      <c r="CW49" s="311">
        <v>11790</v>
      </c>
      <c r="CX49" s="311">
        <v>11717</v>
      </c>
      <c r="CY49" s="311">
        <v>11585</v>
      </c>
      <c r="CZ49" s="311">
        <v>11675</v>
      </c>
      <c r="DA49" s="311">
        <v>11571</v>
      </c>
      <c r="DB49" s="311">
        <v>11544</v>
      </c>
      <c r="DC49" s="311">
        <v>11398</v>
      </c>
      <c r="DD49" s="311">
        <v>11500</v>
      </c>
      <c r="DE49" s="311">
        <v>11439</v>
      </c>
      <c r="DF49" s="311">
        <v>11397</v>
      </c>
      <c r="DG49" s="312">
        <v>11361</v>
      </c>
      <c r="DH49" s="310">
        <v>11304</v>
      </c>
      <c r="DI49" s="311">
        <v>11279</v>
      </c>
      <c r="DJ49" s="311">
        <v>11230</v>
      </c>
      <c r="DK49" s="311">
        <v>11149</v>
      </c>
      <c r="DL49" s="311">
        <v>11039</v>
      </c>
      <c r="DM49" s="311">
        <v>10941</v>
      </c>
      <c r="DN49" s="311">
        <v>10848</v>
      </c>
      <c r="DO49" s="311">
        <v>10815</v>
      </c>
      <c r="DP49" s="311">
        <v>10829</v>
      </c>
      <c r="DQ49" s="311">
        <v>10767</v>
      </c>
      <c r="DR49" s="311">
        <v>10731</v>
      </c>
      <c r="DS49" s="314">
        <v>10832</v>
      </c>
      <c r="DT49" s="310">
        <v>10856</v>
      </c>
      <c r="DU49" s="311">
        <v>10902</v>
      </c>
      <c r="DV49" s="311">
        <v>10933</v>
      </c>
      <c r="DW49" s="311">
        <v>10931</v>
      </c>
      <c r="DX49" s="311">
        <v>11135</v>
      </c>
      <c r="DY49" s="311">
        <v>11191</v>
      </c>
      <c r="DZ49" s="311">
        <v>11163</v>
      </c>
      <c r="EA49" s="311">
        <v>11027</v>
      </c>
      <c r="EB49" s="311">
        <v>11045</v>
      </c>
      <c r="EC49" s="311">
        <v>10995</v>
      </c>
      <c r="ED49" s="311">
        <v>10961</v>
      </c>
      <c r="EE49" s="314">
        <v>10926</v>
      </c>
      <c r="EF49" s="310">
        <v>10963</v>
      </c>
      <c r="EG49" s="311">
        <v>10971</v>
      </c>
      <c r="EH49" s="311">
        <v>10937</v>
      </c>
      <c r="EI49" s="311">
        <v>10885</v>
      </c>
      <c r="EJ49" s="311">
        <v>10841</v>
      </c>
      <c r="EK49" s="311">
        <v>10859</v>
      </c>
      <c r="EL49" s="311">
        <v>10863</v>
      </c>
      <c r="EM49" s="311">
        <v>10859</v>
      </c>
      <c r="EN49" s="311">
        <v>10895</v>
      </c>
      <c r="EO49" s="311">
        <v>10843</v>
      </c>
      <c r="EP49" s="311">
        <v>10872</v>
      </c>
      <c r="EQ49" s="314">
        <v>10830</v>
      </c>
      <c r="ER49" s="310">
        <v>10878</v>
      </c>
      <c r="ES49" s="311">
        <v>10892</v>
      </c>
      <c r="ET49" s="311">
        <v>10853</v>
      </c>
      <c r="EU49" s="311">
        <v>10804</v>
      </c>
      <c r="EV49" s="311">
        <v>10799</v>
      </c>
      <c r="EW49" s="314">
        <v>10768</v>
      </c>
      <c r="EX49" s="314">
        <v>10935</v>
      </c>
      <c r="EY49" s="314">
        <v>10989</v>
      </c>
      <c r="EZ49" s="312">
        <v>11038</v>
      </c>
      <c r="FA49" s="312">
        <v>11114</v>
      </c>
      <c r="FB49" s="312">
        <v>11177</v>
      </c>
      <c r="FC49" s="312">
        <v>11240</v>
      </c>
      <c r="FD49" s="312">
        <v>11294</v>
      </c>
      <c r="FE49" s="312">
        <v>11276</v>
      </c>
      <c r="FF49" s="312">
        <v>11166</v>
      </c>
      <c r="FG49" s="312">
        <v>11142</v>
      </c>
      <c r="FH49" s="312">
        <v>11153</v>
      </c>
      <c r="FI49" s="312">
        <v>11136</v>
      </c>
      <c r="FJ49" s="312">
        <v>11185</v>
      </c>
      <c r="FK49" s="312">
        <v>11161</v>
      </c>
      <c r="FL49" s="312">
        <v>11135</v>
      </c>
      <c r="FM49" s="312">
        <v>11119</v>
      </c>
      <c r="FN49" s="312">
        <v>11132</v>
      </c>
      <c r="FO49" s="312">
        <v>11168</v>
      </c>
      <c r="FP49" s="312">
        <v>11260</v>
      </c>
      <c r="FQ49" s="312">
        <v>11240</v>
      </c>
      <c r="FR49" s="312">
        <v>11225</v>
      </c>
      <c r="FS49" s="312">
        <v>11207</v>
      </c>
      <c r="FT49" s="312">
        <v>11189</v>
      </c>
      <c r="FU49" s="312">
        <v>11180</v>
      </c>
      <c r="FV49" s="312">
        <v>11129</v>
      </c>
      <c r="FW49" s="93">
        <v>-51</v>
      </c>
      <c r="FX49" s="79">
        <v>-0.45826219786144312</v>
      </c>
      <c r="FY49" s="93">
        <v>-39</v>
      </c>
      <c r="FZ49" s="79">
        <v>-0.34921203438395415</v>
      </c>
    </row>
    <row r="50" spans="1:182" ht="15" outlineLevel="2">
      <c r="A50" s="304">
        <v>234</v>
      </c>
      <c r="B50" s="48" t="s">
        <v>396</v>
      </c>
      <c r="C50" s="290" t="s">
        <v>455</v>
      </c>
      <c r="D50" s="310">
        <v>15401</v>
      </c>
      <c r="E50" s="311">
        <v>15412</v>
      </c>
      <c r="F50" s="311">
        <v>15388</v>
      </c>
      <c r="G50" s="311">
        <v>15280</v>
      </c>
      <c r="H50" s="311">
        <v>15236</v>
      </c>
      <c r="I50" s="311">
        <v>15344</v>
      </c>
      <c r="J50" s="311">
        <v>15300</v>
      </c>
      <c r="K50" s="311">
        <v>15283</v>
      </c>
      <c r="L50" s="311">
        <v>15333</v>
      </c>
      <c r="M50" s="311">
        <v>15504</v>
      </c>
      <c r="N50" s="311">
        <v>15501</v>
      </c>
      <c r="O50" s="312">
        <v>16138</v>
      </c>
      <c r="P50" s="310">
        <v>16196</v>
      </c>
      <c r="Q50" s="311">
        <v>16152</v>
      </c>
      <c r="R50" s="313">
        <v>16254</v>
      </c>
      <c r="S50" s="311">
        <v>16607</v>
      </c>
      <c r="T50" s="311">
        <v>16644</v>
      </c>
      <c r="U50" s="311">
        <v>16894</v>
      </c>
      <c r="V50" s="311">
        <v>17106</v>
      </c>
      <c r="W50" s="311">
        <v>17085</v>
      </c>
      <c r="X50" s="311">
        <v>17294</v>
      </c>
      <c r="Y50" s="311">
        <v>17510</v>
      </c>
      <c r="Z50" s="311">
        <v>17536</v>
      </c>
      <c r="AA50" s="312">
        <v>17651</v>
      </c>
      <c r="AB50" s="310">
        <v>17711</v>
      </c>
      <c r="AC50" s="311">
        <v>17675</v>
      </c>
      <c r="AD50" s="311">
        <v>17760</v>
      </c>
      <c r="AE50" s="311">
        <v>17913</v>
      </c>
      <c r="AF50" s="311">
        <v>17999</v>
      </c>
      <c r="AG50" s="311">
        <v>18038</v>
      </c>
      <c r="AH50" s="311">
        <v>18044</v>
      </c>
      <c r="AI50" s="311">
        <v>18059</v>
      </c>
      <c r="AJ50" s="311">
        <v>18269</v>
      </c>
      <c r="AK50" s="311">
        <v>18312</v>
      </c>
      <c r="AL50" s="311">
        <v>18300</v>
      </c>
      <c r="AM50" s="312">
        <v>18241</v>
      </c>
      <c r="AN50" s="310">
        <v>18231</v>
      </c>
      <c r="AO50" s="311">
        <v>18270</v>
      </c>
      <c r="AP50" s="311">
        <v>18424</v>
      </c>
      <c r="AQ50" s="311">
        <v>18482</v>
      </c>
      <c r="AR50" s="311">
        <v>18558</v>
      </c>
      <c r="AS50" s="311">
        <v>18642</v>
      </c>
      <c r="AT50" s="311">
        <v>18641</v>
      </c>
      <c r="AU50" s="311">
        <v>18617</v>
      </c>
      <c r="AV50" s="311">
        <v>18646</v>
      </c>
      <c r="AW50" s="311">
        <v>18678</v>
      </c>
      <c r="AX50" s="311">
        <v>18684</v>
      </c>
      <c r="AY50" s="312">
        <v>18758</v>
      </c>
      <c r="AZ50" s="310">
        <v>18715</v>
      </c>
      <c r="BA50" s="311">
        <v>18738</v>
      </c>
      <c r="BB50" s="311">
        <v>18788</v>
      </c>
      <c r="BC50" s="311">
        <v>18872</v>
      </c>
      <c r="BD50" s="311">
        <v>18796</v>
      </c>
      <c r="BE50" s="311">
        <v>18871</v>
      </c>
      <c r="BF50" s="311">
        <v>18919</v>
      </c>
      <c r="BG50" s="311">
        <v>18804</v>
      </c>
      <c r="BH50" s="311">
        <v>18726</v>
      </c>
      <c r="BI50" s="311">
        <v>18671</v>
      </c>
      <c r="BJ50" s="311">
        <v>18852</v>
      </c>
      <c r="BK50" s="312">
        <v>19043</v>
      </c>
      <c r="BL50" s="310">
        <v>19154</v>
      </c>
      <c r="BM50" s="315">
        <v>19252</v>
      </c>
      <c r="BN50" s="315">
        <v>19328</v>
      </c>
      <c r="BO50" s="315">
        <v>19317</v>
      </c>
      <c r="BP50" s="315">
        <v>19301</v>
      </c>
      <c r="BQ50" s="315">
        <v>19337</v>
      </c>
      <c r="BR50" s="315">
        <v>19330</v>
      </c>
      <c r="BS50" s="315">
        <v>19333</v>
      </c>
      <c r="BT50" s="315">
        <v>19399</v>
      </c>
      <c r="BU50" s="315">
        <v>19388</v>
      </c>
      <c r="BV50" s="315">
        <v>19370</v>
      </c>
      <c r="BW50" s="312">
        <v>19326</v>
      </c>
      <c r="BX50" s="310">
        <v>19334</v>
      </c>
      <c r="BY50" s="315">
        <v>19283</v>
      </c>
      <c r="BZ50" s="315">
        <v>19281</v>
      </c>
      <c r="CA50" s="315">
        <v>19254</v>
      </c>
      <c r="CB50" s="315">
        <v>19269</v>
      </c>
      <c r="CC50" s="315">
        <v>19036</v>
      </c>
      <c r="CD50" s="315">
        <v>19120</v>
      </c>
      <c r="CE50" s="315">
        <v>19158</v>
      </c>
      <c r="CF50" s="315">
        <v>19157</v>
      </c>
      <c r="CG50" s="311">
        <v>19169</v>
      </c>
      <c r="CH50" s="311">
        <v>19132</v>
      </c>
      <c r="CI50" s="312">
        <v>19111</v>
      </c>
      <c r="CJ50" s="310">
        <v>19105</v>
      </c>
      <c r="CK50" s="311">
        <v>19180</v>
      </c>
      <c r="CL50" s="311">
        <v>19214</v>
      </c>
      <c r="CM50" s="311">
        <v>19206</v>
      </c>
      <c r="CN50" s="311">
        <v>19233</v>
      </c>
      <c r="CO50" s="311">
        <v>19333</v>
      </c>
      <c r="CP50" s="311">
        <v>19393</v>
      </c>
      <c r="CQ50" s="311">
        <v>19528</v>
      </c>
      <c r="CR50" s="311">
        <v>19579</v>
      </c>
      <c r="CS50" s="311">
        <v>19532</v>
      </c>
      <c r="CT50" s="311">
        <v>19681</v>
      </c>
      <c r="CU50" s="312">
        <v>19819</v>
      </c>
      <c r="CV50" s="310">
        <v>19851</v>
      </c>
      <c r="CW50" s="311">
        <v>19989</v>
      </c>
      <c r="CX50" s="311">
        <v>19993</v>
      </c>
      <c r="CY50" s="311">
        <v>20020</v>
      </c>
      <c r="CZ50" s="311">
        <v>19998</v>
      </c>
      <c r="DA50" s="311">
        <v>20020</v>
      </c>
      <c r="DB50" s="311">
        <v>19991</v>
      </c>
      <c r="DC50" s="311">
        <v>20027</v>
      </c>
      <c r="DD50" s="311">
        <v>20101</v>
      </c>
      <c r="DE50" s="311">
        <v>20058</v>
      </c>
      <c r="DF50" s="311">
        <v>20134</v>
      </c>
      <c r="DG50" s="312">
        <v>20148</v>
      </c>
      <c r="DH50" s="310">
        <v>20138</v>
      </c>
      <c r="DI50" s="311">
        <v>20146</v>
      </c>
      <c r="DJ50" s="311">
        <v>20109</v>
      </c>
      <c r="DK50" s="311">
        <v>20066</v>
      </c>
      <c r="DL50" s="311">
        <v>20039</v>
      </c>
      <c r="DM50" s="311">
        <v>20000</v>
      </c>
      <c r="DN50" s="311">
        <v>19969</v>
      </c>
      <c r="DO50" s="311">
        <v>19982</v>
      </c>
      <c r="DP50" s="311">
        <v>19947</v>
      </c>
      <c r="DQ50" s="311">
        <v>19899</v>
      </c>
      <c r="DR50" s="311">
        <v>19926</v>
      </c>
      <c r="DS50" s="314">
        <v>19846</v>
      </c>
      <c r="DT50" s="310">
        <v>19855</v>
      </c>
      <c r="DU50" s="311">
        <v>19995</v>
      </c>
      <c r="DV50" s="311">
        <v>19874</v>
      </c>
      <c r="DW50" s="311">
        <v>19805</v>
      </c>
      <c r="DX50" s="311">
        <v>19918</v>
      </c>
      <c r="DY50" s="311">
        <v>19921</v>
      </c>
      <c r="DZ50" s="311">
        <v>19904</v>
      </c>
      <c r="EA50" s="311">
        <v>19792</v>
      </c>
      <c r="EB50" s="311">
        <v>19851</v>
      </c>
      <c r="EC50" s="311">
        <v>19846</v>
      </c>
      <c r="ED50" s="311">
        <v>19791</v>
      </c>
      <c r="EE50" s="314">
        <v>19732</v>
      </c>
      <c r="EF50" s="310">
        <v>19768</v>
      </c>
      <c r="EG50" s="311">
        <v>19828</v>
      </c>
      <c r="EH50" s="311">
        <v>19799</v>
      </c>
      <c r="EI50" s="311">
        <v>19787</v>
      </c>
      <c r="EJ50" s="311">
        <v>19763</v>
      </c>
      <c r="EK50" s="311">
        <v>19736</v>
      </c>
      <c r="EL50" s="311">
        <v>19732</v>
      </c>
      <c r="EM50" s="311">
        <v>19780</v>
      </c>
      <c r="EN50" s="311">
        <v>19856</v>
      </c>
      <c r="EO50" s="311">
        <v>19871</v>
      </c>
      <c r="EP50" s="311">
        <v>19855</v>
      </c>
      <c r="EQ50" s="314">
        <v>19961</v>
      </c>
      <c r="ER50" s="310">
        <v>20057</v>
      </c>
      <c r="ES50" s="311">
        <v>20218</v>
      </c>
      <c r="ET50" s="311">
        <v>20157</v>
      </c>
      <c r="EU50" s="311">
        <v>20136</v>
      </c>
      <c r="EV50" s="311">
        <v>20285</v>
      </c>
      <c r="EW50" s="314">
        <v>20394</v>
      </c>
      <c r="EX50" s="314">
        <v>20598</v>
      </c>
      <c r="EY50" s="314">
        <v>20648</v>
      </c>
      <c r="EZ50" s="312">
        <v>20714</v>
      </c>
      <c r="FA50" s="312">
        <v>20868</v>
      </c>
      <c r="FB50" s="312">
        <v>20959</v>
      </c>
      <c r="FC50" s="312">
        <v>21089</v>
      </c>
      <c r="FD50" s="312">
        <v>21184</v>
      </c>
      <c r="FE50" s="312">
        <v>21352</v>
      </c>
      <c r="FF50" s="312">
        <v>21318</v>
      </c>
      <c r="FG50" s="312">
        <v>21369</v>
      </c>
      <c r="FH50" s="312">
        <v>21461</v>
      </c>
      <c r="FI50" s="312">
        <v>21487</v>
      </c>
      <c r="FJ50" s="312">
        <v>21523</v>
      </c>
      <c r="FK50" s="312">
        <v>21623</v>
      </c>
      <c r="FL50" s="312">
        <v>21621</v>
      </c>
      <c r="FM50" s="312">
        <v>21653</v>
      </c>
      <c r="FN50" s="312">
        <v>21665</v>
      </c>
      <c r="FO50" s="312">
        <v>21709</v>
      </c>
      <c r="FP50" s="312">
        <v>21795</v>
      </c>
      <c r="FQ50" s="312">
        <v>21940</v>
      </c>
      <c r="FR50" s="312">
        <v>21839</v>
      </c>
      <c r="FS50" s="312">
        <v>21716</v>
      </c>
      <c r="FT50" s="312">
        <v>21736</v>
      </c>
      <c r="FU50" s="312">
        <v>21723</v>
      </c>
      <c r="FV50" s="312">
        <v>21715</v>
      </c>
      <c r="FW50" s="93">
        <v>-8</v>
      </c>
      <c r="FX50" s="79">
        <v>-3.6840893391664749E-2</v>
      </c>
      <c r="FY50" s="93">
        <v>6</v>
      </c>
      <c r="FZ50" s="79">
        <v>2.7638306693076604E-2</v>
      </c>
    </row>
    <row r="51" spans="1:182" ht="15" outlineLevel="2">
      <c r="A51" s="304">
        <v>240</v>
      </c>
      <c r="B51" s="48" t="s">
        <v>396</v>
      </c>
      <c r="C51" s="290" t="s">
        <v>457</v>
      </c>
      <c r="D51" s="310">
        <v>9035</v>
      </c>
      <c r="E51" s="311">
        <v>9044</v>
      </c>
      <c r="F51" s="311">
        <v>8973</v>
      </c>
      <c r="G51" s="311">
        <v>8935</v>
      </c>
      <c r="H51" s="311">
        <v>8920</v>
      </c>
      <c r="I51" s="311">
        <v>8937</v>
      </c>
      <c r="J51" s="311">
        <v>8640</v>
      </c>
      <c r="K51" s="311">
        <v>8908</v>
      </c>
      <c r="L51" s="311">
        <v>8629</v>
      </c>
      <c r="M51" s="311">
        <v>8588</v>
      </c>
      <c r="N51" s="311">
        <v>8542</v>
      </c>
      <c r="O51" s="312">
        <v>8560</v>
      </c>
      <c r="P51" s="310">
        <v>8529</v>
      </c>
      <c r="Q51" s="311">
        <v>8506</v>
      </c>
      <c r="R51" s="313">
        <v>8507</v>
      </c>
      <c r="S51" s="311">
        <v>8471</v>
      </c>
      <c r="T51" s="311">
        <v>8499</v>
      </c>
      <c r="U51" s="311">
        <v>8481</v>
      </c>
      <c r="V51" s="311">
        <v>8518</v>
      </c>
      <c r="W51" s="311">
        <v>8542</v>
      </c>
      <c r="X51" s="311">
        <v>8673</v>
      </c>
      <c r="Y51" s="311">
        <v>8801</v>
      </c>
      <c r="Z51" s="311">
        <v>8747</v>
      </c>
      <c r="AA51" s="312">
        <v>8666</v>
      </c>
      <c r="AB51" s="310">
        <v>8707</v>
      </c>
      <c r="AC51" s="311">
        <v>8760</v>
      </c>
      <c r="AD51" s="311">
        <v>8774</v>
      </c>
      <c r="AE51" s="311">
        <v>8753</v>
      </c>
      <c r="AF51" s="311">
        <v>8817</v>
      </c>
      <c r="AG51" s="311">
        <v>8708</v>
      </c>
      <c r="AH51" s="311">
        <v>8681</v>
      </c>
      <c r="AI51" s="311">
        <v>8648</v>
      </c>
      <c r="AJ51" s="311">
        <v>8589</v>
      </c>
      <c r="AK51" s="311">
        <v>8652</v>
      </c>
      <c r="AL51" s="311">
        <v>8579</v>
      </c>
      <c r="AM51" s="312">
        <v>8602</v>
      </c>
      <c r="AN51" s="310">
        <v>8555</v>
      </c>
      <c r="AO51" s="311">
        <v>8521</v>
      </c>
      <c r="AP51" s="311">
        <v>8486</v>
      </c>
      <c r="AQ51" s="311">
        <v>8447</v>
      </c>
      <c r="AR51" s="311">
        <v>8575</v>
      </c>
      <c r="AS51" s="311">
        <v>8557</v>
      </c>
      <c r="AT51" s="311">
        <v>8585</v>
      </c>
      <c r="AU51" s="311">
        <v>8597</v>
      </c>
      <c r="AV51" s="311">
        <v>8514</v>
      </c>
      <c r="AW51" s="311">
        <v>8510</v>
      </c>
      <c r="AX51" s="311">
        <v>8505</v>
      </c>
      <c r="AY51" s="312">
        <v>8515</v>
      </c>
      <c r="AZ51" s="310">
        <v>8492</v>
      </c>
      <c r="BA51" s="311">
        <v>8512</v>
      </c>
      <c r="BB51" s="311">
        <v>8489</v>
      </c>
      <c r="BC51" s="311">
        <v>8461</v>
      </c>
      <c r="BD51" s="311">
        <v>8423</v>
      </c>
      <c r="BE51" s="311">
        <v>8322</v>
      </c>
      <c r="BF51" s="311">
        <v>8314</v>
      </c>
      <c r="BG51" s="311">
        <v>8193</v>
      </c>
      <c r="BH51" s="311">
        <v>8239</v>
      </c>
      <c r="BI51" s="311">
        <v>8167</v>
      </c>
      <c r="BJ51" s="311">
        <v>8168</v>
      </c>
      <c r="BK51" s="312">
        <v>8215</v>
      </c>
      <c r="BL51" s="310">
        <v>8148</v>
      </c>
      <c r="BM51" s="315">
        <v>8187</v>
      </c>
      <c r="BN51" s="315">
        <v>8127</v>
      </c>
      <c r="BO51" s="315">
        <v>8092</v>
      </c>
      <c r="BP51" s="315">
        <v>8073</v>
      </c>
      <c r="BQ51" s="315">
        <v>7996</v>
      </c>
      <c r="BR51" s="315">
        <v>7699</v>
      </c>
      <c r="BS51" s="315">
        <v>7619</v>
      </c>
      <c r="BT51" s="315">
        <v>7625</v>
      </c>
      <c r="BU51" s="315">
        <v>7666</v>
      </c>
      <c r="BV51" s="315">
        <v>7710</v>
      </c>
      <c r="BW51" s="312">
        <v>7734</v>
      </c>
      <c r="BX51" s="310">
        <v>7745</v>
      </c>
      <c r="BY51" s="315">
        <v>7688</v>
      </c>
      <c r="BZ51" s="315">
        <v>7636</v>
      </c>
      <c r="CA51" s="315">
        <v>7541</v>
      </c>
      <c r="CB51" s="315">
        <v>7504</v>
      </c>
      <c r="CC51" s="315">
        <v>7448</v>
      </c>
      <c r="CD51" s="315">
        <v>7393</v>
      </c>
      <c r="CE51" s="315">
        <v>7366</v>
      </c>
      <c r="CF51" s="315">
        <v>7341</v>
      </c>
      <c r="CG51" s="311">
        <v>7294</v>
      </c>
      <c r="CH51" s="311">
        <v>7275</v>
      </c>
      <c r="CI51" s="312">
        <v>7235</v>
      </c>
      <c r="CJ51" s="310">
        <v>7208</v>
      </c>
      <c r="CK51" s="311">
        <v>7170</v>
      </c>
      <c r="CL51" s="311">
        <v>7131</v>
      </c>
      <c r="CM51" s="311">
        <v>7110</v>
      </c>
      <c r="CN51" s="311">
        <v>7072</v>
      </c>
      <c r="CO51" s="311">
        <v>7102</v>
      </c>
      <c r="CP51" s="311">
        <v>7137</v>
      </c>
      <c r="CQ51" s="311">
        <v>7171</v>
      </c>
      <c r="CR51" s="311">
        <v>7137</v>
      </c>
      <c r="CS51" s="311">
        <v>7179</v>
      </c>
      <c r="CT51" s="311">
        <v>7218</v>
      </c>
      <c r="CU51" s="312">
        <v>7223</v>
      </c>
      <c r="CV51" s="310">
        <v>7217</v>
      </c>
      <c r="CW51" s="311">
        <v>7182</v>
      </c>
      <c r="CX51" s="311">
        <v>7130</v>
      </c>
      <c r="CY51" s="311">
        <v>7050</v>
      </c>
      <c r="CZ51" s="311">
        <v>7030</v>
      </c>
      <c r="DA51" s="311">
        <v>7049</v>
      </c>
      <c r="DB51" s="311">
        <v>7023</v>
      </c>
      <c r="DC51" s="311">
        <v>6989</v>
      </c>
      <c r="DD51" s="311">
        <v>6947</v>
      </c>
      <c r="DE51" s="311">
        <v>6943</v>
      </c>
      <c r="DF51" s="311">
        <v>6998</v>
      </c>
      <c r="DG51" s="312">
        <v>7013</v>
      </c>
      <c r="DH51" s="310">
        <v>6987</v>
      </c>
      <c r="DI51" s="311">
        <v>6994</v>
      </c>
      <c r="DJ51" s="311">
        <v>6976</v>
      </c>
      <c r="DK51" s="311">
        <v>6944</v>
      </c>
      <c r="DL51" s="311">
        <v>6901</v>
      </c>
      <c r="DM51" s="311">
        <v>6865</v>
      </c>
      <c r="DN51" s="311">
        <v>6791</v>
      </c>
      <c r="DO51" s="311">
        <v>6783</v>
      </c>
      <c r="DP51" s="311">
        <v>6768</v>
      </c>
      <c r="DQ51" s="311">
        <v>6746</v>
      </c>
      <c r="DR51" s="311">
        <v>6711</v>
      </c>
      <c r="DS51" s="314">
        <v>6735</v>
      </c>
      <c r="DT51" s="310">
        <v>6772</v>
      </c>
      <c r="DU51" s="311">
        <v>6842</v>
      </c>
      <c r="DV51" s="311">
        <v>6854</v>
      </c>
      <c r="DW51" s="311">
        <v>6852</v>
      </c>
      <c r="DX51" s="311">
        <v>6965</v>
      </c>
      <c r="DY51" s="311">
        <v>6973</v>
      </c>
      <c r="DZ51" s="311">
        <v>6991</v>
      </c>
      <c r="EA51" s="311">
        <v>6937</v>
      </c>
      <c r="EB51" s="311">
        <v>6999</v>
      </c>
      <c r="EC51" s="311">
        <v>6996</v>
      </c>
      <c r="ED51" s="311">
        <v>6954</v>
      </c>
      <c r="EE51" s="314">
        <v>6903</v>
      </c>
      <c r="EF51" s="310">
        <v>6911</v>
      </c>
      <c r="EG51" s="311">
        <v>6923</v>
      </c>
      <c r="EH51" s="311">
        <v>6873</v>
      </c>
      <c r="EI51" s="311">
        <v>6880</v>
      </c>
      <c r="EJ51" s="311">
        <v>6872</v>
      </c>
      <c r="EK51" s="311">
        <v>6845</v>
      </c>
      <c r="EL51" s="311">
        <v>6835</v>
      </c>
      <c r="EM51" s="311">
        <v>6843</v>
      </c>
      <c r="EN51" s="311">
        <v>6844</v>
      </c>
      <c r="EO51" s="311">
        <v>6814</v>
      </c>
      <c r="EP51" s="311">
        <v>6800</v>
      </c>
      <c r="EQ51" s="314">
        <v>6744</v>
      </c>
      <c r="ER51" s="310">
        <v>6751</v>
      </c>
      <c r="ES51" s="311">
        <v>6748</v>
      </c>
      <c r="ET51" s="311">
        <v>6713</v>
      </c>
      <c r="EU51" s="311">
        <v>6669</v>
      </c>
      <c r="EV51" s="311">
        <v>6672</v>
      </c>
      <c r="EW51" s="314">
        <v>6625</v>
      </c>
      <c r="EX51" s="314">
        <v>6657</v>
      </c>
      <c r="EY51" s="314">
        <v>6660</v>
      </c>
      <c r="EZ51" s="312">
        <v>6635</v>
      </c>
      <c r="FA51" s="312">
        <v>6631</v>
      </c>
      <c r="FB51" s="312">
        <v>6604</v>
      </c>
      <c r="FC51" s="312">
        <v>6631</v>
      </c>
      <c r="FD51" s="312">
        <v>6681</v>
      </c>
      <c r="FE51" s="312">
        <v>6664</v>
      </c>
      <c r="FF51" s="312">
        <v>6641</v>
      </c>
      <c r="FG51" s="312">
        <v>6613</v>
      </c>
      <c r="FH51" s="312">
        <v>6610</v>
      </c>
      <c r="FI51" s="312">
        <v>6552</v>
      </c>
      <c r="FJ51" s="312">
        <v>6579</v>
      </c>
      <c r="FK51" s="312">
        <v>6581</v>
      </c>
      <c r="FL51" s="312">
        <v>6548</v>
      </c>
      <c r="FM51" s="312">
        <v>6538</v>
      </c>
      <c r="FN51" s="312">
        <v>6510</v>
      </c>
      <c r="FO51" s="312">
        <v>6480</v>
      </c>
      <c r="FP51" s="312">
        <v>6466</v>
      </c>
      <c r="FQ51" s="312">
        <v>6461</v>
      </c>
      <c r="FR51" s="312">
        <v>6466</v>
      </c>
      <c r="FS51" s="312">
        <v>6442</v>
      </c>
      <c r="FT51" s="312">
        <v>6436</v>
      </c>
      <c r="FU51" s="312">
        <v>6428</v>
      </c>
      <c r="FV51" s="312">
        <v>6433</v>
      </c>
      <c r="FW51" s="93">
        <v>5</v>
      </c>
      <c r="FX51" s="79">
        <v>7.7724234416291005E-2</v>
      </c>
      <c r="FY51" s="93">
        <v>-47</v>
      </c>
      <c r="FZ51" s="79">
        <v>-0.72530864197530864</v>
      </c>
    </row>
    <row r="52" spans="1:182" ht="15" outlineLevel="2">
      <c r="A52" s="304">
        <v>284</v>
      </c>
      <c r="B52" s="48" t="s">
        <v>396</v>
      </c>
      <c r="C52" s="290" t="s">
        <v>462</v>
      </c>
      <c r="D52" s="310">
        <v>18432</v>
      </c>
      <c r="E52" s="311">
        <v>18510</v>
      </c>
      <c r="F52" s="311">
        <v>18542</v>
      </c>
      <c r="G52" s="311">
        <v>18502</v>
      </c>
      <c r="H52" s="311">
        <v>18464</v>
      </c>
      <c r="I52" s="311">
        <v>18546</v>
      </c>
      <c r="J52" s="311">
        <v>18119</v>
      </c>
      <c r="K52" s="311">
        <v>18479</v>
      </c>
      <c r="L52" s="311">
        <v>18014</v>
      </c>
      <c r="M52" s="311">
        <v>18070</v>
      </c>
      <c r="N52" s="311">
        <v>17895</v>
      </c>
      <c r="O52" s="312">
        <v>18082</v>
      </c>
      <c r="P52" s="310">
        <v>18103</v>
      </c>
      <c r="Q52" s="311">
        <v>18060</v>
      </c>
      <c r="R52" s="313">
        <v>18065</v>
      </c>
      <c r="S52" s="311">
        <v>18004</v>
      </c>
      <c r="T52" s="311">
        <v>18119</v>
      </c>
      <c r="U52" s="311">
        <v>18341</v>
      </c>
      <c r="V52" s="311">
        <v>18453</v>
      </c>
      <c r="W52" s="311">
        <v>18371</v>
      </c>
      <c r="X52" s="311">
        <v>18331</v>
      </c>
      <c r="Y52" s="311">
        <v>18374</v>
      </c>
      <c r="Z52" s="311">
        <v>18351</v>
      </c>
      <c r="AA52" s="312">
        <v>18476</v>
      </c>
      <c r="AB52" s="310">
        <v>18487</v>
      </c>
      <c r="AC52" s="311">
        <v>18524</v>
      </c>
      <c r="AD52" s="311">
        <v>18576</v>
      </c>
      <c r="AE52" s="311">
        <v>18594</v>
      </c>
      <c r="AF52" s="311">
        <v>18657</v>
      </c>
      <c r="AG52" s="311">
        <v>18639</v>
      </c>
      <c r="AH52" s="311">
        <v>18619</v>
      </c>
      <c r="AI52" s="311">
        <v>18471</v>
      </c>
      <c r="AJ52" s="311">
        <v>18707</v>
      </c>
      <c r="AK52" s="311">
        <v>18822</v>
      </c>
      <c r="AL52" s="311">
        <v>18781</v>
      </c>
      <c r="AM52" s="312">
        <v>18809</v>
      </c>
      <c r="AN52" s="310">
        <v>18753</v>
      </c>
      <c r="AO52" s="311">
        <v>18800</v>
      </c>
      <c r="AP52" s="311">
        <v>18947</v>
      </c>
      <c r="AQ52" s="311">
        <v>18895</v>
      </c>
      <c r="AR52" s="311">
        <v>18906</v>
      </c>
      <c r="AS52" s="311">
        <v>18930</v>
      </c>
      <c r="AT52" s="311">
        <v>18971</v>
      </c>
      <c r="AU52" s="311">
        <v>18904</v>
      </c>
      <c r="AV52" s="311">
        <v>18887</v>
      </c>
      <c r="AW52" s="311">
        <v>18902</v>
      </c>
      <c r="AX52" s="311">
        <v>18973</v>
      </c>
      <c r="AY52" s="312">
        <v>19038</v>
      </c>
      <c r="AZ52" s="310">
        <v>18984</v>
      </c>
      <c r="BA52" s="311">
        <v>18986</v>
      </c>
      <c r="BB52" s="311">
        <v>19151</v>
      </c>
      <c r="BC52" s="311">
        <v>19111</v>
      </c>
      <c r="BD52" s="311">
        <v>19089</v>
      </c>
      <c r="BE52" s="311">
        <v>19043</v>
      </c>
      <c r="BF52" s="311">
        <v>19079</v>
      </c>
      <c r="BG52" s="311">
        <v>18995</v>
      </c>
      <c r="BH52" s="311">
        <v>18940</v>
      </c>
      <c r="BI52" s="311">
        <v>19007</v>
      </c>
      <c r="BJ52" s="311">
        <v>19142</v>
      </c>
      <c r="BK52" s="312">
        <v>19284</v>
      </c>
      <c r="BL52" s="310">
        <v>19278</v>
      </c>
      <c r="BM52" s="315">
        <v>19364</v>
      </c>
      <c r="BN52" s="315">
        <v>19425</v>
      </c>
      <c r="BO52" s="315">
        <v>19410</v>
      </c>
      <c r="BP52" s="315">
        <v>19376</v>
      </c>
      <c r="BQ52" s="315">
        <v>19336</v>
      </c>
      <c r="BR52" s="315">
        <v>19290</v>
      </c>
      <c r="BS52" s="315">
        <v>19227</v>
      </c>
      <c r="BT52" s="315">
        <v>19277</v>
      </c>
      <c r="BU52" s="315">
        <v>19256</v>
      </c>
      <c r="BV52" s="315">
        <v>19210</v>
      </c>
      <c r="BW52" s="312">
        <v>19140</v>
      </c>
      <c r="BX52" s="310">
        <v>19194</v>
      </c>
      <c r="BY52" s="315">
        <v>19193</v>
      </c>
      <c r="BZ52" s="315">
        <v>19189</v>
      </c>
      <c r="CA52" s="315">
        <v>19165</v>
      </c>
      <c r="CB52" s="315">
        <v>19110</v>
      </c>
      <c r="CC52" s="315">
        <v>18807</v>
      </c>
      <c r="CD52" s="315">
        <v>18748</v>
      </c>
      <c r="CE52" s="315">
        <v>18771</v>
      </c>
      <c r="CF52" s="315">
        <v>18819</v>
      </c>
      <c r="CG52" s="311">
        <v>18814</v>
      </c>
      <c r="CH52" s="311">
        <v>18768</v>
      </c>
      <c r="CI52" s="312">
        <v>18694</v>
      </c>
      <c r="CJ52" s="310">
        <v>18639</v>
      </c>
      <c r="CK52" s="311">
        <v>18724</v>
      </c>
      <c r="CL52" s="311">
        <v>18725</v>
      </c>
      <c r="CM52" s="311">
        <v>18704</v>
      </c>
      <c r="CN52" s="311">
        <v>18700</v>
      </c>
      <c r="CO52" s="311">
        <v>18702</v>
      </c>
      <c r="CP52" s="311">
        <v>18697</v>
      </c>
      <c r="CQ52" s="311">
        <v>18776</v>
      </c>
      <c r="CR52" s="311">
        <v>18748</v>
      </c>
      <c r="CS52" s="311">
        <v>18727</v>
      </c>
      <c r="CT52" s="311">
        <v>18749</v>
      </c>
      <c r="CU52" s="312">
        <v>18758</v>
      </c>
      <c r="CV52" s="310">
        <v>18800</v>
      </c>
      <c r="CW52" s="311">
        <v>18868</v>
      </c>
      <c r="CX52" s="311">
        <v>18886</v>
      </c>
      <c r="CY52" s="311">
        <v>18855</v>
      </c>
      <c r="CZ52" s="311">
        <v>18801</v>
      </c>
      <c r="DA52" s="311">
        <v>18808</v>
      </c>
      <c r="DB52" s="311">
        <v>18773</v>
      </c>
      <c r="DC52" s="311">
        <v>18756</v>
      </c>
      <c r="DD52" s="311">
        <v>18789</v>
      </c>
      <c r="DE52" s="311">
        <v>18799</v>
      </c>
      <c r="DF52" s="311">
        <v>18833</v>
      </c>
      <c r="DG52" s="312">
        <v>18565</v>
      </c>
      <c r="DH52" s="310">
        <v>18615</v>
      </c>
      <c r="DI52" s="311">
        <v>18673</v>
      </c>
      <c r="DJ52" s="311">
        <v>18703</v>
      </c>
      <c r="DK52" s="311">
        <v>18650</v>
      </c>
      <c r="DL52" s="311">
        <v>18572</v>
      </c>
      <c r="DM52" s="311">
        <v>18521</v>
      </c>
      <c r="DN52" s="311">
        <v>18485</v>
      </c>
      <c r="DO52" s="311">
        <v>18460</v>
      </c>
      <c r="DP52" s="311">
        <v>18471</v>
      </c>
      <c r="DQ52" s="311">
        <v>18410</v>
      </c>
      <c r="DR52" s="311">
        <v>18429</v>
      </c>
      <c r="DS52" s="314">
        <v>18471</v>
      </c>
      <c r="DT52" s="310">
        <v>18442</v>
      </c>
      <c r="DU52" s="311">
        <v>18515</v>
      </c>
      <c r="DV52" s="311">
        <v>18544</v>
      </c>
      <c r="DW52" s="311">
        <v>18504</v>
      </c>
      <c r="DX52" s="311">
        <v>18660</v>
      </c>
      <c r="DY52" s="311">
        <v>18664</v>
      </c>
      <c r="DZ52" s="311">
        <v>18630</v>
      </c>
      <c r="EA52" s="311">
        <v>18156</v>
      </c>
      <c r="EB52" s="311">
        <v>18489</v>
      </c>
      <c r="EC52" s="311">
        <v>18373</v>
      </c>
      <c r="ED52" s="311">
        <v>18318</v>
      </c>
      <c r="EE52" s="314">
        <v>18223</v>
      </c>
      <c r="EF52" s="310">
        <v>18281</v>
      </c>
      <c r="EG52" s="311">
        <v>18406</v>
      </c>
      <c r="EH52" s="311">
        <v>18343</v>
      </c>
      <c r="EI52" s="311">
        <v>18312</v>
      </c>
      <c r="EJ52" s="311">
        <v>18350</v>
      </c>
      <c r="EK52" s="311">
        <v>18320</v>
      </c>
      <c r="EL52" s="311">
        <v>18318</v>
      </c>
      <c r="EM52" s="311">
        <v>18334</v>
      </c>
      <c r="EN52" s="311">
        <v>18460</v>
      </c>
      <c r="EO52" s="311">
        <v>18403</v>
      </c>
      <c r="EP52" s="311">
        <v>18381</v>
      </c>
      <c r="EQ52" s="314">
        <v>18391</v>
      </c>
      <c r="ER52" s="310">
        <v>18429</v>
      </c>
      <c r="ES52" s="311">
        <v>18474</v>
      </c>
      <c r="ET52" s="311">
        <v>18341</v>
      </c>
      <c r="EU52" s="311">
        <v>18303</v>
      </c>
      <c r="EV52" s="311">
        <v>18327</v>
      </c>
      <c r="EW52" s="314">
        <v>18183</v>
      </c>
      <c r="EX52" s="314">
        <v>18420</v>
      </c>
      <c r="EY52" s="314">
        <v>18436</v>
      </c>
      <c r="EZ52" s="312">
        <v>18423</v>
      </c>
      <c r="FA52" s="312">
        <v>18564</v>
      </c>
      <c r="FB52" s="312">
        <v>18578</v>
      </c>
      <c r="FC52" s="312">
        <v>18606</v>
      </c>
      <c r="FD52" s="312">
        <v>18711</v>
      </c>
      <c r="FE52" s="312">
        <v>18759</v>
      </c>
      <c r="FF52" s="312">
        <v>18580</v>
      </c>
      <c r="FG52" s="312">
        <v>18575</v>
      </c>
      <c r="FH52" s="312">
        <v>18595</v>
      </c>
      <c r="FI52" s="312">
        <v>18633</v>
      </c>
      <c r="FJ52" s="312">
        <v>18614</v>
      </c>
      <c r="FK52" s="312">
        <v>18614</v>
      </c>
      <c r="FL52" s="312">
        <v>18597</v>
      </c>
      <c r="FM52" s="312">
        <v>18607</v>
      </c>
      <c r="FN52" s="312">
        <v>18593</v>
      </c>
      <c r="FO52" s="312">
        <v>18602</v>
      </c>
      <c r="FP52" s="312">
        <v>18706</v>
      </c>
      <c r="FQ52" s="312">
        <v>18757</v>
      </c>
      <c r="FR52" s="312">
        <v>18683</v>
      </c>
      <c r="FS52" s="312">
        <v>18533</v>
      </c>
      <c r="FT52" s="312">
        <v>18472</v>
      </c>
      <c r="FU52" s="312">
        <v>18344</v>
      </c>
      <c r="FV52" s="312">
        <v>18345</v>
      </c>
      <c r="FW52" s="93">
        <v>1</v>
      </c>
      <c r="FX52" s="79">
        <v>5.4510765876260563E-3</v>
      </c>
      <c r="FY52" s="93">
        <v>-257</v>
      </c>
      <c r="FZ52" s="79">
        <v>-1.381571873992044</v>
      </c>
    </row>
    <row r="53" spans="1:182" ht="15" outlineLevel="2">
      <c r="A53" s="304">
        <v>306</v>
      </c>
      <c r="B53" s="48" t="s">
        <v>396</v>
      </c>
      <c r="C53" s="290" t="s">
        <v>463</v>
      </c>
      <c r="D53" s="310">
        <v>3023</v>
      </c>
      <c r="E53" s="311">
        <v>3036</v>
      </c>
      <c r="F53" s="311">
        <v>3020</v>
      </c>
      <c r="G53" s="311">
        <v>3013</v>
      </c>
      <c r="H53" s="311">
        <v>2991</v>
      </c>
      <c r="I53" s="311">
        <v>3002</v>
      </c>
      <c r="J53" s="311">
        <v>2968</v>
      </c>
      <c r="K53" s="311">
        <v>3001</v>
      </c>
      <c r="L53" s="311">
        <v>2945</v>
      </c>
      <c r="M53" s="311">
        <v>2949</v>
      </c>
      <c r="N53" s="311">
        <v>2988</v>
      </c>
      <c r="O53" s="312">
        <v>3045</v>
      </c>
      <c r="P53" s="310">
        <v>3048</v>
      </c>
      <c r="Q53" s="311">
        <v>3054</v>
      </c>
      <c r="R53" s="313">
        <v>3032</v>
      </c>
      <c r="S53" s="311">
        <v>3073</v>
      </c>
      <c r="T53" s="311">
        <v>3086</v>
      </c>
      <c r="U53" s="311">
        <v>3128</v>
      </c>
      <c r="V53" s="311">
        <v>3142</v>
      </c>
      <c r="W53" s="311">
        <v>3150</v>
      </c>
      <c r="X53" s="311">
        <v>3189</v>
      </c>
      <c r="Y53" s="311">
        <v>3229</v>
      </c>
      <c r="Z53" s="311">
        <v>3186</v>
      </c>
      <c r="AA53" s="312">
        <v>3167</v>
      </c>
      <c r="AB53" s="310">
        <v>3182</v>
      </c>
      <c r="AC53" s="311">
        <v>3202</v>
      </c>
      <c r="AD53" s="311">
        <v>3233</v>
      </c>
      <c r="AE53" s="311">
        <v>3220</v>
      </c>
      <c r="AF53" s="311">
        <v>3250</v>
      </c>
      <c r="AG53" s="311">
        <v>3249</v>
      </c>
      <c r="AH53" s="311">
        <v>3275</v>
      </c>
      <c r="AI53" s="311">
        <v>3332</v>
      </c>
      <c r="AJ53" s="311">
        <v>3292</v>
      </c>
      <c r="AK53" s="311">
        <v>3281</v>
      </c>
      <c r="AL53" s="311">
        <v>3248</v>
      </c>
      <c r="AM53" s="312">
        <v>3237</v>
      </c>
      <c r="AN53" s="310">
        <v>3263</v>
      </c>
      <c r="AO53" s="311">
        <v>3322</v>
      </c>
      <c r="AP53" s="311">
        <v>3331</v>
      </c>
      <c r="AQ53" s="311">
        <v>3353</v>
      </c>
      <c r="AR53" s="311">
        <v>3296</v>
      </c>
      <c r="AS53" s="311">
        <v>3327</v>
      </c>
      <c r="AT53" s="311">
        <v>3310</v>
      </c>
      <c r="AU53" s="311">
        <v>3335</v>
      </c>
      <c r="AV53" s="311">
        <v>3346</v>
      </c>
      <c r="AW53" s="311">
        <v>3362</v>
      </c>
      <c r="AX53" s="311">
        <v>3329</v>
      </c>
      <c r="AY53" s="312">
        <v>3387</v>
      </c>
      <c r="AZ53" s="310">
        <v>3384</v>
      </c>
      <c r="BA53" s="311">
        <v>3406</v>
      </c>
      <c r="BB53" s="311">
        <v>3430</v>
      </c>
      <c r="BC53" s="311">
        <v>3420</v>
      </c>
      <c r="BD53" s="311">
        <v>3444</v>
      </c>
      <c r="BE53" s="311">
        <v>3413</v>
      </c>
      <c r="BF53" s="311">
        <v>3405</v>
      </c>
      <c r="BG53" s="311">
        <v>3382</v>
      </c>
      <c r="BH53" s="311">
        <v>3380</v>
      </c>
      <c r="BI53" s="311">
        <v>3326</v>
      </c>
      <c r="BJ53" s="311">
        <v>3333</v>
      </c>
      <c r="BK53" s="312">
        <v>3341</v>
      </c>
      <c r="BL53" s="310">
        <v>3330</v>
      </c>
      <c r="BM53" s="315">
        <v>3359</v>
      </c>
      <c r="BN53" s="315">
        <v>3356</v>
      </c>
      <c r="BO53" s="315">
        <v>3335</v>
      </c>
      <c r="BP53" s="315">
        <v>3364</v>
      </c>
      <c r="BQ53" s="315">
        <v>3381</v>
      </c>
      <c r="BR53" s="315">
        <v>3391</v>
      </c>
      <c r="BS53" s="315">
        <v>3352</v>
      </c>
      <c r="BT53" s="315">
        <v>3334</v>
      </c>
      <c r="BU53" s="315">
        <v>3338</v>
      </c>
      <c r="BV53" s="315">
        <v>3356</v>
      </c>
      <c r="BW53" s="312">
        <v>3433</v>
      </c>
      <c r="BX53" s="310">
        <v>3447</v>
      </c>
      <c r="BY53" s="315">
        <v>3414</v>
      </c>
      <c r="BZ53" s="315">
        <v>3436</v>
      </c>
      <c r="CA53" s="315">
        <v>3447</v>
      </c>
      <c r="CB53" s="315">
        <v>3463</v>
      </c>
      <c r="CC53" s="315">
        <v>3499</v>
      </c>
      <c r="CD53" s="315">
        <v>3513</v>
      </c>
      <c r="CE53" s="315">
        <v>3523</v>
      </c>
      <c r="CF53" s="315">
        <v>3534</v>
      </c>
      <c r="CG53" s="311">
        <v>3493</v>
      </c>
      <c r="CH53" s="311">
        <v>3496</v>
      </c>
      <c r="CI53" s="312">
        <v>3489</v>
      </c>
      <c r="CJ53" s="310">
        <v>3499</v>
      </c>
      <c r="CK53" s="311">
        <v>3499</v>
      </c>
      <c r="CL53" s="311">
        <v>3480</v>
      </c>
      <c r="CM53" s="311">
        <v>3472</v>
      </c>
      <c r="CN53" s="311">
        <v>3481</v>
      </c>
      <c r="CO53" s="311">
        <v>3459</v>
      </c>
      <c r="CP53" s="311">
        <v>3507</v>
      </c>
      <c r="CQ53" s="311">
        <v>3496</v>
      </c>
      <c r="CR53" s="311">
        <v>3496</v>
      </c>
      <c r="CS53" s="311">
        <v>3513</v>
      </c>
      <c r="CT53" s="311">
        <v>3507</v>
      </c>
      <c r="CU53" s="312">
        <v>3491</v>
      </c>
      <c r="CV53" s="310">
        <v>3513</v>
      </c>
      <c r="CW53" s="311">
        <v>3528</v>
      </c>
      <c r="CX53" s="311">
        <v>3530</v>
      </c>
      <c r="CY53" s="311">
        <v>3539</v>
      </c>
      <c r="CZ53" s="311">
        <v>3528</v>
      </c>
      <c r="DA53" s="311">
        <v>3473</v>
      </c>
      <c r="DB53" s="311">
        <v>3470</v>
      </c>
      <c r="DC53" s="311">
        <v>3477</v>
      </c>
      <c r="DD53" s="311">
        <v>3497</v>
      </c>
      <c r="DE53" s="311">
        <v>3460</v>
      </c>
      <c r="DF53" s="311">
        <v>3451</v>
      </c>
      <c r="DG53" s="312">
        <v>3445</v>
      </c>
      <c r="DH53" s="310">
        <v>3460</v>
      </c>
      <c r="DI53" s="311">
        <v>3461</v>
      </c>
      <c r="DJ53" s="311">
        <v>3448</v>
      </c>
      <c r="DK53" s="311">
        <v>3447</v>
      </c>
      <c r="DL53" s="311">
        <v>3418</v>
      </c>
      <c r="DM53" s="311">
        <v>3433</v>
      </c>
      <c r="DN53" s="311">
        <v>3442</v>
      </c>
      <c r="DO53" s="311">
        <v>3460</v>
      </c>
      <c r="DP53" s="311">
        <v>3461</v>
      </c>
      <c r="DQ53" s="311">
        <v>3480</v>
      </c>
      <c r="DR53" s="311">
        <v>3470</v>
      </c>
      <c r="DS53" s="314">
        <v>3444</v>
      </c>
      <c r="DT53" s="310">
        <v>3475</v>
      </c>
      <c r="DU53" s="311">
        <v>3486</v>
      </c>
      <c r="DV53" s="311">
        <v>3509</v>
      </c>
      <c r="DW53" s="311">
        <v>3535</v>
      </c>
      <c r="DX53" s="311">
        <v>3594</v>
      </c>
      <c r="DY53" s="311">
        <v>3640</v>
      </c>
      <c r="DZ53" s="311">
        <v>3671</v>
      </c>
      <c r="EA53" s="311">
        <v>3628</v>
      </c>
      <c r="EB53" s="311">
        <v>3620</v>
      </c>
      <c r="EC53" s="311">
        <v>3603</v>
      </c>
      <c r="ED53" s="311">
        <v>3590</v>
      </c>
      <c r="EE53" s="314">
        <v>3566</v>
      </c>
      <c r="EF53" s="310">
        <v>3591</v>
      </c>
      <c r="EG53" s="311">
        <v>3586</v>
      </c>
      <c r="EH53" s="311">
        <v>3560</v>
      </c>
      <c r="EI53" s="311">
        <v>3562</v>
      </c>
      <c r="EJ53" s="311">
        <v>3574</v>
      </c>
      <c r="EK53" s="311">
        <v>3576</v>
      </c>
      <c r="EL53" s="311">
        <v>3566</v>
      </c>
      <c r="EM53" s="311">
        <v>3554</v>
      </c>
      <c r="EN53" s="311">
        <v>3557</v>
      </c>
      <c r="EO53" s="311">
        <v>3553</v>
      </c>
      <c r="EP53" s="311">
        <v>3674</v>
      </c>
      <c r="EQ53" s="314">
        <v>3686</v>
      </c>
      <c r="ER53" s="310">
        <v>3738</v>
      </c>
      <c r="ES53" s="311">
        <v>3727</v>
      </c>
      <c r="ET53" s="311">
        <v>3754</v>
      </c>
      <c r="EU53" s="311">
        <v>3742</v>
      </c>
      <c r="EV53" s="311">
        <v>3780</v>
      </c>
      <c r="EW53" s="314">
        <v>3748</v>
      </c>
      <c r="EX53" s="314">
        <v>3867</v>
      </c>
      <c r="EY53" s="314">
        <v>3857</v>
      </c>
      <c r="EZ53" s="312">
        <v>3864</v>
      </c>
      <c r="FA53" s="312">
        <v>3899</v>
      </c>
      <c r="FB53" s="312">
        <v>3918</v>
      </c>
      <c r="FC53" s="312">
        <v>3935</v>
      </c>
      <c r="FD53" s="312">
        <v>3951</v>
      </c>
      <c r="FE53" s="312">
        <v>3982</v>
      </c>
      <c r="FF53" s="312">
        <v>3959</v>
      </c>
      <c r="FG53" s="312">
        <v>3964</v>
      </c>
      <c r="FH53" s="312">
        <v>3929</v>
      </c>
      <c r="FI53" s="312">
        <v>3936</v>
      </c>
      <c r="FJ53" s="312">
        <v>3919</v>
      </c>
      <c r="FK53" s="312">
        <v>3878</v>
      </c>
      <c r="FL53" s="312">
        <v>3935</v>
      </c>
      <c r="FM53" s="312">
        <v>3950</v>
      </c>
      <c r="FN53" s="312">
        <v>3948</v>
      </c>
      <c r="FO53" s="312">
        <v>3967</v>
      </c>
      <c r="FP53" s="312">
        <v>4002</v>
      </c>
      <c r="FQ53" s="312">
        <v>4002</v>
      </c>
      <c r="FR53" s="312">
        <v>3980</v>
      </c>
      <c r="FS53" s="312">
        <v>3980</v>
      </c>
      <c r="FT53" s="312">
        <v>4000</v>
      </c>
      <c r="FU53" s="312">
        <v>3988</v>
      </c>
      <c r="FV53" s="312">
        <v>4014</v>
      </c>
      <c r="FW53" s="93">
        <v>26</v>
      </c>
      <c r="FX53" s="79">
        <v>0.6477329347284505</v>
      </c>
      <c r="FY53" s="93">
        <v>47</v>
      </c>
      <c r="FZ53" s="79">
        <v>1.1847743887068314</v>
      </c>
    </row>
    <row r="54" spans="1:182" ht="15" outlineLevel="2">
      <c r="A54" s="304">
        <v>347</v>
      </c>
      <c r="B54" s="48" t="s">
        <v>396</v>
      </c>
      <c r="C54" s="290" t="s">
        <v>470</v>
      </c>
      <c r="D54" s="310">
        <v>4603</v>
      </c>
      <c r="E54" s="311">
        <v>4581</v>
      </c>
      <c r="F54" s="311">
        <v>4627</v>
      </c>
      <c r="G54" s="311">
        <v>4545</v>
      </c>
      <c r="H54" s="311">
        <v>4523</v>
      </c>
      <c r="I54" s="311">
        <v>4528</v>
      </c>
      <c r="J54" s="311">
        <v>4561</v>
      </c>
      <c r="K54" s="311">
        <v>4467</v>
      </c>
      <c r="L54" s="311">
        <v>4666</v>
      </c>
      <c r="M54" s="311">
        <v>4674</v>
      </c>
      <c r="N54" s="311">
        <v>4657</v>
      </c>
      <c r="O54" s="312">
        <v>4686</v>
      </c>
      <c r="P54" s="310">
        <v>4674</v>
      </c>
      <c r="Q54" s="311">
        <v>4702</v>
      </c>
      <c r="R54" s="313">
        <v>4690</v>
      </c>
      <c r="S54" s="311">
        <v>4676</v>
      </c>
      <c r="T54" s="311">
        <v>4682</v>
      </c>
      <c r="U54" s="311">
        <v>4689</v>
      </c>
      <c r="V54" s="311">
        <v>4631</v>
      </c>
      <c r="W54" s="311">
        <v>4597</v>
      </c>
      <c r="X54" s="311">
        <v>4551</v>
      </c>
      <c r="Y54" s="311">
        <v>4575</v>
      </c>
      <c r="Z54" s="311">
        <v>4578</v>
      </c>
      <c r="AA54" s="312">
        <v>4517</v>
      </c>
      <c r="AB54" s="310">
        <v>4548</v>
      </c>
      <c r="AC54" s="311">
        <v>4601</v>
      </c>
      <c r="AD54" s="311">
        <v>4553</v>
      </c>
      <c r="AE54" s="311">
        <v>4548</v>
      </c>
      <c r="AF54" s="311">
        <v>4513</v>
      </c>
      <c r="AG54" s="311">
        <v>4342</v>
      </c>
      <c r="AH54" s="311">
        <v>4382</v>
      </c>
      <c r="AI54" s="311">
        <v>4403</v>
      </c>
      <c r="AJ54" s="311">
        <v>4423</v>
      </c>
      <c r="AK54" s="311">
        <v>4481</v>
      </c>
      <c r="AL54" s="311">
        <v>4488</v>
      </c>
      <c r="AM54" s="312">
        <v>4525</v>
      </c>
      <c r="AN54" s="310">
        <v>4480</v>
      </c>
      <c r="AO54" s="311">
        <v>4445</v>
      </c>
      <c r="AP54" s="311">
        <v>4428</v>
      </c>
      <c r="AQ54" s="311">
        <v>4401</v>
      </c>
      <c r="AR54" s="311">
        <v>4444</v>
      </c>
      <c r="AS54" s="311">
        <v>4460</v>
      </c>
      <c r="AT54" s="311">
        <v>4464</v>
      </c>
      <c r="AU54" s="311">
        <v>4447</v>
      </c>
      <c r="AV54" s="311">
        <v>4434</v>
      </c>
      <c r="AW54" s="311">
        <v>4381</v>
      </c>
      <c r="AX54" s="311">
        <v>4348</v>
      </c>
      <c r="AY54" s="312">
        <v>4359</v>
      </c>
      <c r="AZ54" s="310">
        <v>4337</v>
      </c>
      <c r="BA54" s="311">
        <v>4351</v>
      </c>
      <c r="BB54" s="311">
        <v>4310</v>
      </c>
      <c r="BC54" s="311">
        <v>4182</v>
      </c>
      <c r="BD54" s="311">
        <v>4313</v>
      </c>
      <c r="BE54" s="311">
        <v>4256</v>
      </c>
      <c r="BF54" s="311">
        <v>4230</v>
      </c>
      <c r="BG54" s="311">
        <v>4161</v>
      </c>
      <c r="BH54" s="311">
        <v>4121</v>
      </c>
      <c r="BI54" s="311">
        <v>4037</v>
      </c>
      <c r="BJ54" s="311">
        <v>4045</v>
      </c>
      <c r="BK54" s="312">
        <v>4067</v>
      </c>
      <c r="BL54" s="310">
        <v>4054</v>
      </c>
      <c r="BM54" s="315">
        <v>4077</v>
      </c>
      <c r="BN54" s="315">
        <v>4041</v>
      </c>
      <c r="BO54" s="315">
        <v>4047</v>
      </c>
      <c r="BP54" s="315">
        <v>4038</v>
      </c>
      <c r="BQ54" s="315">
        <v>4006</v>
      </c>
      <c r="BR54" s="315">
        <v>3893</v>
      </c>
      <c r="BS54" s="315">
        <v>3873</v>
      </c>
      <c r="BT54" s="315">
        <v>3851</v>
      </c>
      <c r="BU54" s="315">
        <v>3855</v>
      </c>
      <c r="BV54" s="315">
        <v>3892</v>
      </c>
      <c r="BW54" s="312">
        <v>3882</v>
      </c>
      <c r="BX54" s="310">
        <v>3886</v>
      </c>
      <c r="BY54" s="315">
        <v>3826</v>
      </c>
      <c r="BZ54" s="315">
        <v>3795</v>
      </c>
      <c r="CA54" s="315">
        <v>3766</v>
      </c>
      <c r="CB54" s="315">
        <v>3711</v>
      </c>
      <c r="CC54" s="315">
        <v>3684</v>
      </c>
      <c r="CD54" s="315">
        <v>3670</v>
      </c>
      <c r="CE54" s="315">
        <v>3660</v>
      </c>
      <c r="CF54" s="315">
        <v>3641</v>
      </c>
      <c r="CG54" s="311">
        <v>3633</v>
      </c>
      <c r="CH54" s="311">
        <v>3614</v>
      </c>
      <c r="CI54" s="312">
        <v>3620</v>
      </c>
      <c r="CJ54" s="310">
        <v>3614</v>
      </c>
      <c r="CK54" s="311">
        <v>3609</v>
      </c>
      <c r="CL54" s="311">
        <v>3594</v>
      </c>
      <c r="CM54" s="311">
        <v>3586</v>
      </c>
      <c r="CN54" s="311">
        <v>3581</v>
      </c>
      <c r="CO54" s="311">
        <v>3606</v>
      </c>
      <c r="CP54" s="311">
        <v>3665</v>
      </c>
      <c r="CQ54" s="311">
        <v>3664</v>
      </c>
      <c r="CR54" s="311">
        <v>3628</v>
      </c>
      <c r="CS54" s="311">
        <v>3663</v>
      </c>
      <c r="CT54" s="311">
        <v>3682</v>
      </c>
      <c r="CU54" s="312">
        <v>3686</v>
      </c>
      <c r="CV54" s="310">
        <v>3688</v>
      </c>
      <c r="CW54" s="311">
        <v>3647</v>
      </c>
      <c r="CX54" s="311">
        <v>3600</v>
      </c>
      <c r="CY54" s="311">
        <v>3566</v>
      </c>
      <c r="CZ54" s="311">
        <v>3539</v>
      </c>
      <c r="DA54" s="311">
        <v>3487</v>
      </c>
      <c r="DB54" s="311">
        <v>3473</v>
      </c>
      <c r="DC54" s="311">
        <v>3438</v>
      </c>
      <c r="DD54" s="311">
        <v>3477</v>
      </c>
      <c r="DE54" s="311">
        <v>3473</v>
      </c>
      <c r="DF54" s="311">
        <v>3449</v>
      </c>
      <c r="DG54" s="312">
        <v>3448</v>
      </c>
      <c r="DH54" s="310">
        <v>3415</v>
      </c>
      <c r="DI54" s="311">
        <v>3461</v>
      </c>
      <c r="DJ54" s="311">
        <v>3424</v>
      </c>
      <c r="DK54" s="311">
        <v>3413</v>
      </c>
      <c r="DL54" s="311">
        <v>3371</v>
      </c>
      <c r="DM54" s="311">
        <v>3351</v>
      </c>
      <c r="DN54" s="311">
        <v>3321</v>
      </c>
      <c r="DO54" s="311">
        <v>3307</v>
      </c>
      <c r="DP54" s="311">
        <v>3309</v>
      </c>
      <c r="DQ54" s="311">
        <v>3307</v>
      </c>
      <c r="DR54" s="311">
        <v>3282</v>
      </c>
      <c r="DS54" s="314">
        <v>3365</v>
      </c>
      <c r="DT54" s="310">
        <v>3402</v>
      </c>
      <c r="DU54" s="311">
        <v>3465</v>
      </c>
      <c r="DV54" s="311">
        <v>3467</v>
      </c>
      <c r="DW54" s="311">
        <v>3436</v>
      </c>
      <c r="DX54" s="311">
        <v>3467</v>
      </c>
      <c r="DY54" s="311">
        <v>3482</v>
      </c>
      <c r="DZ54" s="311">
        <v>3503</v>
      </c>
      <c r="EA54" s="311">
        <v>3453</v>
      </c>
      <c r="EB54" s="311">
        <v>3486</v>
      </c>
      <c r="EC54" s="311">
        <v>3499</v>
      </c>
      <c r="ED54" s="311">
        <v>3503</v>
      </c>
      <c r="EE54" s="314">
        <v>3482</v>
      </c>
      <c r="EF54" s="310">
        <v>3464</v>
      </c>
      <c r="EG54" s="311">
        <v>3455</v>
      </c>
      <c r="EH54" s="311">
        <v>3388</v>
      </c>
      <c r="EI54" s="311">
        <v>3369</v>
      </c>
      <c r="EJ54" s="311">
        <v>3339</v>
      </c>
      <c r="EK54" s="311">
        <v>3337</v>
      </c>
      <c r="EL54" s="311">
        <v>3349</v>
      </c>
      <c r="EM54" s="311">
        <v>3346</v>
      </c>
      <c r="EN54" s="311">
        <v>3321</v>
      </c>
      <c r="EO54" s="311">
        <v>3291</v>
      </c>
      <c r="EP54" s="311">
        <v>3278</v>
      </c>
      <c r="EQ54" s="314">
        <v>3261</v>
      </c>
      <c r="ER54" s="310">
        <v>3265</v>
      </c>
      <c r="ES54" s="311">
        <v>3291</v>
      </c>
      <c r="ET54" s="311">
        <v>3229</v>
      </c>
      <c r="EU54" s="311">
        <v>3211</v>
      </c>
      <c r="EV54" s="311">
        <v>3186</v>
      </c>
      <c r="EW54" s="314">
        <v>3140</v>
      </c>
      <c r="EX54" s="314">
        <v>3170</v>
      </c>
      <c r="EY54" s="314">
        <v>3178</v>
      </c>
      <c r="EZ54" s="312">
        <v>3159</v>
      </c>
      <c r="FA54" s="312">
        <v>3161</v>
      </c>
      <c r="FB54" s="312">
        <v>3182</v>
      </c>
      <c r="FC54" s="312">
        <v>3200</v>
      </c>
      <c r="FD54" s="312">
        <v>3221</v>
      </c>
      <c r="FE54" s="312">
        <v>3166</v>
      </c>
      <c r="FF54" s="312">
        <v>3161</v>
      </c>
      <c r="FG54" s="312">
        <v>3149</v>
      </c>
      <c r="FH54" s="312">
        <v>3124</v>
      </c>
      <c r="FI54" s="312">
        <v>3065</v>
      </c>
      <c r="FJ54" s="312">
        <v>3072</v>
      </c>
      <c r="FK54" s="312">
        <v>3062</v>
      </c>
      <c r="FL54" s="312">
        <v>3047</v>
      </c>
      <c r="FM54" s="312">
        <v>3089</v>
      </c>
      <c r="FN54" s="312">
        <v>3073</v>
      </c>
      <c r="FO54" s="312">
        <v>3072</v>
      </c>
      <c r="FP54" s="312">
        <v>3111</v>
      </c>
      <c r="FQ54" s="312">
        <v>3089</v>
      </c>
      <c r="FR54" s="312">
        <v>3090</v>
      </c>
      <c r="FS54" s="312">
        <v>3066</v>
      </c>
      <c r="FT54" s="312">
        <v>3072</v>
      </c>
      <c r="FU54" s="312">
        <v>3058</v>
      </c>
      <c r="FV54" s="312">
        <v>3083</v>
      </c>
      <c r="FW54" s="93">
        <v>25</v>
      </c>
      <c r="FX54" s="79">
        <v>0.81089847551086613</v>
      </c>
      <c r="FY54" s="93">
        <v>11</v>
      </c>
      <c r="FZ54" s="79">
        <v>0.35807291666666663</v>
      </c>
    </row>
    <row r="55" spans="1:182" ht="15" outlineLevel="2">
      <c r="A55" s="304">
        <v>411</v>
      </c>
      <c r="B55" s="48" t="s">
        <v>396</v>
      </c>
      <c r="C55" s="290" t="s">
        <v>480</v>
      </c>
      <c r="D55" s="310">
        <v>7082</v>
      </c>
      <c r="E55" s="311">
        <v>7201</v>
      </c>
      <c r="F55" s="311">
        <v>7754</v>
      </c>
      <c r="G55" s="311">
        <v>7744</v>
      </c>
      <c r="H55" s="311">
        <v>7727</v>
      </c>
      <c r="I55" s="311">
        <v>7774</v>
      </c>
      <c r="J55" s="311">
        <v>7662</v>
      </c>
      <c r="K55" s="311">
        <v>7764</v>
      </c>
      <c r="L55" s="311">
        <v>7722</v>
      </c>
      <c r="M55" s="311">
        <v>7732</v>
      </c>
      <c r="N55" s="311">
        <v>7750</v>
      </c>
      <c r="O55" s="312">
        <v>7817</v>
      </c>
      <c r="P55" s="310">
        <v>7852</v>
      </c>
      <c r="Q55" s="311">
        <v>7867</v>
      </c>
      <c r="R55" s="313">
        <v>7904</v>
      </c>
      <c r="S55" s="311">
        <v>7890</v>
      </c>
      <c r="T55" s="311">
        <v>7880</v>
      </c>
      <c r="U55" s="311">
        <v>7895</v>
      </c>
      <c r="V55" s="311">
        <v>7881</v>
      </c>
      <c r="W55" s="311">
        <v>7795</v>
      </c>
      <c r="X55" s="311">
        <v>7820</v>
      </c>
      <c r="Y55" s="311">
        <v>7873</v>
      </c>
      <c r="Z55" s="311">
        <v>7856</v>
      </c>
      <c r="AA55" s="312">
        <v>7818</v>
      </c>
      <c r="AB55" s="310">
        <v>7393</v>
      </c>
      <c r="AC55" s="311">
        <v>7851</v>
      </c>
      <c r="AD55" s="311">
        <v>7849</v>
      </c>
      <c r="AE55" s="311">
        <v>7875</v>
      </c>
      <c r="AF55" s="311">
        <v>7887</v>
      </c>
      <c r="AG55" s="311">
        <v>7898</v>
      </c>
      <c r="AH55" s="311">
        <v>7881</v>
      </c>
      <c r="AI55" s="311">
        <v>7928</v>
      </c>
      <c r="AJ55" s="311">
        <v>7910</v>
      </c>
      <c r="AK55" s="311">
        <v>8014</v>
      </c>
      <c r="AL55" s="311">
        <v>7931</v>
      </c>
      <c r="AM55" s="312">
        <v>7873</v>
      </c>
      <c r="AN55" s="310">
        <v>7857</v>
      </c>
      <c r="AO55" s="311">
        <v>7843</v>
      </c>
      <c r="AP55" s="311">
        <v>7832</v>
      </c>
      <c r="AQ55" s="311">
        <v>7769</v>
      </c>
      <c r="AR55" s="311">
        <v>7811</v>
      </c>
      <c r="AS55" s="311">
        <v>7802</v>
      </c>
      <c r="AT55" s="311">
        <v>7772</v>
      </c>
      <c r="AU55" s="311">
        <v>7791</v>
      </c>
      <c r="AV55" s="311">
        <v>7714</v>
      </c>
      <c r="AW55" s="311">
        <v>7715</v>
      </c>
      <c r="AX55" s="311">
        <v>7673</v>
      </c>
      <c r="AY55" s="312">
        <v>7707</v>
      </c>
      <c r="AZ55" s="310">
        <v>7700</v>
      </c>
      <c r="BA55" s="311">
        <v>7728</v>
      </c>
      <c r="BB55" s="311">
        <v>7713</v>
      </c>
      <c r="BC55" s="311">
        <v>7700</v>
      </c>
      <c r="BD55" s="311">
        <v>7629</v>
      </c>
      <c r="BE55" s="311">
        <v>7499</v>
      </c>
      <c r="BF55" s="311">
        <v>7513</v>
      </c>
      <c r="BG55" s="311">
        <v>7451</v>
      </c>
      <c r="BH55" s="311">
        <v>7457</v>
      </c>
      <c r="BI55" s="311">
        <v>7440</v>
      </c>
      <c r="BJ55" s="311">
        <v>7471</v>
      </c>
      <c r="BK55" s="312">
        <v>7496</v>
      </c>
      <c r="BL55" s="310">
        <v>7485</v>
      </c>
      <c r="BM55" s="315">
        <v>7533</v>
      </c>
      <c r="BN55" s="315">
        <v>7476</v>
      </c>
      <c r="BO55" s="315">
        <v>7459</v>
      </c>
      <c r="BP55" s="315">
        <v>7449</v>
      </c>
      <c r="BQ55" s="315">
        <v>7427</v>
      </c>
      <c r="BR55" s="315">
        <v>7262</v>
      </c>
      <c r="BS55" s="315">
        <v>7274</v>
      </c>
      <c r="BT55" s="315">
        <v>7297</v>
      </c>
      <c r="BU55" s="315">
        <v>7307</v>
      </c>
      <c r="BV55" s="315">
        <v>7304</v>
      </c>
      <c r="BW55" s="312">
        <v>7296</v>
      </c>
      <c r="BX55" s="310">
        <v>7338</v>
      </c>
      <c r="BY55" s="315">
        <v>7290</v>
      </c>
      <c r="BZ55" s="315">
        <v>7264</v>
      </c>
      <c r="CA55" s="315">
        <v>7221</v>
      </c>
      <c r="CB55" s="315">
        <v>7182</v>
      </c>
      <c r="CC55" s="315">
        <v>7175</v>
      </c>
      <c r="CD55" s="315">
        <v>7181</v>
      </c>
      <c r="CE55" s="315">
        <v>7187</v>
      </c>
      <c r="CF55" s="315">
        <v>7182</v>
      </c>
      <c r="CG55" s="311">
        <v>7180</v>
      </c>
      <c r="CH55" s="311">
        <v>7183</v>
      </c>
      <c r="CI55" s="312">
        <v>7180</v>
      </c>
      <c r="CJ55" s="310">
        <v>7130</v>
      </c>
      <c r="CK55" s="311">
        <v>7138</v>
      </c>
      <c r="CL55" s="311">
        <v>7126</v>
      </c>
      <c r="CM55" s="311">
        <v>7101</v>
      </c>
      <c r="CN55" s="311">
        <v>7144</v>
      </c>
      <c r="CO55" s="311">
        <v>7208</v>
      </c>
      <c r="CP55" s="311">
        <v>7287</v>
      </c>
      <c r="CQ55" s="311">
        <v>7319</v>
      </c>
      <c r="CR55" s="311">
        <v>7311</v>
      </c>
      <c r="CS55" s="311">
        <v>7342</v>
      </c>
      <c r="CT55" s="311">
        <v>7388</v>
      </c>
      <c r="CU55" s="312">
        <v>7418</v>
      </c>
      <c r="CV55" s="310">
        <v>7408</v>
      </c>
      <c r="CW55" s="311">
        <v>7401</v>
      </c>
      <c r="CX55" s="311">
        <v>7426</v>
      </c>
      <c r="CY55" s="311">
        <v>7409</v>
      </c>
      <c r="CZ55" s="311">
        <v>7388</v>
      </c>
      <c r="DA55" s="311">
        <v>7385</v>
      </c>
      <c r="DB55" s="311">
        <v>7386</v>
      </c>
      <c r="DC55" s="311">
        <v>7358</v>
      </c>
      <c r="DD55" s="311">
        <v>7354</v>
      </c>
      <c r="DE55" s="311">
        <v>7537</v>
      </c>
      <c r="DF55" s="311">
        <v>7570</v>
      </c>
      <c r="DG55" s="312">
        <v>7547</v>
      </c>
      <c r="DH55" s="310">
        <v>7566</v>
      </c>
      <c r="DI55" s="311">
        <v>7521</v>
      </c>
      <c r="DJ55" s="311">
        <v>7504</v>
      </c>
      <c r="DK55" s="311">
        <v>7487</v>
      </c>
      <c r="DL55" s="311">
        <v>7467</v>
      </c>
      <c r="DM55" s="311">
        <v>7438</v>
      </c>
      <c r="DN55" s="311">
        <v>7398</v>
      </c>
      <c r="DO55" s="311">
        <v>7403</v>
      </c>
      <c r="DP55" s="311">
        <v>7436</v>
      </c>
      <c r="DQ55" s="311">
        <v>7407</v>
      </c>
      <c r="DR55" s="311">
        <v>7357</v>
      </c>
      <c r="DS55" s="314">
        <v>7413</v>
      </c>
      <c r="DT55" s="310">
        <v>7439</v>
      </c>
      <c r="DU55" s="311">
        <v>7514</v>
      </c>
      <c r="DV55" s="311">
        <v>7514</v>
      </c>
      <c r="DW55" s="311">
        <v>7511</v>
      </c>
      <c r="DX55" s="311">
        <v>7561</v>
      </c>
      <c r="DY55" s="311">
        <v>7550</v>
      </c>
      <c r="DZ55" s="311">
        <v>7546</v>
      </c>
      <c r="EA55" s="311">
        <v>7481</v>
      </c>
      <c r="EB55" s="311">
        <v>7498</v>
      </c>
      <c r="EC55" s="311">
        <v>7448</v>
      </c>
      <c r="ED55" s="311">
        <v>7451</v>
      </c>
      <c r="EE55" s="314">
        <v>7453</v>
      </c>
      <c r="EF55" s="310">
        <v>7450</v>
      </c>
      <c r="EG55" s="311">
        <v>7461</v>
      </c>
      <c r="EH55" s="311">
        <v>7437</v>
      </c>
      <c r="EI55" s="311">
        <v>7407</v>
      </c>
      <c r="EJ55" s="311">
        <v>7347</v>
      </c>
      <c r="EK55" s="311">
        <v>7314</v>
      </c>
      <c r="EL55" s="311">
        <v>7310</v>
      </c>
      <c r="EM55" s="311">
        <v>7327</v>
      </c>
      <c r="EN55" s="311">
        <v>7319</v>
      </c>
      <c r="EO55" s="311">
        <v>7316</v>
      </c>
      <c r="EP55" s="311">
        <v>7358</v>
      </c>
      <c r="EQ55" s="314">
        <v>7373</v>
      </c>
      <c r="ER55" s="310">
        <v>7409</v>
      </c>
      <c r="ES55" s="311">
        <v>7409</v>
      </c>
      <c r="ET55" s="311">
        <v>7363</v>
      </c>
      <c r="EU55" s="311">
        <v>7325</v>
      </c>
      <c r="EV55" s="311">
        <v>7312</v>
      </c>
      <c r="EW55" s="314">
        <v>7265</v>
      </c>
      <c r="EX55" s="314">
        <v>7371</v>
      </c>
      <c r="EY55" s="314">
        <v>7402</v>
      </c>
      <c r="EZ55" s="312">
        <v>7369</v>
      </c>
      <c r="FA55" s="312">
        <v>7368</v>
      </c>
      <c r="FB55" s="312">
        <v>7367</v>
      </c>
      <c r="FC55" s="312">
        <v>7406</v>
      </c>
      <c r="FD55" s="312">
        <v>7465</v>
      </c>
      <c r="FE55" s="312">
        <v>7447</v>
      </c>
      <c r="FF55" s="312">
        <v>7424</v>
      </c>
      <c r="FG55" s="312">
        <v>7421</v>
      </c>
      <c r="FH55" s="312">
        <v>7382</v>
      </c>
      <c r="FI55" s="312">
        <v>7335</v>
      </c>
      <c r="FJ55" s="312">
        <v>7320</v>
      </c>
      <c r="FK55" s="312">
        <v>7320</v>
      </c>
      <c r="FL55" s="312">
        <v>7330</v>
      </c>
      <c r="FM55" s="312">
        <v>7355</v>
      </c>
      <c r="FN55" s="312">
        <v>7340</v>
      </c>
      <c r="FO55" s="312">
        <v>7351</v>
      </c>
      <c r="FP55" s="312">
        <v>7369</v>
      </c>
      <c r="FQ55" s="312">
        <v>7349</v>
      </c>
      <c r="FR55" s="312">
        <v>7348</v>
      </c>
      <c r="FS55" s="312">
        <v>7314</v>
      </c>
      <c r="FT55" s="312">
        <v>7312</v>
      </c>
      <c r="FU55" s="312">
        <v>7313</v>
      </c>
      <c r="FV55" s="312">
        <v>7298</v>
      </c>
      <c r="FW55" s="93">
        <v>-15</v>
      </c>
      <c r="FX55" s="79">
        <v>-0.20553576322280076</v>
      </c>
      <c r="FY55" s="93">
        <v>-53</v>
      </c>
      <c r="FZ55" s="79">
        <v>-0.72099034145014285</v>
      </c>
    </row>
    <row r="56" spans="1:182" ht="15" outlineLevel="2">
      <c r="A56" s="304">
        <v>501</v>
      </c>
      <c r="B56" s="48" t="s">
        <v>396</v>
      </c>
      <c r="C56" s="290" t="s">
        <v>489</v>
      </c>
      <c r="D56" s="310">
        <v>2264</v>
      </c>
      <c r="E56" s="311">
        <v>2300</v>
      </c>
      <c r="F56" s="311">
        <v>2297</v>
      </c>
      <c r="G56" s="311">
        <v>2289</v>
      </c>
      <c r="H56" s="311">
        <v>2297</v>
      </c>
      <c r="I56" s="311">
        <v>2300</v>
      </c>
      <c r="J56" s="311">
        <v>2206</v>
      </c>
      <c r="K56" s="311">
        <v>2287</v>
      </c>
      <c r="L56" s="311">
        <v>2195</v>
      </c>
      <c r="M56" s="311">
        <v>2194</v>
      </c>
      <c r="N56" s="311">
        <v>2187</v>
      </c>
      <c r="O56" s="312">
        <v>2208</v>
      </c>
      <c r="P56" s="310">
        <v>2203</v>
      </c>
      <c r="Q56" s="311">
        <v>2199</v>
      </c>
      <c r="R56" s="313">
        <v>2186</v>
      </c>
      <c r="S56" s="311">
        <v>2188</v>
      </c>
      <c r="T56" s="311">
        <v>2200</v>
      </c>
      <c r="U56" s="311">
        <v>2172</v>
      </c>
      <c r="V56" s="311">
        <v>2154</v>
      </c>
      <c r="W56" s="311">
        <v>2128</v>
      </c>
      <c r="X56" s="311">
        <v>2183</v>
      </c>
      <c r="Y56" s="311">
        <v>2200</v>
      </c>
      <c r="Z56" s="311">
        <v>2178</v>
      </c>
      <c r="AA56" s="312">
        <v>2152</v>
      </c>
      <c r="AB56" s="310">
        <v>2168</v>
      </c>
      <c r="AC56" s="311">
        <v>2170</v>
      </c>
      <c r="AD56" s="311">
        <v>2145</v>
      </c>
      <c r="AE56" s="311">
        <v>2137</v>
      </c>
      <c r="AF56" s="311">
        <v>2157</v>
      </c>
      <c r="AG56" s="311">
        <v>2113</v>
      </c>
      <c r="AH56" s="311">
        <v>2098</v>
      </c>
      <c r="AI56" s="311">
        <v>2093</v>
      </c>
      <c r="AJ56" s="311">
        <v>2105</v>
      </c>
      <c r="AK56" s="311">
        <v>2130</v>
      </c>
      <c r="AL56" s="311">
        <v>2134</v>
      </c>
      <c r="AM56" s="312">
        <v>2146</v>
      </c>
      <c r="AN56" s="310">
        <v>2141</v>
      </c>
      <c r="AO56" s="311">
        <v>2125</v>
      </c>
      <c r="AP56" s="311">
        <v>2136</v>
      </c>
      <c r="AQ56" s="311">
        <v>2091</v>
      </c>
      <c r="AR56" s="311">
        <v>2116</v>
      </c>
      <c r="AS56" s="311">
        <v>2082</v>
      </c>
      <c r="AT56" s="311">
        <v>2073</v>
      </c>
      <c r="AU56" s="311">
        <v>2056</v>
      </c>
      <c r="AV56" s="311">
        <v>2034</v>
      </c>
      <c r="AW56" s="311">
        <v>2019</v>
      </c>
      <c r="AX56" s="311">
        <v>2027</v>
      </c>
      <c r="AY56" s="312">
        <v>2025</v>
      </c>
      <c r="AZ56" s="310">
        <v>2022</v>
      </c>
      <c r="BA56" s="311">
        <v>2035</v>
      </c>
      <c r="BB56" s="311">
        <v>2027</v>
      </c>
      <c r="BC56" s="311">
        <v>2037</v>
      </c>
      <c r="BD56" s="311">
        <v>2046</v>
      </c>
      <c r="BE56" s="311">
        <v>2008</v>
      </c>
      <c r="BF56" s="311">
        <v>1973</v>
      </c>
      <c r="BG56" s="311">
        <v>1917</v>
      </c>
      <c r="BH56" s="311">
        <v>1913</v>
      </c>
      <c r="BI56" s="311">
        <v>1900</v>
      </c>
      <c r="BJ56" s="311">
        <v>1898</v>
      </c>
      <c r="BK56" s="312">
        <v>1905</v>
      </c>
      <c r="BL56" s="310">
        <v>1896</v>
      </c>
      <c r="BM56" s="315">
        <v>1908</v>
      </c>
      <c r="BN56" s="315">
        <v>1907</v>
      </c>
      <c r="BO56" s="315">
        <v>1923</v>
      </c>
      <c r="BP56" s="315">
        <v>1935</v>
      </c>
      <c r="BQ56" s="315">
        <v>1915</v>
      </c>
      <c r="BR56" s="315">
        <v>1866</v>
      </c>
      <c r="BS56" s="315">
        <v>1839</v>
      </c>
      <c r="BT56" s="315">
        <v>1836</v>
      </c>
      <c r="BU56" s="315">
        <v>1830</v>
      </c>
      <c r="BV56" s="315">
        <v>1830</v>
      </c>
      <c r="BW56" s="312">
        <v>1799</v>
      </c>
      <c r="BX56" s="310">
        <v>1844</v>
      </c>
      <c r="BY56" s="315">
        <v>1824</v>
      </c>
      <c r="BZ56" s="315">
        <v>1814</v>
      </c>
      <c r="CA56" s="315">
        <v>1783</v>
      </c>
      <c r="CB56" s="315">
        <v>1779</v>
      </c>
      <c r="CC56" s="315">
        <v>1776</v>
      </c>
      <c r="CD56" s="315">
        <v>1771</v>
      </c>
      <c r="CE56" s="315">
        <v>1785</v>
      </c>
      <c r="CF56" s="315">
        <v>1779</v>
      </c>
      <c r="CG56" s="311">
        <v>1775</v>
      </c>
      <c r="CH56" s="311">
        <v>1777</v>
      </c>
      <c r="CI56" s="312">
        <v>1767</v>
      </c>
      <c r="CJ56" s="310">
        <v>1766</v>
      </c>
      <c r="CK56" s="311">
        <v>1770</v>
      </c>
      <c r="CL56" s="311">
        <v>1776</v>
      </c>
      <c r="CM56" s="311">
        <v>1765</v>
      </c>
      <c r="CN56" s="311">
        <v>1769</v>
      </c>
      <c r="CO56" s="311">
        <v>1790</v>
      </c>
      <c r="CP56" s="311">
        <v>1792</v>
      </c>
      <c r="CQ56" s="311">
        <v>1784</v>
      </c>
      <c r="CR56" s="311">
        <v>1779</v>
      </c>
      <c r="CS56" s="311">
        <v>1766</v>
      </c>
      <c r="CT56" s="311">
        <v>1780</v>
      </c>
      <c r="CU56" s="312">
        <v>1790</v>
      </c>
      <c r="CV56" s="310">
        <v>1791</v>
      </c>
      <c r="CW56" s="311">
        <v>1769</v>
      </c>
      <c r="CX56" s="311">
        <v>1768</v>
      </c>
      <c r="CY56" s="311">
        <v>1776</v>
      </c>
      <c r="CZ56" s="311">
        <v>1769</v>
      </c>
      <c r="DA56" s="311">
        <v>1751</v>
      </c>
      <c r="DB56" s="311">
        <v>1759</v>
      </c>
      <c r="DC56" s="311">
        <v>1754</v>
      </c>
      <c r="DD56" s="311">
        <v>1748</v>
      </c>
      <c r="DE56" s="311">
        <v>1746</v>
      </c>
      <c r="DF56" s="311">
        <v>1753</v>
      </c>
      <c r="DG56" s="312">
        <v>1756</v>
      </c>
      <c r="DH56" s="310">
        <v>1752</v>
      </c>
      <c r="DI56" s="311">
        <v>1741</v>
      </c>
      <c r="DJ56" s="311">
        <v>1739</v>
      </c>
      <c r="DK56" s="311">
        <v>1734</v>
      </c>
      <c r="DL56" s="311">
        <v>1739</v>
      </c>
      <c r="DM56" s="311">
        <v>1731</v>
      </c>
      <c r="DN56" s="311">
        <v>1718</v>
      </c>
      <c r="DO56" s="311">
        <v>1700</v>
      </c>
      <c r="DP56" s="311">
        <v>1702</v>
      </c>
      <c r="DQ56" s="311">
        <v>1685</v>
      </c>
      <c r="DR56" s="311">
        <v>1678</v>
      </c>
      <c r="DS56" s="314">
        <v>1696</v>
      </c>
      <c r="DT56" s="310">
        <v>1710</v>
      </c>
      <c r="DU56" s="311">
        <v>1743</v>
      </c>
      <c r="DV56" s="311">
        <v>1719</v>
      </c>
      <c r="DW56" s="311">
        <v>1718</v>
      </c>
      <c r="DX56" s="311">
        <v>1743</v>
      </c>
      <c r="DY56" s="311">
        <v>1743</v>
      </c>
      <c r="DZ56" s="311">
        <v>1759</v>
      </c>
      <c r="EA56" s="311">
        <v>1746</v>
      </c>
      <c r="EB56" s="311">
        <v>1737</v>
      </c>
      <c r="EC56" s="311">
        <v>1729</v>
      </c>
      <c r="ED56" s="311">
        <v>1728</v>
      </c>
      <c r="EE56" s="314">
        <v>1728</v>
      </c>
      <c r="EF56" s="310">
        <v>1733</v>
      </c>
      <c r="EG56" s="311">
        <v>1745</v>
      </c>
      <c r="EH56" s="311">
        <v>1746</v>
      </c>
      <c r="EI56" s="311">
        <v>1746</v>
      </c>
      <c r="EJ56" s="311">
        <v>1733</v>
      </c>
      <c r="EK56" s="311">
        <v>1733</v>
      </c>
      <c r="EL56" s="311">
        <v>1741</v>
      </c>
      <c r="EM56" s="311">
        <v>1755</v>
      </c>
      <c r="EN56" s="311">
        <v>1772</v>
      </c>
      <c r="EO56" s="311">
        <v>1760</v>
      </c>
      <c r="EP56" s="311">
        <v>1758</v>
      </c>
      <c r="EQ56" s="314">
        <v>1751</v>
      </c>
      <c r="ER56" s="310">
        <v>1764</v>
      </c>
      <c r="ES56" s="311">
        <v>1779</v>
      </c>
      <c r="ET56" s="311">
        <v>1793</v>
      </c>
      <c r="EU56" s="311">
        <v>1786</v>
      </c>
      <c r="EV56" s="311">
        <v>1776</v>
      </c>
      <c r="EW56" s="314">
        <v>1768</v>
      </c>
      <c r="EX56" s="314">
        <v>1784</v>
      </c>
      <c r="EY56" s="314">
        <v>1793</v>
      </c>
      <c r="EZ56" s="312">
        <v>1808</v>
      </c>
      <c r="FA56" s="312">
        <v>1818</v>
      </c>
      <c r="FB56" s="312">
        <v>1810</v>
      </c>
      <c r="FC56" s="312">
        <v>1847</v>
      </c>
      <c r="FD56" s="312">
        <v>1846</v>
      </c>
      <c r="FE56" s="312">
        <v>1853</v>
      </c>
      <c r="FF56" s="312">
        <v>1844</v>
      </c>
      <c r="FG56" s="312">
        <v>1841</v>
      </c>
      <c r="FH56" s="312">
        <v>1835</v>
      </c>
      <c r="FI56" s="312">
        <v>1816</v>
      </c>
      <c r="FJ56" s="312">
        <v>1811</v>
      </c>
      <c r="FK56" s="312">
        <v>1803</v>
      </c>
      <c r="FL56" s="312">
        <v>1801</v>
      </c>
      <c r="FM56" s="312">
        <v>1793</v>
      </c>
      <c r="FN56" s="312">
        <v>1786</v>
      </c>
      <c r="FO56" s="312">
        <v>1788</v>
      </c>
      <c r="FP56" s="312">
        <v>1796</v>
      </c>
      <c r="FQ56" s="312">
        <v>1801</v>
      </c>
      <c r="FR56" s="312">
        <v>1796</v>
      </c>
      <c r="FS56" s="312">
        <v>1789</v>
      </c>
      <c r="FT56" s="312">
        <v>1799</v>
      </c>
      <c r="FU56" s="312">
        <v>1810</v>
      </c>
      <c r="FV56" s="312">
        <v>1800</v>
      </c>
      <c r="FW56" s="93">
        <v>-10</v>
      </c>
      <c r="FX56" s="79">
        <v>-0.55555555555555558</v>
      </c>
      <c r="FY56" s="93">
        <v>12</v>
      </c>
      <c r="FZ56" s="79">
        <v>0.67114093959731547</v>
      </c>
    </row>
    <row r="57" spans="1:182" ht="15" outlineLevel="2">
      <c r="A57" s="304">
        <v>543</v>
      </c>
      <c r="B57" s="48" t="s">
        <v>396</v>
      </c>
      <c r="C57" s="290" t="s">
        <v>491</v>
      </c>
      <c r="D57" s="310">
        <v>6781</v>
      </c>
      <c r="E57" s="311">
        <v>6808</v>
      </c>
      <c r="F57" s="311">
        <v>6883</v>
      </c>
      <c r="G57" s="311">
        <v>6832</v>
      </c>
      <c r="H57" s="311">
        <v>6858</v>
      </c>
      <c r="I57" s="311">
        <v>6873</v>
      </c>
      <c r="J57" s="311">
        <v>6857</v>
      </c>
      <c r="K57" s="311">
        <v>6855</v>
      </c>
      <c r="L57" s="311">
        <v>6854</v>
      </c>
      <c r="M57" s="311">
        <v>6879</v>
      </c>
      <c r="N57" s="311">
        <v>6886</v>
      </c>
      <c r="O57" s="312">
        <v>6984</v>
      </c>
      <c r="P57" s="310">
        <v>6974</v>
      </c>
      <c r="Q57" s="311">
        <v>7015</v>
      </c>
      <c r="R57" s="313">
        <v>7034</v>
      </c>
      <c r="S57" s="311">
        <v>7073</v>
      </c>
      <c r="T57" s="311">
        <v>7072</v>
      </c>
      <c r="U57" s="311">
        <v>7056</v>
      </c>
      <c r="V57" s="311">
        <v>7034</v>
      </c>
      <c r="W57" s="311">
        <v>6988</v>
      </c>
      <c r="X57" s="311">
        <v>6992</v>
      </c>
      <c r="Y57" s="311">
        <v>6994</v>
      </c>
      <c r="Z57" s="311">
        <v>6970</v>
      </c>
      <c r="AA57" s="312">
        <v>7019</v>
      </c>
      <c r="AB57" s="310">
        <v>6717</v>
      </c>
      <c r="AC57" s="311">
        <v>7092</v>
      </c>
      <c r="AD57" s="311">
        <v>7077</v>
      </c>
      <c r="AE57" s="311">
        <v>7041</v>
      </c>
      <c r="AF57" s="311">
        <v>7052</v>
      </c>
      <c r="AG57" s="311">
        <v>7038</v>
      </c>
      <c r="AH57" s="311">
        <v>7011</v>
      </c>
      <c r="AI57" s="311">
        <v>6908</v>
      </c>
      <c r="AJ57" s="311">
        <v>6958</v>
      </c>
      <c r="AK57" s="311">
        <v>6976</v>
      </c>
      <c r="AL57" s="311">
        <v>6927</v>
      </c>
      <c r="AM57" s="312">
        <v>6906</v>
      </c>
      <c r="AN57" s="310">
        <v>6902</v>
      </c>
      <c r="AO57" s="311">
        <v>6940</v>
      </c>
      <c r="AP57" s="311">
        <v>6936</v>
      </c>
      <c r="AQ57" s="311">
        <v>6952</v>
      </c>
      <c r="AR57" s="311">
        <v>6953</v>
      </c>
      <c r="AS57" s="311">
        <v>6915</v>
      </c>
      <c r="AT57" s="311">
        <v>6881</v>
      </c>
      <c r="AU57" s="311">
        <v>6837</v>
      </c>
      <c r="AV57" s="311">
        <v>6782</v>
      </c>
      <c r="AW57" s="311">
        <v>6767</v>
      </c>
      <c r="AX57" s="311">
        <v>6763</v>
      </c>
      <c r="AY57" s="312">
        <v>6794</v>
      </c>
      <c r="AZ57" s="310">
        <v>6798</v>
      </c>
      <c r="BA57" s="311">
        <v>6764</v>
      </c>
      <c r="BB57" s="311">
        <v>6775</v>
      </c>
      <c r="BC57" s="311">
        <v>6748</v>
      </c>
      <c r="BD57" s="311">
        <v>6741</v>
      </c>
      <c r="BE57" s="311">
        <v>6711</v>
      </c>
      <c r="BF57" s="311">
        <v>6702</v>
      </c>
      <c r="BG57" s="311">
        <v>6630</v>
      </c>
      <c r="BH57" s="311">
        <v>6595</v>
      </c>
      <c r="BI57" s="311">
        <v>6556</v>
      </c>
      <c r="BJ57" s="311">
        <v>6602</v>
      </c>
      <c r="BK57" s="312">
        <v>6640</v>
      </c>
      <c r="BL57" s="310">
        <v>6655</v>
      </c>
      <c r="BM57" s="315">
        <v>6689</v>
      </c>
      <c r="BN57" s="315">
        <v>6684</v>
      </c>
      <c r="BO57" s="315">
        <v>6684</v>
      </c>
      <c r="BP57" s="315">
        <v>6674</v>
      </c>
      <c r="BQ57" s="315">
        <v>6651</v>
      </c>
      <c r="BR57" s="315">
        <v>6629</v>
      </c>
      <c r="BS57" s="315">
        <v>6591</v>
      </c>
      <c r="BT57" s="315">
        <v>6589</v>
      </c>
      <c r="BU57" s="315">
        <v>6566</v>
      </c>
      <c r="BV57" s="315">
        <v>6591</v>
      </c>
      <c r="BW57" s="312">
        <v>6603</v>
      </c>
      <c r="BX57" s="310">
        <v>6616</v>
      </c>
      <c r="BY57" s="315">
        <v>6603</v>
      </c>
      <c r="BZ57" s="315">
        <v>6599</v>
      </c>
      <c r="CA57" s="315">
        <v>6602</v>
      </c>
      <c r="CB57" s="315">
        <v>6592</v>
      </c>
      <c r="CC57" s="315">
        <v>6499</v>
      </c>
      <c r="CD57" s="315">
        <v>6518</v>
      </c>
      <c r="CE57" s="315">
        <v>6516</v>
      </c>
      <c r="CF57" s="315">
        <v>6532</v>
      </c>
      <c r="CG57" s="311">
        <v>6521</v>
      </c>
      <c r="CH57" s="311">
        <v>6525</v>
      </c>
      <c r="CI57" s="312">
        <v>6513</v>
      </c>
      <c r="CJ57" s="310">
        <v>6489</v>
      </c>
      <c r="CK57" s="311">
        <v>6488</v>
      </c>
      <c r="CL57" s="311">
        <v>6523</v>
      </c>
      <c r="CM57" s="311">
        <v>6506</v>
      </c>
      <c r="CN57" s="311">
        <v>6501</v>
      </c>
      <c r="CO57" s="311">
        <v>6506</v>
      </c>
      <c r="CP57" s="311">
        <v>6497</v>
      </c>
      <c r="CQ57" s="311">
        <v>6507</v>
      </c>
      <c r="CR57" s="311">
        <v>6527</v>
      </c>
      <c r="CS57" s="311">
        <v>6542</v>
      </c>
      <c r="CT57" s="311">
        <v>6558</v>
      </c>
      <c r="CU57" s="312">
        <v>6544</v>
      </c>
      <c r="CV57" s="310">
        <v>6544</v>
      </c>
      <c r="CW57" s="311">
        <v>6568</v>
      </c>
      <c r="CX57" s="311">
        <v>6553</v>
      </c>
      <c r="CY57" s="311">
        <v>6563</v>
      </c>
      <c r="CZ57" s="311">
        <v>6537</v>
      </c>
      <c r="DA57" s="311">
        <v>6537</v>
      </c>
      <c r="DB57" s="311">
        <v>6527</v>
      </c>
      <c r="DC57" s="311">
        <v>6553</v>
      </c>
      <c r="DD57" s="311">
        <v>6566</v>
      </c>
      <c r="DE57" s="311">
        <v>6571</v>
      </c>
      <c r="DF57" s="311">
        <v>6571</v>
      </c>
      <c r="DG57" s="312">
        <v>6592</v>
      </c>
      <c r="DH57" s="310">
        <v>6600</v>
      </c>
      <c r="DI57" s="311">
        <v>6615</v>
      </c>
      <c r="DJ57" s="311">
        <v>6634</v>
      </c>
      <c r="DK57" s="311">
        <v>6615</v>
      </c>
      <c r="DL57" s="311">
        <v>6586</v>
      </c>
      <c r="DM57" s="311">
        <v>6556</v>
      </c>
      <c r="DN57" s="311">
        <v>6554</v>
      </c>
      <c r="DO57" s="311">
        <v>6549</v>
      </c>
      <c r="DP57" s="311">
        <v>6548</v>
      </c>
      <c r="DQ57" s="311">
        <v>6522</v>
      </c>
      <c r="DR57" s="311">
        <v>6508</v>
      </c>
      <c r="DS57" s="314">
        <v>6505</v>
      </c>
      <c r="DT57" s="310">
        <v>6521</v>
      </c>
      <c r="DU57" s="311">
        <v>6527</v>
      </c>
      <c r="DV57" s="311">
        <v>6537</v>
      </c>
      <c r="DW57" s="311">
        <v>6492</v>
      </c>
      <c r="DX57" s="311">
        <v>6565</v>
      </c>
      <c r="DY57" s="311">
        <v>6552</v>
      </c>
      <c r="DZ57" s="311">
        <v>6546</v>
      </c>
      <c r="EA57" s="311">
        <v>6496</v>
      </c>
      <c r="EB57" s="311">
        <v>6533</v>
      </c>
      <c r="EC57" s="311">
        <v>6519</v>
      </c>
      <c r="ED57" s="311">
        <v>6503</v>
      </c>
      <c r="EE57" s="314">
        <v>6517</v>
      </c>
      <c r="EF57" s="310">
        <v>6558</v>
      </c>
      <c r="EG57" s="311">
        <v>6579</v>
      </c>
      <c r="EH57" s="311">
        <v>6592</v>
      </c>
      <c r="EI57" s="311">
        <v>6594</v>
      </c>
      <c r="EJ57" s="311">
        <v>6582</v>
      </c>
      <c r="EK57" s="311">
        <v>6581</v>
      </c>
      <c r="EL57" s="311">
        <v>6583</v>
      </c>
      <c r="EM57" s="311">
        <v>6577</v>
      </c>
      <c r="EN57" s="311">
        <v>6611</v>
      </c>
      <c r="EO57" s="311">
        <v>6606</v>
      </c>
      <c r="EP57" s="311">
        <v>6616</v>
      </c>
      <c r="EQ57" s="314">
        <v>6638</v>
      </c>
      <c r="ER57" s="310">
        <v>6664</v>
      </c>
      <c r="ES57" s="311">
        <v>6671</v>
      </c>
      <c r="ET57" s="311">
        <v>6561</v>
      </c>
      <c r="EU57" s="311">
        <v>6544</v>
      </c>
      <c r="EV57" s="311">
        <v>6523</v>
      </c>
      <c r="EW57" s="314">
        <v>6521</v>
      </c>
      <c r="EX57" s="314">
        <v>6569</v>
      </c>
      <c r="EY57" s="314">
        <v>6593</v>
      </c>
      <c r="EZ57" s="312">
        <v>6563</v>
      </c>
      <c r="FA57" s="312">
        <v>6580</v>
      </c>
      <c r="FB57" s="312">
        <v>6592</v>
      </c>
      <c r="FC57" s="312">
        <v>6628</v>
      </c>
      <c r="FD57" s="312">
        <v>6692</v>
      </c>
      <c r="FE57" s="312">
        <v>6732</v>
      </c>
      <c r="FF57" s="312">
        <v>6657</v>
      </c>
      <c r="FG57" s="312">
        <v>6640</v>
      </c>
      <c r="FH57" s="312">
        <v>6640</v>
      </c>
      <c r="FI57" s="312">
        <v>6608</v>
      </c>
      <c r="FJ57" s="312">
        <v>6596</v>
      </c>
      <c r="FK57" s="312">
        <v>6609</v>
      </c>
      <c r="FL57" s="312">
        <v>6636</v>
      </c>
      <c r="FM57" s="312">
        <v>6641</v>
      </c>
      <c r="FN57" s="312">
        <v>6611</v>
      </c>
      <c r="FO57" s="312">
        <v>6608</v>
      </c>
      <c r="FP57" s="312">
        <v>6656</v>
      </c>
      <c r="FQ57" s="312">
        <v>6681</v>
      </c>
      <c r="FR57" s="312">
        <v>6648</v>
      </c>
      <c r="FS57" s="312">
        <v>6580</v>
      </c>
      <c r="FT57" s="312">
        <v>6527</v>
      </c>
      <c r="FU57" s="312">
        <v>6509</v>
      </c>
      <c r="FV57" s="312">
        <v>6542</v>
      </c>
      <c r="FW57" s="93">
        <v>33</v>
      </c>
      <c r="FX57" s="79">
        <v>0.50443289513910117</v>
      </c>
      <c r="FY57" s="93">
        <v>-66</v>
      </c>
      <c r="FZ57" s="79">
        <v>-0.99878934624697335</v>
      </c>
    </row>
    <row r="58" spans="1:182" ht="15" outlineLevel="2">
      <c r="A58" s="304">
        <v>628</v>
      </c>
      <c r="B58" s="48" t="s">
        <v>396</v>
      </c>
      <c r="C58" s="290" t="s">
        <v>499</v>
      </c>
      <c r="D58" s="310">
        <v>8243</v>
      </c>
      <c r="E58" s="311">
        <v>8243</v>
      </c>
      <c r="F58" s="311">
        <v>8260</v>
      </c>
      <c r="G58" s="311">
        <v>7768</v>
      </c>
      <c r="H58" s="311">
        <v>7765</v>
      </c>
      <c r="I58" s="311">
        <v>7810</v>
      </c>
      <c r="J58" s="311">
        <v>7775</v>
      </c>
      <c r="K58" s="311">
        <v>7767</v>
      </c>
      <c r="L58" s="311">
        <v>7796</v>
      </c>
      <c r="M58" s="311">
        <v>7794</v>
      </c>
      <c r="N58" s="311">
        <v>7815</v>
      </c>
      <c r="O58" s="312">
        <v>7849</v>
      </c>
      <c r="P58" s="310">
        <v>7909</v>
      </c>
      <c r="Q58" s="311">
        <v>7912</v>
      </c>
      <c r="R58" s="313">
        <v>7884</v>
      </c>
      <c r="S58" s="311">
        <v>7873</v>
      </c>
      <c r="T58" s="311">
        <v>7835</v>
      </c>
      <c r="U58" s="311">
        <v>7820</v>
      </c>
      <c r="V58" s="311">
        <v>7804</v>
      </c>
      <c r="W58" s="311">
        <v>7791</v>
      </c>
      <c r="X58" s="311">
        <v>7785</v>
      </c>
      <c r="Y58" s="311">
        <v>7818</v>
      </c>
      <c r="Z58" s="311">
        <v>7788</v>
      </c>
      <c r="AA58" s="312">
        <v>7791</v>
      </c>
      <c r="AB58" s="310">
        <v>7840</v>
      </c>
      <c r="AC58" s="311">
        <v>7853</v>
      </c>
      <c r="AD58" s="311">
        <v>7871</v>
      </c>
      <c r="AE58" s="311">
        <v>7867</v>
      </c>
      <c r="AF58" s="311">
        <v>7897</v>
      </c>
      <c r="AG58" s="311">
        <v>7829</v>
      </c>
      <c r="AH58" s="311">
        <v>7782</v>
      </c>
      <c r="AI58" s="311">
        <v>7742</v>
      </c>
      <c r="AJ58" s="311">
        <v>7690</v>
      </c>
      <c r="AK58" s="311">
        <v>7726</v>
      </c>
      <c r="AL58" s="311">
        <v>7660</v>
      </c>
      <c r="AM58" s="312">
        <v>7725</v>
      </c>
      <c r="AN58" s="310">
        <v>7739</v>
      </c>
      <c r="AO58" s="311">
        <v>7767</v>
      </c>
      <c r="AP58" s="311">
        <v>7763</v>
      </c>
      <c r="AQ58" s="311">
        <v>7673</v>
      </c>
      <c r="AR58" s="311">
        <v>7676</v>
      </c>
      <c r="AS58" s="311">
        <v>7640</v>
      </c>
      <c r="AT58" s="311">
        <v>7618</v>
      </c>
      <c r="AU58" s="311">
        <v>7633</v>
      </c>
      <c r="AV58" s="311">
        <v>7567</v>
      </c>
      <c r="AW58" s="311">
        <v>7577</v>
      </c>
      <c r="AX58" s="311">
        <v>7598</v>
      </c>
      <c r="AY58" s="312">
        <v>7641</v>
      </c>
      <c r="AZ58" s="310">
        <v>7683</v>
      </c>
      <c r="BA58" s="311">
        <v>7669</v>
      </c>
      <c r="BB58" s="311">
        <v>7626</v>
      </c>
      <c r="BC58" s="311">
        <v>7593</v>
      </c>
      <c r="BD58" s="311">
        <v>7613</v>
      </c>
      <c r="BE58" s="311">
        <v>7570</v>
      </c>
      <c r="BF58" s="311">
        <v>7522</v>
      </c>
      <c r="BG58" s="311">
        <v>7420</v>
      </c>
      <c r="BH58" s="311">
        <v>7339</v>
      </c>
      <c r="BI58" s="311">
        <v>7293</v>
      </c>
      <c r="BJ58" s="311">
        <v>7301</v>
      </c>
      <c r="BK58" s="312">
        <v>7354</v>
      </c>
      <c r="BL58" s="310">
        <v>7356</v>
      </c>
      <c r="BM58" s="315">
        <v>7435</v>
      </c>
      <c r="BN58" s="315">
        <v>7428</v>
      </c>
      <c r="BO58" s="315">
        <v>7423</v>
      </c>
      <c r="BP58" s="315">
        <v>7429</v>
      </c>
      <c r="BQ58" s="315">
        <v>7325</v>
      </c>
      <c r="BR58" s="315">
        <v>7238</v>
      </c>
      <c r="BS58" s="315">
        <v>7167</v>
      </c>
      <c r="BT58" s="315">
        <v>7145</v>
      </c>
      <c r="BU58" s="315">
        <v>7155</v>
      </c>
      <c r="BV58" s="315">
        <v>7188</v>
      </c>
      <c r="BW58" s="312">
        <v>7278</v>
      </c>
      <c r="BX58" s="310">
        <v>7278</v>
      </c>
      <c r="BY58" s="315">
        <v>7247</v>
      </c>
      <c r="BZ58" s="315">
        <v>7259</v>
      </c>
      <c r="CA58" s="315">
        <v>7199</v>
      </c>
      <c r="CB58" s="315">
        <v>7171</v>
      </c>
      <c r="CC58" s="315">
        <v>7141</v>
      </c>
      <c r="CD58" s="315">
        <v>7133</v>
      </c>
      <c r="CE58" s="315">
        <v>7144</v>
      </c>
      <c r="CF58" s="315">
        <v>7121</v>
      </c>
      <c r="CG58" s="311">
        <v>7082</v>
      </c>
      <c r="CH58" s="311">
        <v>7099</v>
      </c>
      <c r="CI58" s="312">
        <v>7101</v>
      </c>
      <c r="CJ58" s="310">
        <v>7095</v>
      </c>
      <c r="CK58" s="311">
        <v>7114</v>
      </c>
      <c r="CL58" s="311">
        <v>7085</v>
      </c>
      <c r="CM58" s="311">
        <v>7108</v>
      </c>
      <c r="CN58" s="311">
        <v>7118</v>
      </c>
      <c r="CO58" s="311">
        <v>7183</v>
      </c>
      <c r="CP58" s="311">
        <v>7222</v>
      </c>
      <c r="CQ58" s="311">
        <v>7252</v>
      </c>
      <c r="CR58" s="311">
        <v>7227</v>
      </c>
      <c r="CS58" s="311">
        <v>7280</v>
      </c>
      <c r="CT58" s="311">
        <v>7307</v>
      </c>
      <c r="CU58" s="312">
        <v>7334</v>
      </c>
      <c r="CV58" s="310">
        <v>7338</v>
      </c>
      <c r="CW58" s="311">
        <v>7324</v>
      </c>
      <c r="CX58" s="311">
        <v>7243</v>
      </c>
      <c r="CY58" s="311">
        <v>7206</v>
      </c>
      <c r="CZ58" s="311">
        <v>7156</v>
      </c>
      <c r="DA58" s="311">
        <v>7131</v>
      </c>
      <c r="DB58" s="311">
        <v>7149</v>
      </c>
      <c r="DC58" s="311">
        <v>7135</v>
      </c>
      <c r="DD58" s="311">
        <v>7142</v>
      </c>
      <c r="DE58" s="311">
        <v>7115</v>
      </c>
      <c r="DF58" s="311">
        <v>7184</v>
      </c>
      <c r="DG58" s="312">
        <v>7230</v>
      </c>
      <c r="DH58" s="310">
        <v>7249</v>
      </c>
      <c r="DI58" s="311">
        <v>7330</v>
      </c>
      <c r="DJ58" s="311">
        <v>7295</v>
      </c>
      <c r="DK58" s="311">
        <v>7262</v>
      </c>
      <c r="DL58" s="311">
        <v>7222</v>
      </c>
      <c r="DM58" s="311">
        <v>7189</v>
      </c>
      <c r="DN58" s="311">
        <v>7148</v>
      </c>
      <c r="DO58" s="311">
        <v>7147</v>
      </c>
      <c r="DP58" s="311">
        <v>7169</v>
      </c>
      <c r="DQ58" s="311">
        <v>7111</v>
      </c>
      <c r="DR58" s="311">
        <v>7088</v>
      </c>
      <c r="DS58" s="314">
        <v>7117</v>
      </c>
      <c r="DT58" s="310">
        <v>7152</v>
      </c>
      <c r="DU58" s="311">
        <v>7178</v>
      </c>
      <c r="DV58" s="311">
        <v>7188</v>
      </c>
      <c r="DW58" s="311">
        <v>7210</v>
      </c>
      <c r="DX58" s="311">
        <v>7236</v>
      </c>
      <c r="DY58" s="311">
        <v>7267</v>
      </c>
      <c r="DZ58" s="311">
        <v>7290</v>
      </c>
      <c r="EA58" s="311">
        <v>7223</v>
      </c>
      <c r="EB58" s="311">
        <v>7236</v>
      </c>
      <c r="EC58" s="311">
        <v>7221</v>
      </c>
      <c r="ED58" s="311">
        <v>7163</v>
      </c>
      <c r="EE58" s="314">
        <v>7204</v>
      </c>
      <c r="EF58" s="310">
        <v>7239</v>
      </c>
      <c r="EG58" s="311">
        <v>7251</v>
      </c>
      <c r="EH58" s="311">
        <v>7209</v>
      </c>
      <c r="EI58" s="311">
        <v>7180</v>
      </c>
      <c r="EJ58" s="311">
        <v>7175</v>
      </c>
      <c r="EK58" s="311">
        <v>7166</v>
      </c>
      <c r="EL58" s="311">
        <v>7140</v>
      </c>
      <c r="EM58" s="311">
        <v>7145</v>
      </c>
      <c r="EN58" s="311">
        <v>7115</v>
      </c>
      <c r="EO58" s="311">
        <v>7099</v>
      </c>
      <c r="EP58" s="311">
        <v>7101</v>
      </c>
      <c r="EQ58" s="314">
        <v>7097</v>
      </c>
      <c r="ER58" s="310">
        <v>7125</v>
      </c>
      <c r="ES58" s="311">
        <v>7095</v>
      </c>
      <c r="ET58" s="311">
        <v>7036</v>
      </c>
      <c r="EU58" s="311">
        <v>7023</v>
      </c>
      <c r="EV58" s="311">
        <v>7039</v>
      </c>
      <c r="EW58" s="314">
        <v>7009</v>
      </c>
      <c r="EX58" s="314">
        <v>7036</v>
      </c>
      <c r="EY58" s="314">
        <v>7108</v>
      </c>
      <c r="EZ58" s="312">
        <v>7150</v>
      </c>
      <c r="FA58" s="312">
        <v>7186</v>
      </c>
      <c r="FB58" s="312">
        <v>7179</v>
      </c>
      <c r="FC58" s="312">
        <v>7242</v>
      </c>
      <c r="FD58" s="312">
        <v>7303</v>
      </c>
      <c r="FE58" s="312">
        <v>7297</v>
      </c>
      <c r="FF58" s="312">
        <v>7201</v>
      </c>
      <c r="FG58" s="312">
        <v>7178</v>
      </c>
      <c r="FH58" s="312">
        <v>7153</v>
      </c>
      <c r="FI58" s="312">
        <v>7106</v>
      </c>
      <c r="FJ58" s="312">
        <v>7122</v>
      </c>
      <c r="FK58" s="312">
        <v>7118</v>
      </c>
      <c r="FL58" s="312">
        <v>7142</v>
      </c>
      <c r="FM58" s="312">
        <v>7165</v>
      </c>
      <c r="FN58" s="312">
        <v>7158</v>
      </c>
      <c r="FO58" s="312">
        <v>7195</v>
      </c>
      <c r="FP58" s="312">
        <v>7232</v>
      </c>
      <c r="FQ58" s="312">
        <v>7191</v>
      </c>
      <c r="FR58" s="312">
        <v>7149</v>
      </c>
      <c r="FS58" s="312">
        <v>7085</v>
      </c>
      <c r="FT58" s="312">
        <v>7053</v>
      </c>
      <c r="FU58" s="312">
        <v>7026</v>
      </c>
      <c r="FV58" s="312">
        <v>7050</v>
      </c>
      <c r="FW58" s="93">
        <v>24</v>
      </c>
      <c r="FX58" s="79">
        <v>0.34042553191489361</v>
      </c>
      <c r="FY58" s="93">
        <v>-145</v>
      </c>
      <c r="FZ58" s="79">
        <v>-2.0152883947185547</v>
      </c>
    </row>
    <row r="59" spans="1:182" ht="15" outlineLevel="2">
      <c r="A59" s="304">
        <v>656</v>
      </c>
      <c r="B59" s="48" t="s">
        <v>396</v>
      </c>
      <c r="C59" s="290" t="s">
        <v>505</v>
      </c>
      <c r="D59" s="310">
        <v>5966</v>
      </c>
      <c r="E59" s="311">
        <v>6038</v>
      </c>
      <c r="F59" s="311">
        <v>6078</v>
      </c>
      <c r="G59" s="311">
        <v>6086</v>
      </c>
      <c r="H59" s="311">
        <v>6040</v>
      </c>
      <c r="I59" s="311">
        <v>6050</v>
      </c>
      <c r="J59" s="311">
        <v>6002</v>
      </c>
      <c r="K59" s="311">
        <v>6020</v>
      </c>
      <c r="L59" s="311">
        <v>5967</v>
      </c>
      <c r="M59" s="311">
        <v>5994</v>
      </c>
      <c r="N59" s="311">
        <v>6041</v>
      </c>
      <c r="O59" s="312">
        <v>6124</v>
      </c>
      <c r="P59" s="310">
        <v>6090</v>
      </c>
      <c r="Q59" s="311">
        <v>6053</v>
      </c>
      <c r="R59" s="313">
        <v>6181</v>
      </c>
      <c r="S59" s="311">
        <v>6103</v>
      </c>
      <c r="T59" s="311">
        <v>6282</v>
      </c>
      <c r="U59" s="311">
        <v>6518</v>
      </c>
      <c r="V59" s="311">
        <v>6509</v>
      </c>
      <c r="W59" s="311">
        <v>6465</v>
      </c>
      <c r="X59" s="311">
        <v>6461</v>
      </c>
      <c r="Y59" s="311">
        <v>6568</v>
      </c>
      <c r="Z59" s="311">
        <v>6583</v>
      </c>
      <c r="AA59" s="312">
        <v>6543</v>
      </c>
      <c r="AB59" s="310">
        <v>6523</v>
      </c>
      <c r="AC59" s="311">
        <v>6562</v>
      </c>
      <c r="AD59" s="311">
        <v>6552</v>
      </c>
      <c r="AE59" s="311">
        <v>6527</v>
      </c>
      <c r="AF59" s="311">
        <v>6448</v>
      </c>
      <c r="AG59" s="311">
        <v>6366</v>
      </c>
      <c r="AH59" s="311">
        <v>6356</v>
      </c>
      <c r="AI59" s="311">
        <v>6398</v>
      </c>
      <c r="AJ59" s="311">
        <v>6344</v>
      </c>
      <c r="AK59" s="311">
        <v>6425</v>
      </c>
      <c r="AL59" s="311">
        <v>6339</v>
      </c>
      <c r="AM59" s="312">
        <v>6416</v>
      </c>
      <c r="AN59" s="310">
        <v>6395</v>
      </c>
      <c r="AO59" s="311">
        <v>6531</v>
      </c>
      <c r="AP59" s="311">
        <v>6537</v>
      </c>
      <c r="AQ59" s="311">
        <v>6550</v>
      </c>
      <c r="AR59" s="311">
        <v>6492</v>
      </c>
      <c r="AS59" s="311">
        <v>6463</v>
      </c>
      <c r="AT59" s="311">
        <v>6453</v>
      </c>
      <c r="AU59" s="311">
        <v>6429</v>
      </c>
      <c r="AV59" s="311">
        <v>6397</v>
      </c>
      <c r="AW59" s="311">
        <v>6422</v>
      </c>
      <c r="AX59" s="311">
        <v>6376</v>
      </c>
      <c r="AY59" s="312">
        <v>6468</v>
      </c>
      <c r="AZ59" s="310">
        <v>6403</v>
      </c>
      <c r="BA59" s="311">
        <v>6493</v>
      </c>
      <c r="BB59" s="311">
        <v>6505</v>
      </c>
      <c r="BC59" s="311">
        <v>6539</v>
      </c>
      <c r="BD59" s="311">
        <v>6555</v>
      </c>
      <c r="BE59" s="311">
        <v>6542</v>
      </c>
      <c r="BF59" s="311">
        <v>6520</v>
      </c>
      <c r="BG59" s="311">
        <v>6414</v>
      </c>
      <c r="BH59" s="311">
        <v>6420</v>
      </c>
      <c r="BI59" s="311">
        <v>6298</v>
      </c>
      <c r="BJ59" s="311">
        <v>6358</v>
      </c>
      <c r="BK59" s="312">
        <v>6437</v>
      </c>
      <c r="BL59" s="310">
        <v>6463</v>
      </c>
      <c r="BM59" s="315">
        <v>6510</v>
      </c>
      <c r="BN59" s="315">
        <v>6458</v>
      </c>
      <c r="BO59" s="315">
        <v>6422</v>
      </c>
      <c r="BP59" s="315">
        <v>6433</v>
      </c>
      <c r="BQ59" s="315">
        <v>6417</v>
      </c>
      <c r="BR59" s="315">
        <v>6343</v>
      </c>
      <c r="BS59" s="315">
        <v>6370</v>
      </c>
      <c r="BT59" s="315">
        <v>6314</v>
      </c>
      <c r="BU59" s="315">
        <v>6300</v>
      </c>
      <c r="BV59" s="315">
        <v>6360</v>
      </c>
      <c r="BW59" s="312">
        <v>6384</v>
      </c>
      <c r="BX59" s="310">
        <v>6420</v>
      </c>
      <c r="BY59" s="315">
        <v>6398</v>
      </c>
      <c r="BZ59" s="315">
        <v>6339</v>
      </c>
      <c r="CA59" s="315">
        <v>6268</v>
      </c>
      <c r="CB59" s="315">
        <v>6238</v>
      </c>
      <c r="CC59" s="315">
        <v>6181</v>
      </c>
      <c r="CD59" s="315">
        <v>6179</v>
      </c>
      <c r="CE59" s="315">
        <v>6171</v>
      </c>
      <c r="CF59" s="315">
        <v>6155</v>
      </c>
      <c r="CG59" s="311">
        <v>6115</v>
      </c>
      <c r="CH59" s="311">
        <v>6063</v>
      </c>
      <c r="CI59" s="312">
        <v>6072</v>
      </c>
      <c r="CJ59" s="310">
        <v>6068</v>
      </c>
      <c r="CK59" s="311">
        <v>6063</v>
      </c>
      <c r="CL59" s="311">
        <v>6039</v>
      </c>
      <c r="CM59" s="311">
        <v>6022</v>
      </c>
      <c r="CN59" s="311">
        <v>6043</v>
      </c>
      <c r="CO59" s="311">
        <v>6106</v>
      </c>
      <c r="CP59" s="311">
        <v>6177</v>
      </c>
      <c r="CQ59" s="311">
        <v>6174</v>
      </c>
      <c r="CR59" s="311">
        <v>6232</v>
      </c>
      <c r="CS59" s="311">
        <v>6239</v>
      </c>
      <c r="CT59" s="311">
        <v>6266</v>
      </c>
      <c r="CU59" s="312">
        <v>6483</v>
      </c>
      <c r="CV59" s="310">
        <v>6488</v>
      </c>
      <c r="CW59" s="311">
        <v>6519</v>
      </c>
      <c r="CX59" s="311">
        <v>6473</v>
      </c>
      <c r="CY59" s="311">
        <v>6448</v>
      </c>
      <c r="CZ59" s="311">
        <v>6479</v>
      </c>
      <c r="DA59" s="311">
        <v>6463</v>
      </c>
      <c r="DB59" s="311">
        <v>6476</v>
      </c>
      <c r="DC59" s="311">
        <v>6483</v>
      </c>
      <c r="DD59" s="311">
        <v>6470</v>
      </c>
      <c r="DE59" s="311">
        <v>6431</v>
      </c>
      <c r="DF59" s="311">
        <v>6479</v>
      </c>
      <c r="DG59" s="312">
        <v>6495</v>
      </c>
      <c r="DH59" s="310">
        <v>6499</v>
      </c>
      <c r="DI59" s="311">
        <v>6519</v>
      </c>
      <c r="DJ59" s="311">
        <v>6599</v>
      </c>
      <c r="DK59" s="311">
        <v>6607</v>
      </c>
      <c r="DL59" s="311">
        <v>6571</v>
      </c>
      <c r="DM59" s="311">
        <v>6565</v>
      </c>
      <c r="DN59" s="311">
        <v>6515</v>
      </c>
      <c r="DO59" s="311">
        <v>6473</v>
      </c>
      <c r="DP59" s="311">
        <v>6499</v>
      </c>
      <c r="DQ59" s="311">
        <v>6438</v>
      </c>
      <c r="DR59" s="311">
        <v>6421</v>
      </c>
      <c r="DS59" s="314">
        <v>6491</v>
      </c>
      <c r="DT59" s="310">
        <v>6540</v>
      </c>
      <c r="DU59" s="311">
        <v>6788</v>
      </c>
      <c r="DV59" s="311">
        <v>6801</v>
      </c>
      <c r="DW59" s="311">
        <v>6818</v>
      </c>
      <c r="DX59" s="311">
        <v>6948</v>
      </c>
      <c r="DY59" s="311">
        <v>6960</v>
      </c>
      <c r="DZ59" s="311">
        <v>7004</v>
      </c>
      <c r="EA59" s="311">
        <v>6744</v>
      </c>
      <c r="EB59" s="311">
        <v>6959</v>
      </c>
      <c r="EC59" s="311">
        <v>6898</v>
      </c>
      <c r="ED59" s="311">
        <v>6859</v>
      </c>
      <c r="EE59" s="314">
        <v>6831</v>
      </c>
      <c r="EF59" s="310">
        <v>6823</v>
      </c>
      <c r="EG59" s="311">
        <v>6831</v>
      </c>
      <c r="EH59" s="311">
        <v>6789</v>
      </c>
      <c r="EI59" s="311">
        <v>6774</v>
      </c>
      <c r="EJ59" s="311">
        <v>6609</v>
      </c>
      <c r="EK59" s="311">
        <v>6734</v>
      </c>
      <c r="EL59" s="311">
        <v>6745</v>
      </c>
      <c r="EM59" s="311">
        <v>6745</v>
      </c>
      <c r="EN59" s="311">
        <v>6708</v>
      </c>
      <c r="EO59" s="311">
        <v>6736</v>
      </c>
      <c r="EP59" s="311">
        <v>6760</v>
      </c>
      <c r="EQ59" s="314">
        <v>6788</v>
      </c>
      <c r="ER59" s="310">
        <v>6842</v>
      </c>
      <c r="ES59" s="311">
        <v>6887</v>
      </c>
      <c r="ET59" s="311">
        <v>6989</v>
      </c>
      <c r="EU59" s="311">
        <v>7006</v>
      </c>
      <c r="EV59" s="311">
        <v>7067</v>
      </c>
      <c r="EW59" s="314">
        <v>7068</v>
      </c>
      <c r="EX59" s="314">
        <v>7452</v>
      </c>
      <c r="EY59" s="314">
        <v>7510</v>
      </c>
      <c r="EZ59" s="312">
        <v>7523</v>
      </c>
      <c r="FA59" s="312">
        <v>7625</v>
      </c>
      <c r="FB59" s="312">
        <v>7652</v>
      </c>
      <c r="FC59" s="312">
        <v>7773</v>
      </c>
      <c r="FD59" s="312">
        <v>7873</v>
      </c>
      <c r="FE59" s="312">
        <v>7895</v>
      </c>
      <c r="FF59" s="312">
        <v>7860</v>
      </c>
      <c r="FG59" s="312">
        <v>7841</v>
      </c>
      <c r="FH59" s="312">
        <v>7896</v>
      </c>
      <c r="FI59" s="312">
        <v>7859</v>
      </c>
      <c r="FJ59" s="312">
        <v>7857</v>
      </c>
      <c r="FK59" s="312">
        <v>7833</v>
      </c>
      <c r="FL59" s="312">
        <v>7847</v>
      </c>
      <c r="FM59" s="312">
        <v>7821</v>
      </c>
      <c r="FN59" s="312">
        <v>7820</v>
      </c>
      <c r="FO59" s="312">
        <v>7826</v>
      </c>
      <c r="FP59" s="312">
        <v>7927</v>
      </c>
      <c r="FQ59" s="312">
        <v>7996</v>
      </c>
      <c r="FR59" s="312">
        <v>8041</v>
      </c>
      <c r="FS59" s="312">
        <v>8054</v>
      </c>
      <c r="FT59" s="312">
        <v>8015</v>
      </c>
      <c r="FU59" s="312">
        <v>7982</v>
      </c>
      <c r="FV59" s="312">
        <v>7959</v>
      </c>
      <c r="FW59" s="93">
        <v>-23</v>
      </c>
      <c r="FX59" s="79">
        <v>-0.28898102776730744</v>
      </c>
      <c r="FY59" s="93">
        <v>133</v>
      </c>
      <c r="FZ59" s="79">
        <v>1.6994633273703041</v>
      </c>
    </row>
    <row r="60" spans="1:182" ht="15" outlineLevel="2">
      <c r="A60" s="304">
        <v>761</v>
      </c>
      <c r="B60" s="48" t="s">
        <v>396</v>
      </c>
      <c r="C60" s="290" t="s">
        <v>520</v>
      </c>
      <c r="D60" s="310">
        <v>7718</v>
      </c>
      <c r="E60" s="311">
        <v>7940</v>
      </c>
      <c r="F60" s="311">
        <v>7981</v>
      </c>
      <c r="G60" s="311">
        <v>8021</v>
      </c>
      <c r="H60" s="311">
        <v>7977</v>
      </c>
      <c r="I60" s="311">
        <v>7955</v>
      </c>
      <c r="J60" s="311">
        <v>7868</v>
      </c>
      <c r="K60" s="311">
        <v>7951</v>
      </c>
      <c r="L60" s="311">
        <v>7917</v>
      </c>
      <c r="M60" s="311">
        <v>7958</v>
      </c>
      <c r="N60" s="311">
        <v>8096</v>
      </c>
      <c r="O60" s="312">
        <v>8279</v>
      </c>
      <c r="P60" s="310">
        <v>8404</v>
      </c>
      <c r="Q60" s="311">
        <v>8432</v>
      </c>
      <c r="R60" s="313">
        <v>8824</v>
      </c>
      <c r="S60" s="311">
        <v>8863</v>
      </c>
      <c r="T60" s="311">
        <v>8487</v>
      </c>
      <c r="U60" s="311">
        <v>8468</v>
      </c>
      <c r="V60" s="311">
        <v>8412</v>
      </c>
      <c r="W60" s="311">
        <v>8394</v>
      </c>
      <c r="X60" s="311">
        <v>8367</v>
      </c>
      <c r="Y60" s="311">
        <v>8446</v>
      </c>
      <c r="Z60" s="311">
        <v>8463</v>
      </c>
      <c r="AA60" s="312">
        <v>8419</v>
      </c>
      <c r="AB60" s="310">
        <v>8382</v>
      </c>
      <c r="AC60" s="311">
        <v>8308</v>
      </c>
      <c r="AD60" s="311">
        <v>8387</v>
      </c>
      <c r="AE60" s="311">
        <v>8403</v>
      </c>
      <c r="AF60" s="311">
        <v>8467</v>
      </c>
      <c r="AG60" s="311">
        <v>8485</v>
      </c>
      <c r="AH60" s="311">
        <v>8496</v>
      </c>
      <c r="AI60" s="311">
        <v>8610</v>
      </c>
      <c r="AJ60" s="311">
        <v>8588</v>
      </c>
      <c r="AK60" s="311">
        <v>8717</v>
      </c>
      <c r="AL60" s="311">
        <v>8331</v>
      </c>
      <c r="AM60" s="312">
        <v>8402</v>
      </c>
      <c r="AN60" s="310">
        <v>8426</v>
      </c>
      <c r="AO60" s="311">
        <v>8490</v>
      </c>
      <c r="AP60" s="311">
        <v>8504</v>
      </c>
      <c r="AQ60" s="311">
        <v>8429</v>
      </c>
      <c r="AR60" s="311">
        <v>8445</v>
      </c>
      <c r="AS60" s="311">
        <v>8481</v>
      </c>
      <c r="AT60" s="311">
        <v>8468</v>
      </c>
      <c r="AU60" s="311">
        <v>8459</v>
      </c>
      <c r="AV60" s="311">
        <v>8321</v>
      </c>
      <c r="AW60" s="311">
        <v>8341</v>
      </c>
      <c r="AX60" s="311">
        <v>8318</v>
      </c>
      <c r="AY60" s="312">
        <v>8354</v>
      </c>
      <c r="AZ60" s="310">
        <v>8351</v>
      </c>
      <c r="BA60" s="311">
        <v>8363</v>
      </c>
      <c r="BB60" s="311">
        <v>8311</v>
      </c>
      <c r="BC60" s="311">
        <v>8270</v>
      </c>
      <c r="BD60" s="311">
        <v>8242</v>
      </c>
      <c r="BE60" s="311">
        <v>8195</v>
      </c>
      <c r="BF60" s="311">
        <v>8152</v>
      </c>
      <c r="BG60" s="311">
        <v>8057</v>
      </c>
      <c r="BH60" s="311">
        <v>8045</v>
      </c>
      <c r="BI60" s="311">
        <v>7957</v>
      </c>
      <c r="BJ60" s="311">
        <v>7959</v>
      </c>
      <c r="BK60" s="312">
        <v>8048</v>
      </c>
      <c r="BL60" s="310">
        <v>8059</v>
      </c>
      <c r="BM60" s="315">
        <v>8133</v>
      </c>
      <c r="BN60" s="315">
        <v>8058</v>
      </c>
      <c r="BO60" s="315">
        <v>8061</v>
      </c>
      <c r="BP60" s="315">
        <v>8073</v>
      </c>
      <c r="BQ60" s="315">
        <v>8022</v>
      </c>
      <c r="BR60" s="315">
        <v>7916</v>
      </c>
      <c r="BS60" s="315">
        <v>7847</v>
      </c>
      <c r="BT60" s="315">
        <v>7792</v>
      </c>
      <c r="BU60" s="315">
        <v>7815</v>
      </c>
      <c r="BV60" s="315">
        <v>7852</v>
      </c>
      <c r="BW60" s="312">
        <v>7912</v>
      </c>
      <c r="BX60" s="310">
        <v>7945</v>
      </c>
      <c r="BY60" s="315">
        <v>7959</v>
      </c>
      <c r="BZ60" s="315">
        <v>7950</v>
      </c>
      <c r="CA60" s="315">
        <v>7857</v>
      </c>
      <c r="CB60" s="315">
        <v>7674</v>
      </c>
      <c r="CC60" s="315">
        <v>7586</v>
      </c>
      <c r="CD60" s="315">
        <v>7520</v>
      </c>
      <c r="CE60" s="315">
        <v>7459</v>
      </c>
      <c r="CF60" s="315">
        <v>7389</v>
      </c>
      <c r="CG60" s="311">
        <v>7379</v>
      </c>
      <c r="CH60" s="311">
        <v>7340</v>
      </c>
      <c r="CI60" s="312">
        <v>7342</v>
      </c>
      <c r="CJ60" s="310">
        <v>7320</v>
      </c>
      <c r="CK60" s="311">
        <v>7316</v>
      </c>
      <c r="CL60" s="311">
        <v>7286</v>
      </c>
      <c r="CM60" s="311">
        <v>7299</v>
      </c>
      <c r="CN60" s="311">
        <v>7319</v>
      </c>
      <c r="CO60" s="311">
        <v>7387</v>
      </c>
      <c r="CP60" s="311">
        <v>7501</v>
      </c>
      <c r="CQ60" s="311">
        <v>7521</v>
      </c>
      <c r="CR60" s="311">
        <v>7516</v>
      </c>
      <c r="CS60" s="311">
        <v>7527</v>
      </c>
      <c r="CT60" s="311">
        <v>7584</v>
      </c>
      <c r="CU60" s="312">
        <v>7600</v>
      </c>
      <c r="CV60" s="310">
        <v>7584</v>
      </c>
      <c r="CW60" s="311">
        <v>7544</v>
      </c>
      <c r="CX60" s="311">
        <v>7491</v>
      </c>
      <c r="CY60" s="311">
        <v>7450</v>
      </c>
      <c r="CZ60" s="311">
        <v>7485</v>
      </c>
      <c r="DA60" s="311">
        <v>7565</v>
      </c>
      <c r="DB60" s="311">
        <v>7594</v>
      </c>
      <c r="DC60" s="311">
        <v>7567</v>
      </c>
      <c r="DD60" s="311">
        <v>7602</v>
      </c>
      <c r="DE60" s="311">
        <v>7591</v>
      </c>
      <c r="DF60" s="311">
        <v>7673</v>
      </c>
      <c r="DG60" s="312">
        <v>7686</v>
      </c>
      <c r="DH60" s="310">
        <v>7717</v>
      </c>
      <c r="DI60" s="311">
        <v>7716</v>
      </c>
      <c r="DJ60" s="311">
        <v>7757</v>
      </c>
      <c r="DK60" s="311">
        <v>7711</v>
      </c>
      <c r="DL60" s="311">
        <v>7691</v>
      </c>
      <c r="DM60" s="311">
        <v>7640</v>
      </c>
      <c r="DN60" s="311">
        <v>7571</v>
      </c>
      <c r="DO60" s="311">
        <v>7569</v>
      </c>
      <c r="DP60" s="311">
        <v>7564</v>
      </c>
      <c r="DQ60" s="311">
        <v>7481</v>
      </c>
      <c r="DR60" s="311">
        <v>7429</v>
      </c>
      <c r="DS60" s="314">
        <v>7517</v>
      </c>
      <c r="DT60" s="310">
        <v>7584</v>
      </c>
      <c r="DU60" s="311">
        <v>7749</v>
      </c>
      <c r="DV60" s="311">
        <v>7826</v>
      </c>
      <c r="DW60" s="311">
        <v>7893</v>
      </c>
      <c r="DX60" s="311">
        <v>7992</v>
      </c>
      <c r="DY60" s="311">
        <v>8001</v>
      </c>
      <c r="DZ60" s="311">
        <v>8036</v>
      </c>
      <c r="EA60" s="311">
        <v>7857</v>
      </c>
      <c r="EB60" s="311">
        <v>7931</v>
      </c>
      <c r="EC60" s="311">
        <v>7910</v>
      </c>
      <c r="ED60" s="311">
        <v>7875</v>
      </c>
      <c r="EE60" s="314">
        <v>7894</v>
      </c>
      <c r="EF60" s="310">
        <v>7907</v>
      </c>
      <c r="EG60" s="311">
        <v>7942</v>
      </c>
      <c r="EH60" s="311">
        <v>7910</v>
      </c>
      <c r="EI60" s="311">
        <v>7860</v>
      </c>
      <c r="EJ60" s="311">
        <v>7832</v>
      </c>
      <c r="EK60" s="311">
        <v>7863</v>
      </c>
      <c r="EL60" s="311">
        <v>7832</v>
      </c>
      <c r="EM60" s="311">
        <v>7819</v>
      </c>
      <c r="EN60" s="311">
        <v>7864</v>
      </c>
      <c r="EO60" s="311">
        <v>7841</v>
      </c>
      <c r="EP60" s="311">
        <v>7835</v>
      </c>
      <c r="EQ60" s="314">
        <v>7824</v>
      </c>
      <c r="ER60" s="310">
        <v>7896</v>
      </c>
      <c r="ES60" s="311">
        <v>7890</v>
      </c>
      <c r="ET60" s="311">
        <v>8002</v>
      </c>
      <c r="EU60" s="311">
        <v>8020</v>
      </c>
      <c r="EV60" s="311">
        <v>8084</v>
      </c>
      <c r="EW60" s="314">
        <v>8058</v>
      </c>
      <c r="EX60" s="314">
        <v>8315</v>
      </c>
      <c r="EY60" s="314">
        <v>8380</v>
      </c>
      <c r="EZ60" s="312">
        <v>8373</v>
      </c>
      <c r="FA60" s="312">
        <v>8507</v>
      </c>
      <c r="FB60" s="312">
        <v>8515</v>
      </c>
      <c r="FC60" s="312">
        <v>8712</v>
      </c>
      <c r="FD60" s="312">
        <v>8757</v>
      </c>
      <c r="FE60" s="312">
        <v>8729</v>
      </c>
      <c r="FF60" s="312">
        <v>8675</v>
      </c>
      <c r="FG60" s="312">
        <v>8691</v>
      </c>
      <c r="FH60" s="312">
        <v>8705</v>
      </c>
      <c r="FI60" s="312">
        <v>8645</v>
      </c>
      <c r="FJ60" s="312">
        <v>8622</v>
      </c>
      <c r="FK60" s="312">
        <v>8628</v>
      </c>
      <c r="FL60" s="312">
        <v>8607</v>
      </c>
      <c r="FM60" s="312">
        <v>8637</v>
      </c>
      <c r="FN60" s="312">
        <v>8616</v>
      </c>
      <c r="FO60" s="312">
        <v>8619</v>
      </c>
      <c r="FP60" s="312">
        <v>8678</v>
      </c>
      <c r="FQ60" s="312">
        <v>8729</v>
      </c>
      <c r="FR60" s="312">
        <v>8773</v>
      </c>
      <c r="FS60" s="312">
        <v>8841</v>
      </c>
      <c r="FT60" s="312">
        <v>8853</v>
      </c>
      <c r="FU60" s="312">
        <v>8869</v>
      </c>
      <c r="FV60" s="312">
        <v>8912</v>
      </c>
      <c r="FW60" s="93">
        <v>43</v>
      </c>
      <c r="FX60" s="79">
        <v>0.48249551166965887</v>
      </c>
      <c r="FY60" s="93">
        <v>293</v>
      </c>
      <c r="FZ60" s="79">
        <v>3.3994662953938972</v>
      </c>
    </row>
    <row r="61" spans="1:182" ht="15" outlineLevel="2">
      <c r="A61" s="304">
        <v>842</v>
      </c>
      <c r="B61" s="48" t="s">
        <v>396</v>
      </c>
      <c r="C61" s="290" t="s">
        <v>527</v>
      </c>
      <c r="D61" s="310">
        <v>5340</v>
      </c>
      <c r="E61" s="311">
        <v>5680</v>
      </c>
      <c r="F61" s="311">
        <v>5658</v>
      </c>
      <c r="G61" s="311">
        <v>5632</v>
      </c>
      <c r="H61" s="311">
        <v>5624</v>
      </c>
      <c r="I61" s="311">
        <v>5639</v>
      </c>
      <c r="J61" s="311">
        <v>5626</v>
      </c>
      <c r="K61" s="311">
        <v>5623</v>
      </c>
      <c r="L61" s="311">
        <v>5588</v>
      </c>
      <c r="M61" s="311">
        <v>5665</v>
      </c>
      <c r="N61" s="311">
        <v>5661</v>
      </c>
      <c r="O61" s="312">
        <v>5808</v>
      </c>
      <c r="P61" s="310">
        <v>5786</v>
      </c>
      <c r="Q61" s="311">
        <v>5800</v>
      </c>
      <c r="R61" s="313">
        <v>5859</v>
      </c>
      <c r="S61" s="311">
        <v>5869</v>
      </c>
      <c r="T61" s="311">
        <v>5885</v>
      </c>
      <c r="U61" s="311">
        <v>5800</v>
      </c>
      <c r="V61" s="311">
        <v>5861</v>
      </c>
      <c r="W61" s="311">
        <v>5849</v>
      </c>
      <c r="X61" s="311">
        <v>5837</v>
      </c>
      <c r="Y61" s="311">
        <v>5793</v>
      </c>
      <c r="Z61" s="311">
        <v>5829</v>
      </c>
      <c r="AA61" s="312">
        <v>5852</v>
      </c>
      <c r="AB61" s="310">
        <v>5851</v>
      </c>
      <c r="AC61" s="311">
        <v>5878</v>
      </c>
      <c r="AD61" s="311">
        <v>5844</v>
      </c>
      <c r="AE61" s="311">
        <v>5869</v>
      </c>
      <c r="AF61" s="311">
        <v>5870</v>
      </c>
      <c r="AG61" s="311">
        <v>5894</v>
      </c>
      <c r="AH61" s="311">
        <v>5916</v>
      </c>
      <c r="AI61" s="311">
        <v>5896</v>
      </c>
      <c r="AJ61" s="311">
        <v>5945</v>
      </c>
      <c r="AK61" s="311">
        <v>5919</v>
      </c>
      <c r="AL61" s="311">
        <v>5913</v>
      </c>
      <c r="AM61" s="312">
        <v>5905</v>
      </c>
      <c r="AN61" s="310">
        <v>5927</v>
      </c>
      <c r="AO61" s="311">
        <v>5950</v>
      </c>
      <c r="AP61" s="311">
        <v>6021</v>
      </c>
      <c r="AQ61" s="311">
        <v>6023</v>
      </c>
      <c r="AR61" s="311">
        <v>6030</v>
      </c>
      <c r="AS61" s="311">
        <v>6019</v>
      </c>
      <c r="AT61" s="311">
        <v>6017</v>
      </c>
      <c r="AU61" s="311">
        <v>5974</v>
      </c>
      <c r="AV61" s="311">
        <v>5959</v>
      </c>
      <c r="AW61" s="311">
        <v>5951</v>
      </c>
      <c r="AX61" s="311">
        <v>5939</v>
      </c>
      <c r="AY61" s="312">
        <v>5903</v>
      </c>
      <c r="AZ61" s="310">
        <v>5861</v>
      </c>
      <c r="BA61" s="311">
        <v>5833</v>
      </c>
      <c r="BB61" s="311">
        <v>5853</v>
      </c>
      <c r="BC61" s="311">
        <v>5259</v>
      </c>
      <c r="BD61" s="311">
        <v>5753</v>
      </c>
      <c r="BE61" s="311">
        <v>5777</v>
      </c>
      <c r="BF61" s="311">
        <v>5782</v>
      </c>
      <c r="BG61" s="311">
        <v>5727</v>
      </c>
      <c r="BH61" s="311">
        <v>5679</v>
      </c>
      <c r="BI61" s="311">
        <v>5670</v>
      </c>
      <c r="BJ61" s="311">
        <v>5768</v>
      </c>
      <c r="BK61" s="312">
        <v>5813</v>
      </c>
      <c r="BL61" s="310">
        <v>5836</v>
      </c>
      <c r="BM61" s="315">
        <v>5881</v>
      </c>
      <c r="BN61" s="315">
        <v>5830</v>
      </c>
      <c r="BO61" s="315">
        <v>5836</v>
      </c>
      <c r="BP61" s="315">
        <v>5833</v>
      </c>
      <c r="BQ61" s="315">
        <v>5831</v>
      </c>
      <c r="BR61" s="315">
        <v>5857</v>
      </c>
      <c r="BS61" s="315">
        <v>5871</v>
      </c>
      <c r="BT61" s="315">
        <v>5889</v>
      </c>
      <c r="BU61" s="315">
        <v>5901</v>
      </c>
      <c r="BV61" s="315">
        <v>5903</v>
      </c>
      <c r="BW61" s="312">
        <v>5886</v>
      </c>
      <c r="BX61" s="310">
        <v>5886</v>
      </c>
      <c r="BY61" s="315">
        <v>5860</v>
      </c>
      <c r="BZ61" s="315">
        <v>5855</v>
      </c>
      <c r="CA61" s="315">
        <v>5847</v>
      </c>
      <c r="CB61" s="315">
        <v>5818</v>
      </c>
      <c r="CC61" s="315">
        <v>5691</v>
      </c>
      <c r="CD61" s="315">
        <v>5728</v>
      </c>
      <c r="CE61" s="315">
        <v>5727</v>
      </c>
      <c r="CF61" s="315">
        <v>5689</v>
      </c>
      <c r="CG61" s="311">
        <v>5693</v>
      </c>
      <c r="CH61" s="311">
        <v>5689</v>
      </c>
      <c r="CI61" s="312">
        <v>5660</v>
      </c>
      <c r="CJ61" s="310">
        <v>5606</v>
      </c>
      <c r="CK61" s="311">
        <v>5611</v>
      </c>
      <c r="CL61" s="311">
        <v>5617</v>
      </c>
      <c r="CM61" s="311">
        <v>5584</v>
      </c>
      <c r="CN61" s="311">
        <v>5607</v>
      </c>
      <c r="CO61" s="311">
        <v>5607</v>
      </c>
      <c r="CP61" s="311">
        <v>5633</v>
      </c>
      <c r="CQ61" s="311">
        <v>5651</v>
      </c>
      <c r="CR61" s="311">
        <v>5629</v>
      </c>
      <c r="CS61" s="311">
        <v>5632</v>
      </c>
      <c r="CT61" s="311">
        <v>5631</v>
      </c>
      <c r="CU61" s="312">
        <v>5635</v>
      </c>
      <c r="CV61" s="310">
        <v>5641</v>
      </c>
      <c r="CW61" s="311">
        <v>5634</v>
      </c>
      <c r="CX61" s="311">
        <v>5609</v>
      </c>
      <c r="CY61" s="311">
        <v>5663</v>
      </c>
      <c r="CZ61" s="311">
        <v>5655</v>
      </c>
      <c r="DA61" s="311">
        <v>5626</v>
      </c>
      <c r="DB61" s="311">
        <v>5600</v>
      </c>
      <c r="DC61" s="311">
        <v>5605</v>
      </c>
      <c r="DD61" s="311">
        <v>5581</v>
      </c>
      <c r="DE61" s="311">
        <v>5562</v>
      </c>
      <c r="DF61" s="311">
        <v>5553</v>
      </c>
      <c r="DG61" s="312">
        <v>5529</v>
      </c>
      <c r="DH61" s="310">
        <v>5546</v>
      </c>
      <c r="DI61" s="311">
        <v>5531</v>
      </c>
      <c r="DJ61" s="311">
        <v>5530</v>
      </c>
      <c r="DK61" s="311">
        <v>5523</v>
      </c>
      <c r="DL61" s="311">
        <v>5503</v>
      </c>
      <c r="DM61" s="311">
        <v>5499</v>
      </c>
      <c r="DN61" s="311">
        <v>5450</v>
      </c>
      <c r="DO61" s="311">
        <v>5467</v>
      </c>
      <c r="DP61" s="311">
        <v>5471</v>
      </c>
      <c r="DQ61" s="311">
        <v>5494</v>
      </c>
      <c r="DR61" s="311">
        <v>5474</v>
      </c>
      <c r="DS61" s="314">
        <v>5466</v>
      </c>
      <c r="DT61" s="310">
        <v>5472</v>
      </c>
      <c r="DU61" s="311">
        <v>5511</v>
      </c>
      <c r="DV61" s="311">
        <v>5452</v>
      </c>
      <c r="DW61" s="311">
        <v>5434</v>
      </c>
      <c r="DX61" s="311">
        <v>5492</v>
      </c>
      <c r="DY61" s="311">
        <v>5472</v>
      </c>
      <c r="DZ61" s="311">
        <v>5445</v>
      </c>
      <c r="EA61" s="311">
        <v>5409</v>
      </c>
      <c r="EB61" s="311">
        <v>5386</v>
      </c>
      <c r="EC61" s="311">
        <v>5364</v>
      </c>
      <c r="ED61" s="311">
        <v>5339</v>
      </c>
      <c r="EE61" s="314">
        <v>5333</v>
      </c>
      <c r="EF61" s="310">
        <v>5354</v>
      </c>
      <c r="EG61" s="311">
        <v>5387</v>
      </c>
      <c r="EH61" s="311">
        <v>5343</v>
      </c>
      <c r="EI61" s="311">
        <v>5322</v>
      </c>
      <c r="EJ61" s="311">
        <v>5320</v>
      </c>
      <c r="EK61" s="311">
        <v>5308</v>
      </c>
      <c r="EL61" s="311">
        <v>5306</v>
      </c>
      <c r="EM61" s="311">
        <v>5324</v>
      </c>
      <c r="EN61" s="311">
        <v>5368</v>
      </c>
      <c r="EO61" s="311">
        <v>5350</v>
      </c>
      <c r="EP61" s="311">
        <v>5333</v>
      </c>
      <c r="EQ61" s="314">
        <v>5323</v>
      </c>
      <c r="ER61" s="310">
        <v>5320</v>
      </c>
      <c r="ES61" s="311">
        <v>5332</v>
      </c>
      <c r="ET61" s="311">
        <v>5269</v>
      </c>
      <c r="EU61" s="311">
        <v>5225</v>
      </c>
      <c r="EV61" s="311">
        <v>5250</v>
      </c>
      <c r="EW61" s="314">
        <v>5273</v>
      </c>
      <c r="EX61" s="314">
        <v>5379</v>
      </c>
      <c r="EY61" s="314">
        <v>5376</v>
      </c>
      <c r="EZ61" s="312">
        <v>5360</v>
      </c>
      <c r="FA61" s="312">
        <v>5364</v>
      </c>
      <c r="FB61" s="312">
        <v>5380</v>
      </c>
      <c r="FC61" s="312">
        <v>5387</v>
      </c>
      <c r="FD61" s="312">
        <v>5398</v>
      </c>
      <c r="FE61" s="312">
        <v>5425</v>
      </c>
      <c r="FF61" s="312">
        <v>5383</v>
      </c>
      <c r="FG61" s="312">
        <v>5379</v>
      </c>
      <c r="FH61" s="312">
        <v>5382</v>
      </c>
      <c r="FI61" s="312">
        <v>5357</v>
      </c>
      <c r="FJ61" s="312">
        <v>5344</v>
      </c>
      <c r="FK61" s="312">
        <v>5359</v>
      </c>
      <c r="FL61" s="312">
        <v>5321</v>
      </c>
      <c r="FM61" s="312">
        <v>5319</v>
      </c>
      <c r="FN61" s="312">
        <v>5326</v>
      </c>
      <c r="FO61" s="312">
        <v>5337</v>
      </c>
      <c r="FP61" s="312">
        <v>5368</v>
      </c>
      <c r="FQ61" s="312">
        <v>5374</v>
      </c>
      <c r="FR61" s="312">
        <v>5372</v>
      </c>
      <c r="FS61" s="312">
        <v>5252</v>
      </c>
      <c r="FT61" s="312">
        <v>5243</v>
      </c>
      <c r="FU61" s="312">
        <v>5264</v>
      </c>
      <c r="FV61" s="312">
        <v>5292</v>
      </c>
      <c r="FW61" s="93">
        <v>28</v>
      </c>
      <c r="FX61" s="79">
        <v>0.52910052910052907</v>
      </c>
      <c r="FY61" s="93">
        <v>-45</v>
      </c>
      <c r="FZ61" s="79">
        <v>-0.84317032040472173</v>
      </c>
    </row>
    <row r="62" spans="1:182" ht="15" outlineLevel="1">
      <c r="A62" s="41" t="s">
        <v>397</v>
      </c>
      <c r="B62" s="38"/>
      <c r="C62" s="42" t="s">
        <v>397</v>
      </c>
      <c r="D62" s="43">
        <v>146796</v>
      </c>
      <c r="E62" s="44">
        <v>147395</v>
      </c>
      <c r="F62" s="44">
        <v>146901</v>
      </c>
      <c r="G62" s="44">
        <v>145793</v>
      </c>
      <c r="H62" s="44">
        <v>145272</v>
      </c>
      <c r="I62" s="44">
        <v>146138</v>
      </c>
      <c r="J62" s="44">
        <v>142960</v>
      </c>
      <c r="K62" s="44">
        <v>145369</v>
      </c>
      <c r="L62" s="44">
        <v>142816</v>
      </c>
      <c r="M62" s="44">
        <v>143496</v>
      </c>
      <c r="N62" s="44">
        <v>143428</v>
      </c>
      <c r="O62" s="45">
        <v>145113</v>
      </c>
      <c r="P62" s="43">
        <v>145072</v>
      </c>
      <c r="Q62" s="44">
        <v>144973</v>
      </c>
      <c r="R62" s="46">
        <v>146244</v>
      </c>
      <c r="S62" s="44">
        <v>144325</v>
      </c>
      <c r="T62" s="44">
        <v>147573</v>
      </c>
      <c r="U62" s="44">
        <v>148320</v>
      </c>
      <c r="V62" s="44">
        <v>149101</v>
      </c>
      <c r="W62" s="44">
        <v>149225</v>
      </c>
      <c r="X62" s="44">
        <v>149509</v>
      </c>
      <c r="Y62" s="44">
        <v>150118</v>
      </c>
      <c r="Z62" s="44">
        <v>149890</v>
      </c>
      <c r="AA62" s="45">
        <v>149319</v>
      </c>
      <c r="AB62" s="43">
        <v>149979</v>
      </c>
      <c r="AC62" s="44">
        <v>150795</v>
      </c>
      <c r="AD62" s="44">
        <v>150534</v>
      </c>
      <c r="AE62" s="44">
        <v>150134</v>
      </c>
      <c r="AF62" s="44">
        <v>150669</v>
      </c>
      <c r="AG62" s="44">
        <v>149233</v>
      </c>
      <c r="AH62" s="44">
        <v>148519</v>
      </c>
      <c r="AI62" s="44">
        <v>147946</v>
      </c>
      <c r="AJ62" s="44">
        <v>148271</v>
      </c>
      <c r="AK62" s="44">
        <v>149505</v>
      </c>
      <c r="AL62" s="44">
        <v>149293</v>
      </c>
      <c r="AM62" s="45">
        <v>150047</v>
      </c>
      <c r="AN62" s="43">
        <v>149701</v>
      </c>
      <c r="AO62" s="44">
        <v>149281</v>
      </c>
      <c r="AP62" s="44">
        <v>149618</v>
      </c>
      <c r="AQ62" s="44">
        <v>148696</v>
      </c>
      <c r="AR62" s="44">
        <v>150102</v>
      </c>
      <c r="AS62" s="44">
        <v>149419</v>
      </c>
      <c r="AT62" s="44">
        <v>149306</v>
      </c>
      <c r="AU62" s="44">
        <v>149585</v>
      </c>
      <c r="AV62" s="44">
        <v>148724</v>
      </c>
      <c r="AW62" s="44">
        <v>149169</v>
      </c>
      <c r="AX62" s="44">
        <v>148935</v>
      </c>
      <c r="AY62" s="45">
        <v>149256</v>
      </c>
      <c r="AZ62" s="43">
        <v>149501</v>
      </c>
      <c r="BA62" s="44">
        <v>150200</v>
      </c>
      <c r="BB62" s="44">
        <v>149628</v>
      </c>
      <c r="BC62" s="44">
        <v>149481</v>
      </c>
      <c r="BD62" s="44">
        <v>149152</v>
      </c>
      <c r="BE62" s="44">
        <v>148714</v>
      </c>
      <c r="BF62" s="44">
        <v>148475</v>
      </c>
      <c r="BG62" s="44">
        <v>146729</v>
      </c>
      <c r="BH62" s="44">
        <v>147249</v>
      </c>
      <c r="BI62" s="44">
        <v>145972</v>
      </c>
      <c r="BJ62" s="44">
        <v>146961</v>
      </c>
      <c r="BK62" s="45">
        <v>148027</v>
      </c>
      <c r="BL62" s="43">
        <v>148197</v>
      </c>
      <c r="BM62" s="102">
        <v>148982</v>
      </c>
      <c r="BN62" s="102">
        <v>148899</v>
      </c>
      <c r="BO62" s="102">
        <v>148868</v>
      </c>
      <c r="BP62" s="102">
        <v>149061</v>
      </c>
      <c r="BQ62" s="102">
        <v>148737</v>
      </c>
      <c r="BR62" s="102">
        <v>145987</v>
      </c>
      <c r="BS62" s="102">
        <v>144988</v>
      </c>
      <c r="BT62" s="102">
        <v>144578</v>
      </c>
      <c r="BU62" s="102">
        <v>144700</v>
      </c>
      <c r="BV62" s="102">
        <v>144715</v>
      </c>
      <c r="BW62" s="45">
        <v>145082</v>
      </c>
      <c r="BX62" s="43">
        <v>145041</v>
      </c>
      <c r="BY62" s="102">
        <v>144441</v>
      </c>
      <c r="BZ62" s="102">
        <v>142920</v>
      </c>
      <c r="CA62" s="102">
        <v>141440</v>
      </c>
      <c r="CB62" s="102">
        <v>141043</v>
      </c>
      <c r="CC62" s="102">
        <v>139027</v>
      </c>
      <c r="CD62" s="102">
        <v>138730</v>
      </c>
      <c r="CE62" s="102">
        <v>138629</v>
      </c>
      <c r="CF62" s="102">
        <v>137915</v>
      </c>
      <c r="CG62" s="44">
        <v>137293</v>
      </c>
      <c r="CH62" s="44">
        <v>136956</v>
      </c>
      <c r="CI62" s="45">
        <v>136603</v>
      </c>
      <c r="CJ62" s="43">
        <v>136259</v>
      </c>
      <c r="CK62" s="44">
        <v>136292</v>
      </c>
      <c r="CL62" s="44">
        <v>135994</v>
      </c>
      <c r="CM62" s="44">
        <v>135838</v>
      </c>
      <c r="CN62" s="44">
        <v>136097</v>
      </c>
      <c r="CO62" s="44">
        <v>137052</v>
      </c>
      <c r="CP62" s="44">
        <v>138313</v>
      </c>
      <c r="CQ62" s="44">
        <v>138450</v>
      </c>
      <c r="CR62" s="44">
        <v>138367</v>
      </c>
      <c r="CS62" s="44">
        <v>138750</v>
      </c>
      <c r="CT62" s="44">
        <v>139489</v>
      </c>
      <c r="CU62" s="45">
        <v>140231</v>
      </c>
      <c r="CV62" s="43">
        <v>140355</v>
      </c>
      <c r="CW62" s="44">
        <v>140177</v>
      </c>
      <c r="CX62" s="44">
        <v>139452</v>
      </c>
      <c r="CY62" s="44">
        <v>139220</v>
      </c>
      <c r="CZ62" s="44">
        <v>139192</v>
      </c>
      <c r="DA62" s="44">
        <v>138342</v>
      </c>
      <c r="DB62" s="44">
        <v>138173</v>
      </c>
      <c r="DC62" s="44">
        <v>137640</v>
      </c>
      <c r="DD62" s="44">
        <v>137550</v>
      </c>
      <c r="DE62" s="44">
        <v>137723</v>
      </c>
      <c r="DF62" s="44">
        <v>138112</v>
      </c>
      <c r="DG62" s="45">
        <v>138105</v>
      </c>
      <c r="DH62" s="43">
        <v>138055</v>
      </c>
      <c r="DI62" s="44">
        <v>137595</v>
      </c>
      <c r="DJ62" s="44">
        <v>137713</v>
      </c>
      <c r="DK62" s="44">
        <v>136869</v>
      </c>
      <c r="DL62" s="44">
        <v>136343</v>
      </c>
      <c r="DM62" s="44">
        <v>135561</v>
      </c>
      <c r="DN62" s="44">
        <v>134506</v>
      </c>
      <c r="DO62" s="44">
        <v>133998</v>
      </c>
      <c r="DP62" s="44">
        <v>134016</v>
      </c>
      <c r="DQ62" s="44">
        <v>133147</v>
      </c>
      <c r="DR62" s="44">
        <v>132551</v>
      </c>
      <c r="DS62" s="47">
        <v>133773</v>
      </c>
      <c r="DT62" s="43">
        <v>134201</v>
      </c>
      <c r="DU62" s="44">
        <v>136711</v>
      </c>
      <c r="DV62" s="44">
        <v>137316</v>
      </c>
      <c r="DW62" s="44">
        <v>137582</v>
      </c>
      <c r="DX62" s="44">
        <v>138682</v>
      </c>
      <c r="DY62" s="44">
        <v>139163</v>
      </c>
      <c r="DZ62" s="44">
        <v>139485</v>
      </c>
      <c r="EA62" s="44">
        <v>137828</v>
      </c>
      <c r="EB62" s="44">
        <v>137988</v>
      </c>
      <c r="EC62" s="44">
        <v>137672</v>
      </c>
      <c r="ED62" s="44">
        <v>136853</v>
      </c>
      <c r="EE62" s="47">
        <v>136375</v>
      </c>
      <c r="EF62" s="43">
        <v>136539</v>
      </c>
      <c r="EG62" s="44">
        <v>136245</v>
      </c>
      <c r="EH62" s="44">
        <v>135419</v>
      </c>
      <c r="EI62" s="44">
        <v>134742</v>
      </c>
      <c r="EJ62" s="44">
        <v>134118</v>
      </c>
      <c r="EK62" s="44">
        <v>133968</v>
      </c>
      <c r="EL62" s="44">
        <v>133770</v>
      </c>
      <c r="EM62" s="44">
        <v>133492</v>
      </c>
      <c r="EN62" s="44">
        <v>135383</v>
      </c>
      <c r="EO62" s="44">
        <v>134954</v>
      </c>
      <c r="EP62" s="44">
        <v>134698</v>
      </c>
      <c r="EQ62" s="47">
        <v>134758</v>
      </c>
      <c r="ER62" s="43">
        <v>135129</v>
      </c>
      <c r="ES62" s="44">
        <v>135336</v>
      </c>
      <c r="ET62" s="44">
        <v>136469</v>
      </c>
      <c r="EU62" s="44">
        <v>135858</v>
      </c>
      <c r="EV62" s="44">
        <v>136419</v>
      </c>
      <c r="EW62" s="47">
        <v>135993</v>
      </c>
      <c r="EX62" s="47">
        <v>139493</v>
      </c>
      <c r="EY62" s="47">
        <v>139961</v>
      </c>
      <c r="EZ62" s="45">
        <v>139616</v>
      </c>
      <c r="FA62" s="45">
        <v>139949</v>
      </c>
      <c r="FB62" s="45">
        <v>139765</v>
      </c>
      <c r="FC62" s="45">
        <v>140669</v>
      </c>
      <c r="FD62" s="45">
        <v>141931</v>
      </c>
      <c r="FE62" s="45">
        <v>142595</v>
      </c>
      <c r="FF62" s="45">
        <v>141379</v>
      </c>
      <c r="FG62" s="45">
        <v>140914</v>
      </c>
      <c r="FH62" s="45">
        <v>141060</v>
      </c>
      <c r="FI62" s="45">
        <v>140394</v>
      </c>
      <c r="FJ62" s="45">
        <v>140555</v>
      </c>
      <c r="FK62" s="45">
        <v>140718</v>
      </c>
      <c r="FL62" s="45">
        <v>140435</v>
      </c>
      <c r="FM62" s="45">
        <v>140437</v>
      </c>
      <c r="FN62" s="45">
        <v>140129</v>
      </c>
      <c r="FO62" s="45">
        <v>140358</v>
      </c>
      <c r="FP62" s="45">
        <v>141507</v>
      </c>
      <c r="FQ62" s="45">
        <v>141991</v>
      </c>
      <c r="FR62" s="45">
        <v>141706</v>
      </c>
      <c r="FS62" s="45">
        <v>140914</v>
      </c>
      <c r="FT62" s="45">
        <v>140373</v>
      </c>
      <c r="FU62" s="45">
        <v>140256</v>
      </c>
      <c r="FV62" s="45">
        <v>140014</v>
      </c>
      <c r="FW62" s="93">
        <v>-242</v>
      </c>
      <c r="FX62" s="79">
        <v>-0.17283985887125575</v>
      </c>
      <c r="FY62" s="93">
        <v>-344</v>
      </c>
      <c r="FZ62" s="79">
        <v>-0.24508756180623834</v>
      </c>
    </row>
    <row r="63" spans="1:182" ht="15" outlineLevel="2">
      <c r="A63" s="304">
        <v>38</v>
      </c>
      <c r="B63" s="48" t="s">
        <v>397</v>
      </c>
      <c r="C63" s="290" t="s">
        <v>422</v>
      </c>
      <c r="D63" s="310">
        <v>10033</v>
      </c>
      <c r="E63" s="311">
        <v>10028</v>
      </c>
      <c r="F63" s="311">
        <v>9953</v>
      </c>
      <c r="G63" s="311">
        <v>9870</v>
      </c>
      <c r="H63" s="311">
        <v>9789</v>
      </c>
      <c r="I63" s="311">
        <v>9845</v>
      </c>
      <c r="J63" s="311">
        <v>9769</v>
      </c>
      <c r="K63" s="311">
        <v>9802</v>
      </c>
      <c r="L63" s="311">
        <v>9663</v>
      </c>
      <c r="M63" s="311">
        <v>9788</v>
      </c>
      <c r="N63" s="311">
        <v>9779</v>
      </c>
      <c r="O63" s="312">
        <v>9947</v>
      </c>
      <c r="P63" s="310">
        <v>9960</v>
      </c>
      <c r="Q63" s="311">
        <v>9897</v>
      </c>
      <c r="R63" s="313">
        <v>9873</v>
      </c>
      <c r="S63" s="311">
        <v>9847</v>
      </c>
      <c r="T63" s="311">
        <v>9821</v>
      </c>
      <c r="U63" s="311">
        <v>9881</v>
      </c>
      <c r="V63" s="311">
        <v>9936</v>
      </c>
      <c r="W63" s="311">
        <v>9872</v>
      </c>
      <c r="X63" s="311">
        <v>9837</v>
      </c>
      <c r="Y63" s="311">
        <v>9794</v>
      </c>
      <c r="Z63" s="311">
        <v>9744</v>
      </c>
      <c r="AA63" s="312">
        <v>9791</v>
      </c>
      <c r="AB63" s="310">
        <v>9778</v>
      </c>
      <c r="AC63" s="311">
        <v>9784</v>
      </c>
      <c r="AD63" s="311">
        <v>9788</v>
      </c>
      <c r="AE63" s="311">
        <v>9803</v>
      </c>
      <c r="AF63" s="311">
        <v>9806</v>
      </c>
      <c r="AG63" s="311">
        <v>9775</v>
      </c>
      <c r="AH63" s="311">
        <v>9790</v>
      </c>
      <c r="AI63" s="311">
        <v>9750</v>
      </c>
      <c r="AJ63" s="311">
        <v>9951</v>
      </c>
      <c r="AK63" s="311">
        <v>9947</v>
      </c>
      <c r="AL63" s="311">
        <v>9944</v>
      </c>
      <c r="AM63" s="312">
        <v>9916</v>
      </c>
      <c r="AN63" s="310">
        <v>9929</v>
      </c>
      <c r="AO63" s="311">
        <v>9851</v>
      </c>
      <c r="AP63" s="311">
        <v>9884</v>
      </c>
      <c r="AQ63" s="311">
        <v>9805</v>
      </c>
      <c r="AR63" s="311">
        <v>9752</v>
      </c>
      <c r="AS63" s="311">
        <v>9798</v>
      </c>
      <c r="AT63" s="311">
        <v>9761</v>
      </c>
      <c r="AU63" s="311">
        <v>9716</v>
      </c>
      <c r="AV63" s="311">
        <v>9784</v>
      </c>
      <c r="AW63" s="311">
        <v>9775</v>
      </c>
      <c r="AX63" s="311">
        <v>9780</v>
      </c>
      <c r="AY63" s="312">
        <v>9816</v>
      </c>
      <c r="AZ63" s="310">
        <v>9760</v>
      </c>
      <c r="BA63" s="311">
        <v>9712</v>
      </c>
      <c r="BB63" s="311">
        <v>9730</v>
      </c>
      <c r="BC63" s="311">
        <v>9694</v>
      </c>
      <c r="BD63" s="311">
        <v>9586</v>
      </c>
      <c r="BE63" s="311">
        <v>9611</v>
      </c>
      <c r="BF63" s="311">
        <v>9586</v>
      </c>
      <c r="BG63" s="311">
        <v>9491</v>
      </c>
      <c r="BH63" s="311">
        <v>9445</v>
      </c>
      <c r="BI63" s="311">
        <v>9384</v>
      </c>
      <c r="BJ63" s="311">
        <v>9479</v>
      </c>
      <c r="BK63" s="312">
        <v>9551</v>
      </c>
      <c r="BL63" s="310">
        <v>9570</v>
      </c>
      <c r="BM63" s="315">
        <v>9562</v>
      </c>
      <c r="BN63" s="315">
        <v>9563</v>
      </c>
      <c r="BO63" s="315">
        <v>9576</v>
      </c>
      <c r="BP63" s="315">
        <v>9576</v>
      </c>
      <c r="BQ63" s="315">
        <v>9594</v>
      </c>
      <c r="BR63" s="315">
        <v>9600</v>
      </c>
      <c r="BS63" s="315">
        <v>9589</v>
      </c>
      <c r="BT63" s="315">
        <v>9593</v>
      </c>
      <c r="BU63" s="315">
        <v>9553</v>
      </c>
      <c r="BV63" s="315">
        <v>9479</v>
      </c>
      <c r="BW63" s="312">
        <v>9456</v>
      </c>
      <c r="BX63" s="310">
        <v>9407</v>
      </c>
      <c r="BY63" s="315">
        <v>9360</v>
      </c>
      <c r="BZ63" s="315">
        <v>9322</v>
      </c>
      <c r="CA63" s="315">
        <v>9259</v>
      </c>
      <c r="CB63" s="315">
        <v>9254</v>
      </c>
      <c r="CC63" s="315">
        <v>8855</v>
      </c>
      <c r="CD63" s="315">
        <v>8944</v>
      </c>
      <c r="CE63" s="315">
        <v>8935</v>
      </c>
      <c r="CF63" s="315">
        <v>8909</v>
      </c>
      <c r="CG63" s="311">
        <v>8888</v>
      </c>
      <c r="CH63" s="311">
        <v>8866</v>
      </c>
      <c r="CI63" s="312">
        <v>8820</v>
      </c>
      <c r="CJ63" s="310">
        <v>8835</v>
      </c>
      <c r="CK63" s="311">
        <v>8843</v>
      </c>
      <c r="CL63" s="311">
        <v>8880</v>
      </c>
      <c r="CM63" s="311">
        <v>8848</v>
      </c>
      <c r="CN63" s="311">
        <v>8875</v>
      </c>
      <c r="CO63" s="311">
        <v>8913</v>
      </c>
      <c r="CP63" s="311">
        <v>8959</v>
      </c>
      <c r="CQ63" s="311">
        <v>8987</v>
      </c>
      <c r="CR63" s="311">
        <v>8998</v>
      </c>
      <c r="CS63" s="311">
        <v>9012</v>
      </c>
      <c r="CT63" s="311">
        <v>8988</v>
      </c>
      <c r="CU63" s="312">
        <v>8964</v>
      </c>
      <c r="CV63" s="310">
        <v>8954</v>
      </c>
      <c r="CW63" s="311">
        <v>8944</v>
      </c>
      <c r="CX63" s="311">
        <v>8880</v>
      </c>
      <c r="CY63" s="311">
        <v>8832</v>
      </c>
      <c r="CZ63" s="311">
        <v>8801</v>
      </c>
      <c r="DA63" s="311">
        <v>8758</v>
      </c>
      <c r="DB63" s="311">
        <v>8753</v>
      </c>
      <c r="DC63" s="311">
        <v>8715</v>
      </c>
      <c r="DD63" s="311">
        <v>8718</v>
      </c>
      <c r="DE63" s="311">
        <v>8679</v>
      </c>
      <c r="DF63" s="311">
        <v>8682</v>
      </c>
      <c r="DG63" s="312">
        <v>8669</v>
      </c>
      <c r="DH63" s="310">
        <v>8657</v>
      </c>
      <c r="DI63" s="311">
        <v>8674</v>
      </c>
      <c r="DJ63" s="311">
        <v>8659</v>
      </c>
      <c r="DK63" s="311">
        <v>8656</v>
      </c>
      <c r="DL63" s="311">
        <v>8653</v>
      </c>
      <c r="DM63" s="311">
        <v>8611</v>
      </c>
      <c r="DN63" s="311">
        <v>8588</v>
      </c>
      <c r="DO63" s="311">
        <v>8587</v>
      </c>
      <c r="DP63" s="311">
        <v>8612</v>
      </c>
      <c r="DQ63" s="311">
        <v>8562</v>
      </c>
      <c r="DR63" s="311">
        <v>8567</v>
      </c>
      <c r="DS63" s="314">
        <v>8550</v>
      </c>
      <c r="DT63" s="310">
        <v>8583</v>
      </c>
      <c r="DU63" s="311">
        <v>8581</v>
      </c>
      <c r="DV63" s="311">
        <v>8559</v>
      </c>
      <c r="DW63" s="311">
        <v>8531</v>
      </c>
      <c r="DX63" s="311">
        <v>8608</v>
      </c>
      <c r="DY63" s="311">
        <v>8581</v>
      </c>
      <c r="DZ63" s="311">
        <v>8576</v>
      </c>
      <c r="EA63" s="311">
        <v>8570</v>
      </c>
      <c r="EB63" s="311">
        <v>8537</v>
      </c>
      <c r="EC63" s="311">
        <v>8522</v>
      </c>
      <c r="ED63" s="311">
        <v>8555</v>
      </c>
      <c r="EE63" s="314">
        <v>8534</v>
      </c>
      <c r="EF63" s="310">
        <v>8524</v>
      </c>
      <c r="EG63" s="311">
        <v>8546</v>
      </c>
      <c r="EH63" s="311">
        <v>8493</v>
      </c>
      <c r="EI63" s="311">
        <v>8480</v>
      </c>
      <c r="EJ63" s="311">
        <v>8490</v>
      </c>
      <c r="EK63" s="311">
        <v>8478</v>
      </c>
      <c r="EL63" s="311">
        <v>8480</v>
      </c>
      <c r="EM63" s="311">
        <v>8468</v>
      </c>
      <c r="EN63" s="311">
        <v>8536</v>
      </c>
      <c r="EO63" s="311">
        <v>8524</v>
      </c>
      <c r="EP63" s="311">
        <v>8518</v>
      </c>
      <c r="EQ63" s="314">
        <v>8522</v>
      </c>
      <c r="ER63" s="310">
        <v>8523</v>
      </c>
      <c r="ES63" s="311">
        <v>8558</v>
      </c>
      <c r="ET63" s="311">
        <v>8513</v>
      </c>
      <c r="EU63" s="311">
        <v>8484</v>
      </c>
      <c r="EV63" s="311">
        <v>8532</v>
      </c>
      <c r="EW63" s="314">
        <v>8501</v>
      </c>
      <c r="EX63" s="314">
        <v>8595</v>
      </c>
      <c r="EY63" s="314">
        <v>8593</v>
      </c>
      <c r="EZ63" s="312">
        <v>8557</v>
      </c>
      <c r="FA63" s="312">
        <v>8553</v>
      </c>
      <c r="FB63" s="312">
        <v>8541</v>
      </c>
      <c r="FC63" s="312">
        <v>8560</v>
      </c>
      <c r="FD63" s="312">
        <v>8591</v>
      </c>
      <c r="FE63" s="312">
        <v>8671</v>
      </c>
      <c r="FF63" s="312">
        <v>8569</v>
      </c>
      <c r="FG63" s="312">
        <v>8545</v>
      </c>
      <c r="FH63" s="312">
        <v>8566</v>
      </c>
      <c r="FI63" s="312">
        <v>8529</v>
      </c>
      <c r="FJ63" s="312">
        <v>8499</v>
      </c>
      <c r="FK63" s="312">
        <v>8510</v>
      </c>
      <c r="FL63" s="312">
        <v>8516</v>
      </c>
      <c r="FM63" s="312">
        <v>8525</v>
      </c>
      <c r="FN63" s="312">
        <v>8504</v>
      </c>
      <c r="FO63" s="312">
        <v>8504</v>
      </c>
      <c r="FP63" s="312">
        <v>8538</v>
      </c>
      <c r="FQ63" s="312">
        <v>8575</v>
      </c>
      <c r="FR63" s="312">
        <v>8580</v>
      </c>
      <c r="FS63" s="312">
        <v>8521</v>
      </c>
      <c r="FT63" s="312">
        <v>8506</v>
      </c>
      <c r="FU63" s="312">
        <v>8504</v>
      </c>
      <c r="FV63" s="312">
        <v>8511</v>
      </c>
      <c r="FW63" s="93">
        <v>7</v>
      </c>
      <c r="FX63" s="79">
        <v>8.2246504523557751E-2</v>
      </c>
      <c r="FY63" s="93">
        <v>7</v>
      </c>
      <c r="FZ63" s="79">
        <v>8.2314205079962371E-2</v>
      </c>
    </row>
    <row r="64" spans="1:182" ht="15" outlineLevel="2">
      <c r="A64" s="304">
        <v>86</v>
      </c>
      <c r="B64" s="48" t="s">
        <v>397</v>
      </c>
      <c r="C64" s="290" t="s">
        <v>431</v>
      </c>
      <c r="D64" s="310">
        <v>3390</v>
      </c>
      <c r="E64" s="311">
        <v>3399</v>
      </c>
      <c r="F64" s="311">
        <v>3371</v>
      </c>
      <c r="G64" s="311">
        <v>3381</v>
      </c>
      <c r="H64" s="311">
        <v>3353</v>
      </c>
      <c r="I64" s="311">
        <v>3340</v>
      </c>
      <c r="J64" s="311">
        <v>3349</v>
      </c>
      <c r="K64" s="311">
        <v>3334</v>
      </c>
      <c r="L64" s="311">
        <v>3440</v>
      </c>
      <c r="M64" s="311">
        <v>3447</v>
      </c>
      <c r="N64" s="311">
        <v>3520</v>
      </c>
      <c r="O64" s="312">
        <v>3603</v>
      </c>
      <c r="P64" s="310">
        <v>3626</v>
      </c>
      <c r="Q64" s="311">
        <v>3615</v>
      </c>
      <c r="R64" s="313">
        <v>3568</v>
      </c>
      <c r="S64" s="311">
        <v>3555</v>
      </c>
      <c r="T64" s="311">
        <v>3545</v>
      </c>
      <c r="U64" s="311">
        <v>3574</v>
      </c>
      <c r="V64" s="311">
        <v>3586</v>
      </c>
      <c r="W64" s="311">
        <v>3594</v>
      </c>
      <c r="X64" s="311">
        <v>3657</v>
      </c>
      <c r="Y64" s="311">
        <v>3664</v>
      </c>
      <c r="Z64" s="311">
        <v>3662</v>
      </c>
      <c r="AA64" s="312">
        <v>3614</v>
      </c>
      <c r="AB64" s="310">
        <v>3525</v>
      </c>
      <c r="AC64" s="311">
        <v>3540</v>
      </c>
      <c r="AD64" s="311">
        <v>3542</v>
      </c>
      <c r="AE64" s="311">
        <v>3498</v>
      </c>
      <c r="AF64" s="311">
        <v>3591</v>
      </c>
      <c r="AG64" s="311">
        <v>3575</v>
      </c>
      <c r="AH64" s="311">
        <v>3583</v>
      </c>
      <c r="AI64" s="311">
        <v>3597</v>
      </c>
      <c r="AJ64" s="311">
        <v>3574</v>
      </c>
      <c r="AK64" s="311">
        <v>3622</v>
      </c>
      <c r="AL64" s="311">
        <v>3643</v>
      </c>
      <c r="AM64" s="312">
        <v>3672</v>
      </c>
      <c r="AN64" s="310">
        <v>3621</v>
      </c>
      <c r="AO64" s="311">
        <v>3585</v>
      </c>
      <c r="AP64" s="311">
        <v>3551</v>
      </c>
      <c r="AQ64" s="311">
        <v>3532</v>
      </c>
      <c r="AR64" s="311">
        <v>3610</v>
      </c>
      <c r="AS64" s="311">
        <v>3570</v>
      </c>
      <c r="AT64" s="311">
        <v>3573</v>
      </c>
      <c r="AU64" s="311">
        <v>3595</v>
      </c>
      <c r="AV64" s="311">
        <v>3562</v>
      </c>
      <c r="AW64" s="311">
        <v>3571</v>
      </c>
      <c r="AX64" s="311">
        <v>3524</v>
      </c>
      <c r="AY64" s="312">
        <v>3502</v>
      </c>
      <c r="AZ64" s="310">
        <v>3546</v>
      </c>
      <c r="BA64" s="311">
        <v>3572</v>
      </c>
      <c r="BB64" s="311">
        <v>3559</v>
      </c>
      <c r="BC64" s="311">
        <v>3581</v>
      </c>
      <c r="BD64" s="311">
        <v>3579</v>
      </c>
      <c r="BE64" s="311">
        <v>3542</v>
      </c>
      <c r="BF64" s="311">
        <v>3523</v>
      </c>
      <c r="BG64" s="311">
        <v>3468</v>
      </c>
      <c r="BH64" s="311">
        <v>3531</v>
      </c>
      <c r="BI64" s="311">
        <v>3496</v>
      </c>
      <c r="BJ64" s="311">
        <v>3467</v>
      </c>
      <c r="BK64" s="312">
        <v>3498</v>
      </c>
      <c r="BL64" s="310">
        <v>3476</v>
      </c>
      <c r="BM64" s="315">
        <v>3502</v>
      </c>
      <c r="BN64" s="315">
        <v>3481</v>
      </c>
      <c r="BO64" s="315">
        <v>3449</v>
      </c>
      <c r="BP64" s="315">
        <v>3448</v>
      </c>
      <c r="BQ64" s="315">
        <v>3431</v>
      </c>
      <c r="BR64" s="315">
        <v>3310</v>
      </c>
      <c r="BS64" s="315">
        <v>3261</v>
      </c>
      <c r="BT64" s="315">
        <v>3212</v>
      </c>
      <c r="BU64" s="315">
        <v>3183</v>
      </c>
      <c r="BV64" s="315">
        <v>3189</v>
      </c>
      <c r="BW64" s="312">
        <v>3210</v>
      </c>
      <c r="BX64" s="310">
        <v>3219</v>
      </c>
      <c r="BY64" s="315">
        <v>3231</v>
      </c>
      <c r="BZ64" s="315">
        <v>3194</v>
      </c>
      <c r="CA64" s="315">
        <v>3152</v>
      </c>
      <c r="CB64" s="315">
        <v>3135</v>
      </c>
      <c r="CC64" s="315">
        <v>3123</v>
      </c>
      <c r="CD64" s="315">
        <v>3101</v>
      </c>
      <c r="CE64" s="315">
        <v>3093</v>
      </c>
      <c r="CF64" s="315">
        <v>3057</v>
      </c>
      <c r="CG64" s="311">
        <v>3043</v>
      </c>
      <c r="CH64" s="311">
        <v>3019</v>
      </c>
      <c r="CI64" s="312">
        <v>2978</v>
      </c>
      <c r="CJ64" s="310">
        <v>2970</v>
      </c>
      <c r="CK64" s="311">
        <v>2956</v>
      </c>
      <c r="CL64" s="311">
        <v>2929</v>
      </c>
      <c r="CM64" s="311">
        <v>2924</v>
      </c>
      <c r="CN64" s="311">
        <v>2928</v>
      </c>
      <c r="CO64" s="311">
        <v>2955</v>
      </c>
      <c r="CP64" s="311">
        <v>2955</v>
      </c>
      <c r="CQ64" s="311">
        <v>2990</v>
      </c>
      <c r="CR64" s="311">
        <v>2997</v>
      </c>
      <c r="CS64" s="311">
        <v>3000</v>
      </c>
      <c r="CT64" s="311">
        <v>3008</v>
      </c>
      <c r="CU64" s="312">
        <v>3027</v>
      </c>
      <c r="CV64" s="310">
        <v>2992</v>
      </c>
      <c r="CW64" s="311">
        <v>2980</v>
      </c>
      <c r="CX64" s="311">
        <v>2969</v>
      </c>
      <c r="CY64" s="311">
        <v>2970</v>
      </c>
      <c r="CZ64" s="311">
        <v>2976</v>
      </c>
      <c r="DA64" s="311">
        <v>2949</v>
      </c>
      <c r="DB64" s="311">
        <v>2959</v>
      </c>
      <c r="DC64" s="311">
        <v>2914</v>
      </c>
      <c r="DD64" s="311">
        <v>2916</v>
      </c>
      <c r="DE64" s="311">
        <v>2915</v>
      </c>
      <c r="DF64" s="311">
        <v>2900</v>
      </c>
      <c r="DG64" s="312">
        <v>2874</v>
      </c>
      <c r="DH64" s="310">
        <v>2845</v>
      </c>
      <c r="DI64" s="311">
        <v>2815</v>
      </c>
      <c r="DJ64" s="311">
        <v>2829</v>
      </c>
      <c r="DK64" s="311">
        <v>2820</v>
      </c>
      <c r="DL64" s="311">
        <v>2824</v>
      </c>
      <c r="DM64" s="311">
        <v>2797</v>
      </c>
      <c r="DN64" s="311">
        <v>2767</v>
      </c>
      <c r="DO64" s="311">
        <v>2750</v>
      </c>
      <c r="DP64" s="311">
        <v>2747</v>
      </c>
      <c r="DQ64" s="311">
        <v>2721</v>
      </c>
      <c r="DR64" s="311">
        <v>2701</v>
      </c>
      <c r="DS64" s="314">
        <v>2744</v>
      </c>
      <c r="DT64" s="310">
        <v>2762</v>
      </c>
      <c r="DU64" s="311">
        <v>2783</v>
      </c>
      <c r="DV64" s="311">
        <v>2794</v>
      </c>
      <c r="DW64" s="311">
        <v>2785</v>
      </c>
      <c r="DX64" s="311">
        <v>2817</v>
      </c>
      <c r="DY64" s="311">
        <v>2812</v>
      </c>
      <c r="DZ64" s="311">
        <v>2804</v>
      </c>
      <c r="EA64" s="311">
        <v>2781</v>
      </c>
      <c r="EB64" s="311">
        <v>2802</v>
      </c>
      <c r="EC64" s="311">
        <v>2791</v>
      </c>
      <c r="ED64" s="311">
        <v>2780</v>
      </c>
      <c r="EE64" s="314">
        <v>2772</v>
      </c>
      <c r="EF64" s="310">
        <v>2785</v>
      </c>
      <c r="EG64" s="311">
        <v>2771</v>
      </c>
      <c r="EH64" s="311">
        <v>2757</v>
      </c>
      <c r="EI64" s="311">
        <v>2729</v>
      </c>
      <c r="EJ64" s="311">
        <v>2702</v>
      </c>
      <c r="EK64" s="311">
        <v>2713</v>
      </c>
      <c r="EL64" s="311">
        <v>2714</v>
      </c>
      <c r="EM64" s="311">
        <v>2714</v>
      </c>
      <c r="EN64" s="311">
        <v>2744</v>
      </c>
      <c r="EO64" s="311">
        <v>2732</v>
      </c>
      <c r="EP64" s="311">
        <v>2728</v>
      </c>
      <c r="EQ64" s="314">
        <v>2724</v>
      </c>
      <c r="ER64" s="310">
        <v>2725</v>
      </c>
      <c r="ES64" s="311">
        <v>2735</v>
      </c>
      <c r="ET64" s="311">
        <v>2717</v>
      </c>
      <c r="EU64" s="311">
        <v>2706</v>
      </c>
      <c r="EV64" s="311">
        <v>2713</v>
      </c>
      <c r="EW64" s="314">
        <v>2691</v>
      </c>
      <c r="EX64" s="314">
        <v>2725</v>
      </c>
      <c r="EY64" s="314">
        <v>2740</v>
      </c>
      <c r="EZ64" s="312">
        <v>2717</v>
      </c>
      <c r="FA64" s="312">
        <v>2736</v>
      </c>
      <c r="FB64" s="312">
        <v>2717</v>
      </c>
      <c r="FC64" s="312">
        <v>2749</v>
      </c>
      <c r="FD64" s="312">
        <v>2752</v>
      </c>
      <c r="FE64" s="312">
        <v>2749</v>
      </c>
      <c r="FF64" s="312">
        <v>2715</v>
      </c>
      <c r="FG64" s="312">
        <v>2716</v>
      </c>
      <c r="FH64" s="312">
        <v>2710</v>
      </c>
      <c r="FI64" s="312">
        <v>2676</v>
      </c>
      <c r="FJ64" s="312">
        <v>2693</v>
      </c>
      <c r="FK64" s="312">
        <v>2708</v>
      </c>
      <c r="FL64" s="312">
        <v>2705</v>
      </c>
      <c r="FM64" s="312">
        <v>2703</v>
      </c>
      <c r="FN64" s="312">
        <v>2697</v>
      </c>
      <c r="FO64" s="312">
        <v>2710</v>
      </c>
      <c r="FP64" s="312">
        <v>2757</v>
      </c>
      <c r="FQ64" s="312">
        <v>2767</v>
      </c>
      <c r="FR64" s="312">
        <v>2751</v>
      </c>
      <c r="FS64" s="312">
        <v>2715</v>
      </c>
      <c r="FT64" s="312">
        <v>2723</v>
      </c>
      <c r="FU64" s="312">
        <v>2710</v>
      </c>
      <c r="FV64" s="312">
        <v>2693</v>
      </c>
      <c r="FW64" s="93">
        <v>-17</v>
      </c>
      <c r="FX64" s="79">
        <v>-0.63126624582250279</v>
      </c>
      <c r="FY64" s="93">
        <v>-17</v>
      </c>
      <c r="FZ64" s="79">
        <v>-0.62730627306273068</v>
      </c>
    </row>
    <row r="65" spans="1:182" ht="15" outlineLevel="2">
      <c r="A65" s="304">
        <v>107</v>
      </c>
      <c r="B65" s="48" t="s">
        <v>397</v>
      </c>
      <c r="C65" s="290" t="s">
        <v>436</v>
      </c>
      <c r="D65" s="310">
        <v>6849</v>
      </c>
      <c r="E65" s="311">
        <v>6881</v>
      </c>
      <c r="F65" s="311">
        <v>6862</v>
      </c>
      <c r="G65" s="311">
        <v>6847</v>
      </c>
      <c r="H65" s="311">
        <v>6835</v>
      </c>
      <c r="I65" s="311">
        <v>6882</v>
      </c>
      <c r="J65" s="311">
        <v>6856</v>
      </c>
      <c r="K65" s="311">
        <v>6847</v>
      </c>
      <c r="L65" s="311">
        <v>6820</v>
      </c>
      <c r="M65" s="311">
        <v>6868</v>
      </c>
      <c r="N65" s="311">
        <v>6822</v>
      </c>
      <c r="O65" s="312">
        <v>6916</v>
      </c>
      <c r="P65" s="310">
        <v>6933</v>
      </c>
      <c r="Q65" s="311">
        <v>6862</v>
      </c>
      <c r="R65" s="313">
        <v>6885</v>
      </c>
      <c r="S65" s="311">
        <v>6219</v>
      </c>
      <c r="T65" s="311">
        <v>6653</v>
      </c>
      <c r="U65" s="311">
        <v>6581</v>
      </c>
      <c r="V65" s="311">
        <v>6682</v>
      </c>
      <c r="W65" s="311">
        <v>6670</v>
      </c>
      <c r="X65" s="311">
        <v>6714</v>
      </c>
      <c r="Y65" s="311">
        <v>6740</v>
      </c>
      <c r="Z65" s="311">
        <v>6723</v>
      </c>
      <c r="AA65" s="312">
        <v>6804</v>
      </c>
      <c r="AB65" s="310">
        <v>6744</v>
      </c>
      <c r="AC65" s="311">
        <v>6732</v>
      </c>
      <c r="AD65" s="311">
        <v>6728</v>
      </c>
      <c r="AE65" s="311">
        <v>6702</v>
      </c>
      <c r="AF65" s="311">
        <v>6690</v>
      </c>
      <c r="AG65" s="311">
        <v>6621</v>
      </c>
      <c r="AH65" s="311">
        <v>6586</v>
      </c>
      <c r="AI65" s="311">
        <v>6616</v>
      </c>
      <c r="AJ65" s="311">
        <v>6681</v>
      </c>
      <c r="AK65" s="311">
        <v>6705</v>
      </c>
      <c r="AL65" s="311">
        <v>6668</v>
      </c>
      <c r="AM65" s="312">
        <v>6675</v>
      </c>
      <c r="AN65" s="310">
        <v>6680</v>
      </c>
      <c r="AO65" s="311">
        <v>6639</v>
      </c>
      <c r="AP65" s="311">
        <v>6663</v>
      </c>
      <c r="AQ65" s="311">
        <v>6674</v>
      </c>
      <c r="AR65" s="311">
        <v>6685</v>
      </c>
      <c r="AS65" s="311">
        <v>6641</v>
      </c>
      <c r="AT65" s="311">
        <v>6605</v>
      </c>
      <c r="AU65" s="311">
        <v>6595</v>
      </c>
      <c r="AV65" s="311">
        <v>6548</v>
      </c>
      <c r="AW65" s="311">
        <v>6554</v>
      </c>
      <c r="AX65" s="311">
        <v>6538</v>
      </c>
      <c r="AY65" s="312">
        <v>6552</v>
      </c>
      <c r="AZ65" s="310">
        <v>6549</v>
      </c>
      <c r="BA65" s="311">
        <v>6548</v>
      </c>
      <c r="BB65" s="311">
        <v>6561</v>
      </c>
      <c r="BC65" s="311">
        <v>6527</v>
      </c>
      <c r="BD65" s="311">
        <v>6468</v>
      </c>
      <c r="BE65" s="311">
        <v>6508</v>
      </c>
      <c r="BF65" s="311">
        <v>6498</v>
      </c>
      <c r="BG65" s="311">
        <v>6431</v>
      </c>
      <c r="BH65" s="311">
        <v>6440</v>
      </c>
      <c r="BI65" s="311">
        <v>6399</v>
      </c>
      <c r="BJ65" s="311">
        <v>6442</v>
      </c>
      <c r="BK65" s="312">
        <v>6465</v>
      </c>
      <c r="BL65" s="310">
        <v>6423</v>
      </c>
      <c r="BM65" s="315">
        <v>6392</v>
      </c>
      <c r="BN65" s="315">
        <v>6367</v>
      </c>
      <c r="BO65" s="315">
        <v>6403</v>
      </c>
      <c r="BP65" s="315">
        <v>6389</v>
      </c>
      <c r="BQ65" s="315">
        <v>6332</v>
      </c>
      <c r="BR65" s="315">
        <v>6234</v>
      </c>
      <c r="BS65" s="315">
        <v>6185</v>
      </c>
      <c r="BT65" s="315">
        <v>6176</v>
      </c>
      <c r="BU65" s="315">
        <v>6171</v>
      </c>
      <c r="BV65" s="315">
        <v>6184</v>
      </c>
      <c r="BW65" s="312">
        <v>6182</v>
      </c>
      <c r="BX65" s="310">
        <v>6162</v>
      </c>
      <c r="BY65" s="315">
        <v>6148</v>
      </c>
      <c r="BZ65" s="315">
        <v>6104</v>
      </c>
      <c r="CA65" s="315">
        <v>6071</v>
      </c>
      <c r="CB65" s="315">
        <v>6008</v>
      </c>
      <c r="CC65" s="315">
        <v>5896</v>
      </c>
      <c r="CD65" s="315">
        <v>5967</v>
      </c>
      <c r="CE65" s="315">
        <v>5956</v>
      </c>
      <c r="CF65" s="315">
        <v>5927</v>
      </c>
      <c r="CG65" s="311">
        <v>5896</v>
      </c>
      <c r="CH65" s="311">
        <v>5863</v>
      </c>
      <c r="CI65" s="312">
        <v>5837</v>
      </c>
      <c r="CJ65" s="310">
        <v>5842</v>
      </c>
      <c r="CK65" s="311">
        <v>5887</v>
      </c>
      <c r="CL65" s="311">
        <v>5898</v>
      </c>
      <c r="CM65" s="311">
        <v>5916</v>
      </c>
      <c r="CN65" s="311">
        <v>5936</v>
      </c>
      <c r="CO65" s="311">
        <v>5971</v>
      </c>
      <c r="CP65" s="311">
        <v>6033</v>
      </c>
      <c r="CQ65" s="311">
        <v>6086</v>
      </c>
      <c r="CR65" s="311">
        <v>6090</v>
      </c>
      <c r="CS65" s="311">
        <v>6050</v>
      </c>
      <c r="CT65" s="311">
        <v>6042</v>
      </c>
      <c r="CU65" s="312">
        <v>6016</v>
      </c>
      <c r="CV65" s="310">
        <v>6005</v>
      </c>
      <c r="CW65" s="311">
        <v>6003</v>
      </c>
      <c r="CX65" s="311">
        <v>5960</v>
      </c>
      <c r="CY65" s="311">
        <v>5981</v>
      </c>
      <c r="CZ65" s="311">
        <v>6001</v>
      </c>
      <c r="DA65" s="311">
        <v>5979</v>
      </c>
      <c r="DB65" s="311">
        <v>5990</v>
      </c>
      <c r="DC65" s="311">
        <v>5999</v>
      </c>
      <c r="DD65" s="311">
        <v>5977</v>
      </c>
      <c r="DE65" s="311">
        <v>5962</v>
      </c>
      <c r="DF65" s="311">
        <v>5993</v>
      </c>
      <c r="DG65" s="312">
        <v>5953</v>
      </c>
      <c r="DH65" s="310">
        <v>5945</v>
      </c>
      <c r="DI65" s="311">
        <v>5860</v>
      </c>
      <c r="DJ65" s="311">
        <v>5876</v>
      </c>
      <c r="DK65" s="311">
        <v>5829</v>
      </c>
      <c r="DL65" s="311">
        <v>5833</v>
      </c>
      <c r="DM65" s="311">
        <v>5768</v>
      </c>
      <c r="DN65" s="311">
        <v>5739</v>
      </c>
      <c r="DO65" s="311">
        <v>5735</v>
      </c>
      <c r="DP65" s="311">
        <v>5744</v>
      </c>
      <c r="DQ65" s="311">
        <v>5699</v>
      </c>
      <c r="DR65" s="311">
        <v>5676</v>
      </c>
      <c r="DS65" s="314">
        <v>5657</v>
      </c>
      <c r="DT65" s="310">
        <v>5592</v>
      </c>
      <c r="DU65" s="311">
        <v>5646</v>
      </c>
      <c r="DV65" s="311">
        <v>5636</v>
      </c>
      <c r="DW65" s="311">
        <v>5676</v>
      </c>
      <c r="DX65" s="311">
        <v>5720</v>
      </c>
      <c r="DY65" s="311">
        <v>5722</v>
      </c>
      <c r="DZ65" s="311">
        <v>5732</v>
      </c>
      <c r="EA65" s="311">
        <v>5706</v>
      </c>
      <c r="EB65" s="311">
        <v>5692</v>
      </c>
      <c r="EC65" s="311">
        <v>5714</v>
      </c>
      <c r="ED65" s="311">
        <v>5683</v>
      </c>
      <c r="EE65" s="314">
        <v>5715</v>
      </c>
      <c r="EF65" s="310">
        <v>5729</v>
      </c>
      <c r="EG65" s="311">
        <v>5769</v>
      </c>
      <c r="EH65" s="311">
        <v>5738</v>
      </c>
      <c r="EI65" s="311">
        <v>5738</v>
      </c>
      <c r="EJ65" s="311">
        <v>5720</v>
      </c>
      <c r="EK65" s="311">
        <v>5700</v>
      </c>
      <c r="EL65" s="311">
        <v>5747</v>
      </c>
      <c r="EM65" s="311">
        <v>5777</v>
      </c>
      <c r="EN65" s="311">
        <v>5839</v>
      </c>
      <c r="EO65" s="311">
        <v>5824</v>
      </c>
      <c r="EP65" s="311">
        <v>5808</v>
      </c>
      <c r="EQ65" s="314">
        <v>5793</v>
      </c>
      <c r="ER65" s="310">
        <v>5808</v>
      </c>
      <c r="ES65" s="311">
        <v>5796</v>
      </c>
      <c r="ET65" s="311">
        <v>5721</v>
      </c>
      <c r="EU65" s="311">
        <v>5681</v>
      </c>
      <c r="EV65" s="311">
        <v>5668</v>
      </c>
      <c r="EW65" s="314">
        <v>5653</v>
      </c>
      <c r="EX65" s="314">
        <v>5738</v>
      </c>
      <c r="EY65" s="314">
        <v>5747</v>
      </c>
      <c r="EZ65" s="312">
        <v>5709</v>
      </c>
      <c r="FA65" s="312">
        <v>5728</v>
      </c>
      <c r="FB65" s="312">
        <v>5707</v>
      </c>
      <c r="FC65" s="312">
        <v>5687</v>
      </c>
      <c r="FD65" s="312">
        <v>5747</v>
      </c>
      <c r="FE65" s="312">
        <v>5759</v>
      </c>
      <c r="FF65" s="312">
        <v>5672</v>
      </c>
      <c r="FG65" s="312">
        <v>5638</v>
      </c>
      <c r="FH65" s="312">
        <v>5657</v>
      </c>
      <c r="FI65" s="312">
        <v>5632</v>
      </c>
      <c r="FJ65" s="312">
        <v>5629</v>
      </c>
      <c r="FK65" s="312">
        <v>5650</v>
      </c>
      <c r="FL65" s="312">
        <v>5647</v>
      </c>
      <c r="FM65" s="312">
        <v>5674</v>
      </c>
      <c r="FN65" s="312">
        <v>5671</v>
      </c>
      <c r="FO65" s="312">
        <v>5659</v>
      </c>
      <c r="FP65" s="312">
        <v>5693</v>
      </c>
      <c r="FQ65" s="312">
        <v>5739</v>
      </c>
      <c r="FR65" s="312">
        <v>5714</v>
      </c>
      <c r="FS65" s="312">
        <v>5608</v>
      </c>
      <c r="FT65" s="312">
        <v>5561</v>
      </c>
      <c r="FU65" s="312">
        <v>5554</v>
      </c>
      <c r="FV65" s="312">
        <v>5536</v>
      </c>
      <c r="FW65" s="93">
        <v>-18</v>
      </c>
      <c r="FX65" s="79">
        <v>-0.32514450867052025</v>
      </c>
      <c r="FY65" s="93">
        <v>-123</v>
      </c>
      <c r="FZ65" s="79">
        <v>-2.1735288920303941</v>
      </c>
    </row>
    <row r="66" spans="1:182" ht="15" outlineLevel="2">
      <c r="A66" s="304">
        <v>134</v>
      </c>
      <c r="B66" s="48" t="s">
        <v>397</v>
      </c>
      <c r="C66" s="290" t="s">
        <v>441</v>
      </c>
      <c r="D66" s="310">
        <v>6480</v>
      </c>
      <c r="E66" s="311">
        <v>6525</v>
      </c>
      <c r="F66" s="311">
        <v>6498</v>
      </c>
      <c r="G66" s="311">
        <v>6499</v>
      </c>
      <c r="H66" s="311">
        <v>6492</v>
      </c>
      <c r="I66" s="311">
        <v>6512</v>
      </c>
      <c r="J66" s="311">
        <v>6511</v>
      </c>
      <c r="K66" s="311">
        <v>6500</v>
      </c>
      <c r="L66" s="311">
        <v>6541</v>
      </c>
      <c r="M66" s="311">
        <v>6544</v>
      </c>
      <c r="N66" s="311">
        <v>6558</v>
      </c>
      <c r="O66" s="312">
        <v>6689</v>
      </c>
      <c r="P66" s="310">
        <v>6671</v>
      </c>
      <c r="Q66" s="311">
        <v>6714</v>
      </c>
      <c r="R66" s="313">
        <v>6779</v>
      </c>
      <c r="S66" s="311">
        <v>6319</v>
      </c>
      <c r="T66" s="311">
        <v>6344</v>
      </c>
      <c r="U66" s="311">
        <v>6636</v>
      </c>
      <c r="V66" s="311">
        <v>6607</v>
      </c>
      <c r="W66" s="311">
        <v>6568</v>
      </c>
      <c r="X66" s="311">
        <v>6589</v>
      </c>
      <c r="Y66" s="311">
        <v>6647</v>
      </c>
      <c r="Z66" s="311">
        <v>6628</v>
      </c>
      <c r="AA66" s="312">
        <v>6610</v>
      </c>
      <c r="AB66" s="310">
        <v>6849</v>
      </c>
      <c r="AC66" s="311">
        <v>6866</v>
      </c>
      <c r="AD66" s="311">
        <v>6841</v>
      </c>
      <c r="AE66" s="311">
        <v>6803</v>
      </c>
      <c r="AF66" s="311">
        <v>6765</v>
      </c>
      <c r="AG66" s="311">
        <v>6739</v>
      </c>
      <c r="AH66" s="311">
        <v>6671</v>
      </c>
      <c r="AI66" s="311">
        <v>6722</v>
      </c>
      <c r="AJ66" s="311">
        <v>6721</v>
      </c>
      <c r="AK66" s="311">
        <v>6747</v>
      </c>
      <c r="AL66" s="311">
        <v>6704</v>
      </c>
      <c r="AM66" s="312">
        <v>6738</v>
      </c>
      <c r="AN66" s="310">
        <v>6737</v>
      </c>
      <c r="AO66" s="311">
        <v>6750</v>
      </c>
      <c r="AP66" s="311">
        <v>6716</v>
      </c>
      <c r="AQ66" s="311">
        <v>6665</v>
      </c>
      <c r="AR66" s="311">
        <v>6677</v>
      </c>
      <c r="AS66" s="311">
        <v>6662</v>
      </c>
      <c r="AT66" s="311">
        <v>6678</v>
      </c>
      <c r="AU66" s="311">
        <v>6676</v>
      </c>
      <c r="AV66" s="311">
        <v>6633</v>
      </c>
      <c r="AW66" s="311">
        <v>6657</v>
      </c>
      <c r="AX66" s="311">
        <v>6623</v>
      </c>
      <c r="AY66" s="312">
        <v>6662</v>
      </c>
      <c r="AZ66" s="310">
        <v>6651</v>
      </c>
      <c r="BA66" s="311">
        <v>6668</v>
      </c>
      <c r="BB66" s="311">
        <v>6632</v>
      </c>
      <c r="BC66" s="311">
        <v>6634</v>
      </c>
      <c r="BD66" s="311">
        <v>6641</v>
      </c>
      <c r="BE66" s="311">
        <v>6580</v>
      </c>
      <c r="BF66" s="311">
        <v>6585</v>
      </c>
      <c r="BG66" s="311">
        <v>6530</v>
      </c>
      <c r="BH66" s="311">
        <v>6523</v>
      </c>
      <c r="BI66" s="311">
        <v>6484</v>
      </c>
      <c r="BJ66" s="311">
        <v>6471</v>
      </c>
      <c r="BK66" s="312">
        <v>6495</v>
      </c>
      <c r="BL66" s="310">
        <v>6485</v>
      </c>
      <c r="BM66" s="315">
        <v>6492</v>
      </c>
      <c r="BN66" s="315">
        <v>6488</v>
      </c>
      <c r="BO66" s="315">
        <v>6484</v>
      </c>
      <c r="BP66" s="315">
        <v>6490</v>
      </c>
      <c r="BQ66" s="315">
        <v>6464</v>
      </c>
      <c r="BR66" s="315">
        <v>6406</v>
      </c>
      <c r="BS66" s="315">
        <v>6370</v>
      </c>
      <c r="BT66" s="315">
        <v>6343</v>
      </c>
      <c r="BU66" s="315">
        <v>6321</v>
      </c>
      <c r="BV66" s="315">
        <v>6291</v>
      </c>
      <c r="BW66" s="312">
        <v>6294</v>
      </c>
      <c r="BX66" s="310">
        <v>6292</v>
      </c>
      <c r="BY66" s="315">
        <v>6282</v>
      </c>
      <c r="BZ66" s="315">
        <v>6267</v>
      </c>
      <c r="CA66" s="315">
        <v>6188</v>
      </c>
      <c r="CB66" s="315">
        <v>6148</v>
      </c>
      <c r="CC66" s="315">
        <v>6117</v>
      </c>
      <c r="CD66" s="315">
        <v>6108</v>
      </c>
      <c r="CE66" s="315">
        <v>6099</v>
      </c>
      <c r="CF66" s="315">
        <v>6091</v>
      </c>
      <c r="CG66" s="311">
        <v>6057</v>
      </c>
      <c r="CH66" s="311">
        <v>6091</v>
      </c>
      <c r="CI66" s="312">
        <v>6090</v>
      </c>
      <c r="CJ66" s="310">
        <v>6063</v>
      </c>
      <c r="CK66" s="311">
        <v>6051</v>
      </c>
      <c r="CL66" s="311">
        <v>6062</v>
      </c>
      <c r="CM66" s="311">
        <v>6050</v>
      </c>
      <c r="CN66" s="311">
        <v>6043</v>
      </c>
      <c r="CO66" s="311">
        <v>6078</v>
      </c>
      <c r="CP66" s="311">
        <v>6120</v>
      </c>
      <c r="CQ66" s="311">
        <v>6150</v>
      </c>
      <c r="CR66" s="311">
        <v>6149</v>
      </c>
      <c r="CS66" s="311">
        <v>6170</v>
      </c>
      <c r="CT66" s="311">
        <v>6185</v>
      </c>
      <c r="CU66" s="312">
        <v>6210</v>
      </c>
      <c r="CV66" s="310">
        <v>6204</v>
      </c>
      <c r="CW66" s="311">
        <v>6177</v>
      </c>
      <c r="CX66" s="311">
        <v>6191</v>
      </c>
      <c r="CY66" s="311">
        <v>6174</v>
      </c>
      <c r="CZ66" s="311">
        <v>6151</v>
      </c>
      <c r="DA66" s="311">
        <v>6143</v>
      </c>
      <c r="DB66" s="311">
        <v>6138</v>
      </c>
      <c r="DC66" s="311">
        <v>6103</v>
      </c>
      <c r="DD66" s="311">
        <v>6114</v>
      </c>
      <c r="DE66" s="311">
        <v>6153</v>
      </c>
      <c r="DF66" s="311">
        <v>6171</v>
      </c>
      <c r="DG66" s="312">
        <v>6170</v>
      </c>
      <c r="DH66" s="310">
        <v>6169</v>
      </c>
      <c r="DI66" s="311">
        <v>6130</v>
      </c>
      <c r="DJ66" s="311">
        <v>6150</v>
      </c>
      <c r="DK66" s="311">
        <v>6136</v>
      </c>
      <c r="DL66" s="311">
        <v>6117</v>
      </c>
      <c r="DM66" s="311">
        <v>6099</v>
      </c>
      <c r="DN66" s="311">
        <v>6085</v>
      </c>
      <c r="DO66" s="311">
        <v>6072</v>
      </c>
      <c r="DP66" s="311">
        <v>6067</v>
      </c>
      <c r="DQ66" s="311">
        <v>6058</v>
      </c>
      <c r="DR66" s="311">
        <v>6037</v>
      </c>
      <c r="DS66" s="314">
        <v>6124</v>
      </c>
      <c r="DT66" s="310">
        <v>6176</v>
      </c>
      <c r="DU66" s="311">
        <v>6230</v>
      </c>
      <c r="DV66" s="311">
        <v>6245</v>
      </c>
      <c r="DW66" s="311">
        <v>6254</v>
      </c>
      <c r="DX66" s="311">
        <v>6283</v>
      </c>
      <c r="DY66" s="311">
        <v>6312</v>
      </c>
      <c r="DZ66" s="311">
        <v>6348</v>
      </c>
      <c r="EA66" s="311">
        <v>6317</v>
      </c>
      <c r="EB66" s="311">
        <v>6348</v>
      </c>
      <c r="EC66" s="311">
        <v>6327</v>
      </c>
      <c r="ED66" s="311">
        <v>6299</v>
      </c>
      <c r="EE66" s="314">
        <v>6310</v>
      </c>
      <c r="EF66" s="310">
        <v>6341</v>
      </c>
      <c r="EG66" s="311">
        <v>6349</v>
      </c>
      <c r="EH66" s="311">
        <v>6324</v>
      </c>
      <c r="EI66" s="311">
        <v>6308</v>
      </c>
      <c r="EJ66" s="311">
        <v>6294</v>
      </c>
      <c r="EK66" s="311">
        <v>6325</v>
      </c>
      <c r="EL66" s="311">
        <v>6334</v>
      </c>
      <c r="EM66" s="311">
        <v>6328</v>
      </c>
      <c r="EN66" s="311">
        <v>6309</v>
      </c>
      <c r="EO66" s="311">
        <v>6331</v>
      </c>
      <c r="EP66" s="311">
        <v>6320</v>
      </c>
      <c r="EQ66" s="314">
        <v>6312</v>
      </c>
      <c r="ER66" s="310">
        <v>6300</v>
      </c>
      <c r="ES66" s="311">
        <v>6289</v>
      </c>
      <c r="ET66" s="311">
        <v>6294</v>
      </c>
      <c r="EU66" s="311">
        <v>6301</v>
      </c>
      <c r="EV66" s="311">
        <v>6324</v>
      </c>
      <c r="EW66" s="314">
        <v>6319</v>
      </c>
      <c r="EX66" s="314">
        <v>6395</v>
      </c>
      <c r="EY66" s="314">
        <v>6399</v>
      </c>
      <c r="EZ66" s="312">
        <v>6413</v>
      </c>
      <c r="FA66" s="312">
        <v>6405</v>
      </c>
      <c r="FB66" s="312">
        <v>6378</v>
      </c>
      <c r="FC66" s="312">
        <v>6394</v>
      </c>
      <c r="FD66" s="312">
        <v>6404</v>
      </c>
      <c r="FE66" s="312">
        <v>6367</v>
      </c>
      <c r="FF66" s="312">
        <v>6344</v>
      </c>
      <c r="FG66" s="312">
        <v>6329</v>
      </c>
      <c r="FH66" s="312">
        <v>6305</v>
      </c>
      <c r="FI66" s="312">
        <v>6245</v>
      </c>
      <c r="FJ66" s="312">
        <v>6257</v>
      </c>
      <c r="FK66" s="312">
        <v>6261</v>
      </c>
      <c r="FL66" s="312">
        <v>6254</v>
      </c>
      <c r="FM66" s="312">
        <v>6227</v>
      </c>
      <c r="FN66" s="312">
        <v>6207</v>
      </c>
      <c r="FO66" s="312">
        <v>6215</v>
      </c>
      <c r="FP66" s="312">
        <v>6233</v>
      </c>
      <c r="FQ66" s="312">
        <v>6271</v>
      </c>
      <c r="FR66" s="312">
        <v>6241</v>
      </c>
      <c r="FS66" s="312">
        <v>6228</v>
      </c>
      <c r="FT66" s="312">
        <v>6248</v>
      </c>
      <c r="FU66" s="312">
        <v>6243</v>
      </c>
      <c r="FV66" s="312">
        <v>6240</v>
      </c>
      <c r="FW66" s="93">
        <v>-3</v>
      </c>
      <c r="FX66" s="79">
        <v>-4.807692307692308E-2</v>
      </c>
      <c r="FY66" s="93">
        <v>25</v>
      </c>
      <c r="FZ66" s="79">
        <v>0.40225261464199519</v>
      </c>
    </row>
    <row r="67" spans="1:182" ht="15" outlineLevel="2">
      <c r="A67" s="304">
        <v>150</v>
      </c>
      <c r="B67" s="48" t="s">
        <v>397</v>
      </c>
      <c r="C67" s="290" t="s">
        <v>447</v>
      </c>
      <c r="D67" s="310">
        <v>2129</v>
      </c>
      <c r="E67" s="311">
        <v>2143</v>
      </c>
      <c r="F67" s="311">
        <v>2100</v>
      </c>
      <c r="G67" s="311">
        <v>2079</v>
      </c>
      <c r="H67" s="311">
        <v>2084</v>
      </c>
      <c r="I67" s="311">
        <v>2106</v>
      </c>
      <c r="J67" s="311">
        <v>2068</v>
      </c>
      <c r="K67" s="311">
        <v>2106</v>
      </c>
      <c r="L67" s="311">
        <v>2027</v>
      </c>
      <c r="M67" s="311">
        <v>2075</v>
      </c>
      <c r="N67" s="311">
        <v>2088</v>
      </c>
      <c r="O67" s="312">
        <v>2078</v>
      </c>
      <c r="P67" s="310">
        <v>2031</v>
      </c>
      <c r="Q67" s="311">
        <v>2088</v>
      </c>
      <c r="R67" s="313">
        <v>2109</v>
      </c>
      <c r="S67" s="311">
        <v>2051</v>
      </c>
      <c r="T67" s="311">
        <v>2010</v>
      </c>
      <c r="U67" s="311">
        <v>2018</v>
      </c>
      <c r="V67" s="311">
        <v>2067</v>
      </c>
      <c r="W67" s="311">
        <v>2133</v>
      </c>
      <c r="X67" s="311">
        <v>2101</v>
      </c>
      <c r="Y67" s="311">
        <v>2094</v>
      </c>
      <c r="Z67" s="311">
        <v>2094</v>
      </c>
      <c r="AA67" s="312">
        <v>2069</v>
      </c>
      <c r="AB67" s="310">
        <v>2058</v>
      </c>
      <c r="AC67" s="311">
        <v>2064</v>
      </c>
      <c r="AD67" s="311">
        <v>2011</v>
      </c>
      <c r="AE67" s="311">
        <v>1970</v>
      </c>
      <c r="AF67" s="311">
        <v>1940</v>
      </c>
      <c r="AG67" s="311">
        <v>1882</v>
      </c>
      <c r="AH67" s="311">
        <v>1805</v>
      </c>
      <c r="AI67" s="311">
        <v>1795</v>
      </c>
      <c r="AJ67" s="311">
        <v>1793</v>
      </c>
      <c r="AK67" s="311">
        <v>1792</v>
      </c>
      <c r="AL67" s="311">
        <v>1773</v>
      </c>
      <c r="AM67" s="312">
        <v>1800</v>
      </c>
      <c r="AN67" s="310">
        <v>1810</v>
      </c>
      <c r="AO67" s="311">
        <v>1783</v>
      </c>
      <c r="AP67" s="311">
        <v>1802</v>
      </c>
      <c r="AQ67" s="311">
        <v>1767</v>
      </c>
      <c r="AR67" s="311">
        <v>1780</v>
      </c>
      <c r="AS67" s="311">
        <v>1783</v>
      </c>
      <c r="AT67" s="311">
        <v>1792</v>
      </c>
      <c r="AU67" s="311">
        <v>1783</v>
      </c>
      <c r="AV67" s="311">
        <v>1769</v>
      </c>
      <c r="AW67" s="311">
        <v>1754</v>
      </c>
      <c r="AX67" s="311">
        <v>1701</v>
      </c>
      <c r="AY67" s="312">
        <v>1714</v>
      </c>
      <c r="AZ67" s="310">
        <v>1721</v>
      </c>
      <c r="BA67" s="311">
        <v>1735</v>
      </c>
      <c r="BB67" s="311">
        <v>1726</v>
      </c>
      <c r="BC67" s="311">
        <v>1762</v>
      </c>
      <c r="BD67" s="311">
        <v>1767</v>
      </c>
      <c r="BE67" s="311">
        <v>1720</v>
      </c>
      <c r="BF67" s="311">
        <v>1694</v>
      </c>
      <c r="BG67" s="311">
        <v>1662</v>
      </c>
      <c r="BH67" s="311">
        <v>1689</v>
      </c>
      <c r="BI67" s="311">
        <v>1655</v>
      </c>
      <c r="BJ67" s="311">
        <v>1656</v>
      </c>
      <c r="BK67" s="312">
        <v>1681</v>
      </c>
      <c r="BL67" s="310">
        <v>1690</v>
      </c>
      <c r="BM67" s="315">
        <v>1699</v>
      </c>
      <c r="BN67" s="315">
        <v>1693</v>
      </c>
      <c r="BO67" s="315">
        <v>1697</v>
      </c>
      <c r="BP67" s="315">
        <v>1701</v>
      </c>
      <c r="BQ67" s="315">
        <v>1688</v>
      </c>
      <c r="BR67" s="315">
        <v>1587</v>
      </c>
      <c r="BS67" s="315">
        <v>1548</v>
      </c>
      <c r="BT67" s="315">
        <v>1540</v>
      </c>
      <c r="BU67" s="315">
        <v>1554</v>
      </c>
      <c r="BV67" s="315">
        <v>1578</v>
      </c>
      <c r="BW67" s="312">
        <v>1585</v>
      </c>
      <c r="BX67" s="310">
        <v>1587</v>
      </c>
      <c r="BY67" s="315">
        <v>1597</v>
      </c>
      <c r="BZ67" s="315">
        <v>1610</v>
      </c>
      <c r="CA67" s="315">
        <v>1579</v>
      </c>
      <c r="CB67" s="315">
        <v>1583</v>
      </c>
      <c r="CC67" s="315">
        <v>1572</v>
      </c>
      <c r="CD67" s="315">
        <v>1564</v>
      </c>
      <c r="CE67" s="315">
        <v>1585</v>
      </c>
      <c r="CF67" s="315">
        <v>1593</v>
      </c>
      <c r="CG67" s="311">
        <v>1596</v>
      </c>
      <c r="CH67" s="311">
        <v>1591</v>
      </c>
      <c r="CI67" s="312">
        <v>1578</v>
      </c>
      <c r="CJ67" s="310">
        <v>1569</v>
      </c>
      <c r="CK67" s="311">
        <v>1563</v>
      </c>
      <c r="CL67" s="311">
        <v>1548</v>
      </c>
      <c r="CM67" s="311">
        <v>1561</v>
      </c>
      <c r="CN67" s="311">
        <v>1537</v>
      </c>
      <c r="CO67" s="311">
        <v>1543</v>
      </c>
      <c r="CP67" s="311">
        <v>1565</v>
      </c>
      <c r="CQ67" s="311">
        <v>1551</v>
      </c>
      <c r="CR67" s="311">
        <v>1554</v>
      </c>
      <c r="CS67" s="311">
        <v>1569</v>
      </c>
      <c r="CT67" s="311">
        <v>1577</v>
      </c>
      <c r="CU67" s="312">
        <v>1583</v>
      </c>
      <c r="CV67" s="310">
        <v>1589</v>
      </c>
      <c r="CW67" s="311">
        <v>1576</v>
      </c>
      <c r="CX67" s="311">
        <v>1567</v>
      </c>
      <c r="CY67" s="311">
        <v>1583</v>
      </c>
      <c r="CZ67" s="311">
        <v>1600</v>
      </c>
      <c r="DA67" s="311">
        <v>1603</v>
      </c>
      <c r="DB67" s="311">
        <v>1581</v>
      </c>
      <c r="DC67" s="311">
        <v>1580</v>
      </c>
      <c r="DD67" s="311">
        <v>1588</v>
      </c>
      <c r="DE67" s="311">
        <v>1584</v>
      </c>
      <c r="DF67" s="311">
        <v>1597</v>
      </c>
      <c r="DG67" s="312">
        <v>1588</v>
      </c>
      <c r="DH67" s="310">
        <v>1571</v>
      </c>
      <c r="DI67" s="311">
        <v>1584</v>
      </c>
      <c r="DJ67" s="311">
        <v>1583</v>
      </c>
      <c r="DK67" s="311">
        <v>1564</v>
      </c>
      <c r="DL67" s="311">
        <v>1559</v>
      </c>
      <c r="DM67" s="311">
        <v>1550</v>
      </c>
      <c r="DN67" s="311">
        <v>1544</v>
      </c>
      <c r="DO67" s="311">
        <v>1551</v>
      </c>
      <c r="DP67" s="311">
        <v>1566</v>
      </c>
      <c r="DQ67" s="311">
        <v>1549</v>
      </c>
      <c r="DR67" s="311">
        <v>1548</v>
      </c>
      <c r="DS67" s="314">
        <v>1573</v>
      </c>
      <c r="DT67" s="310">
        <v>1560</v>
      </c>
      <c r="DU67" s="311">
        <v>1586</v>
      </c>
      <c r="DV67" s="311">
        <v>1596</v>
      </c>
      <c r="DW67" s="311">
        <v>1600</v>
      </c>
      <c r="DX67" s="311">
        <v>1614</v>
      </c>
      <c r="DY67" s="311">
        <v>1612</v>
      </c>
      <c r="DZ67" s="311">
        <v>1612</v>
      </c>
      <c r="EA67" s="311">
        <v>1592</v>
      </c>
      <c r="EB67" s="311">
        <v>1595</v>
      </c>
      <c r="EC67" s="311">
        <v>1590</v>
      </c>
      <c r="ED67" s="311">
        <v>1582</v>
      </c>
      <c r="EE67" s="314">
        <v>1572</v>
      </c>
      <c r="EF67" s="310">
        <v>1584</v>
      </c>
      <c r="EG67" s="311">
        <v>1589</v>
      </c>
      <c r="EH67" s="311">
        <v>1568</v>
      </c>
      <c r="EI67" s="311">
        <v>1556</v>
      </c>
      <c r="EJ67" s="311">
        <v>1544</v>
      </c>
      <c r="EK67" s="311">
        <v>1556</v>
      </c>
      <c r="EL67" s="311">
        <v>1535</v>
      </c>
      <c r="EM67" s="311">
        <v>1544</v>
      </c>
      <c r="EN67" s="311">
        <v>1548</v>
      </c>
      <c r="EO67" s="311">
        <v>1556</v>
      </c>
      <c r="EP67" s="311">
        <v>1544</v>
      </c>
      <c r="EQ67" s="314">
        <v>1551</v>
      </c>
      <c r="ER67" s="310">
        <v>1565</v>
      </c>
      <c r="ES67" s="311">
        <v>1550</v>
      </c>
      <c r="ET67" s="311">
        <v>1535</v>
      </c>
      <c r="EU67" s="311">
        <v>1541</v>
      </c>
      <c r="EV67" s="311">
        <v>1546</v>
      </c>
      <c r="EW67" s="314">
        <v>1528</v>
      </c>
      <c r="EX67" s="314">
        <v>1621</v>
      </c>
      <c r="EY67" s="314">
        <v>1618</v>
      </c>
      <c r="EZ67" s="312">
        <v>1616</v>
      </c>
      <c r="FA67" s="312">
        <v>1620</v>
      </c>
      <c r="FB67" s="312">
        <v>1626</v>
      </c>
      <c r="FC67" s="312">
        <v>1641</v>
      </c>
      <c r="FD67" s="312">
        <v>1653</v>
      </c>
      <c r="FE67" s="312">
        <v>1648</v>
      </c>
      <c r="FF67" s="312">
        <v>1616</v>
      </c>
      <c r="FG67" s="312">
        <v>1605</v>
      </c>
      <c r="FH67" s="312">
        <v>1598</v>
      </c>
      <c r="FI67" s="312">
        <v>1585</v>
      </c>
      <c r="FJ67" s="312">
        <v>1592</v>
      </c>
      <c r="FK67" s="312">
        <v>1593</v>
      </c>
      <c r="FL67" s="312">
        <v>1598</v>
      </c>
      <c r="FM67" s="312">
        <v>1585</v>
      </c>
      <c r="FN67" s="312">
        <v>1576</v>
      </c>
      <c r="FO67" s="312">
        <v>1596</v>
      </c>
      <c r="FP67" s="312">
        <v>1626</v>
      </c>
      <c r="FQ67" s="312">
        <v>1632</v>
      </c>
      <c r="FR67" s="312">
        <v>1608</v>
      </c>
      <c r="FS67" s="312">
        <v>1615</v>
      </c>
      <c r="FT67" s="312">
        <v>1587</v>
      </c>
      <c r="FU67" s="312">
        <v>1594</v>
      </c>
      <c r="FV67" s="312">
        <v>1590</v>
      </c>
      <c r="FW67" s="93">
        <v>-4</v>
      </c>
      <c r="FX67" s="79">
        <v>-0.25157232704402516</v>
      </c>
      <c r="FY67" s="93">
        <v>-6</v>
      </c>
      <c r="FZ67" s="79">
        <v>-0.37593984962406013</v>
      </c>
    </row>
    <row r="68" spans="1:182" ht="15" outlineLevel="2">
      <c r="A68" s="304">
        <v>237</v>
      </c>
      <c r="B68" s="48" t="s">
        <v>397</v>
      </c>
      <c r="C68" s="290" t="s">
        <v>456</v>
      </c>
      <c r="D68" s="310">
        <v>6328</v>
      </c>
      <c r="E68" s="311">
        <v>6386</v>
      </c>
      <c r="F68" s="311">
        <v>6333</v>
      </c>
      <c r="G68" s="311">
        <v>6225</v>
      </c>
      <c r="H68" s="311">
        <v>6338</v>
      </c>
      <c r="I68" s="311">
        <v>6315</v>
      </c>
      <c r="J68" s="311">
        <v>6198</v>
      </c>
      <c r="K68" s="311">
        <v>6303</v>
      </c>
      <c r="L68" s="311">
        <v>6287</v>
      </c>
      <c r="M68" s="311">
        <v>6248</v>
      </c>
      <c r="N68" s="311">
        <v>6211</v>
      </c>
      <c r="O68" s="312">
        <v>6211</v>
      </c>
      <c r="P68" s="310">
        <v>6191</v>
      </c>
      <c r="Q68" s="311">
        <v>6359</v>
      </c>
      <c r="R68" s="313">
        <v>6399</v>
      </c>
      <c r="S68" s="311">
        <v>6451</v>
      </c>
      <c r="T68" s="311">
        <v>6422</v>
      </c>
      <c r="U68" s="311">
        <v>6535</v>
      </c>
      <c r="V68" s="311">
        <v>6622</v>
      </c>
      <c r="W68" s="311">
        <v>6687</v>
      </c>
      <c r="X68" s="311">
        <v>6604</v>
      </c>
      <c r="Y68" s="311">
        <v>6641</v>
      </c>
      <c r="Z68" s="311">
        <v>6712</v>
      </c>
      <c r="AA68" s="312">
        <v>6618</v>
      </c>
      <c r="AB68" s="310">
        <v>6633</v>
      </c>
      <c r="AC68" s="311">
        <v>6798</v>
      </c>
      <c r="AD68" s="311">
        <v>6789</v>
      </c>
      <c r="AE68" s="311">
        <v>6754</v>
      </c>
      <c r="AF68" s="311">
        <v>6625</v>
      </c>
      <c r="AG68" s="311">
        <v>6387</v>
      </c>
      <c r="AH68" s="311">
        <v>6346</v>
      </c>
      <c r="AI68" s="311">
        <v>6334</v>
      </c>
      <c r="AJ68" s="311">
        <v>6332</v>
      </c>
      <c r="AK68" s="311">
        <v>6408</v>
      </c>
      <c r="AL68" s="311">
        <v>6428</v>
      </c>
      <c r="AM68" s="312">
        <v>6570</v>
      </c>
      <c r="AN68" s="310">
        <v>6571</v>
      </c>
      <c r="AO68" s="311">
        <v>6484</v>
      </c>
      <c r="AP68" s="311">
        <v>6429</v>
      </c>
      <c r="AQ68" s="311">
        <v>6391</v>
      </c>
      <c r="AR68" s="311">
        <v>6593</v>
      </c>
      <c r="AS68" s="311">
        <v>6600</v>
      </c>
      <c r="AT68" s="311">
        <v>6626</v>
      </c>
      <c r="AU68" s="311">
        <v>6658</v>
      </c>
      <c r="AV68" s="311">
        <v>6562</v>
      </c>
      <c r="AW68" s="311">
        <v>6602</v>
      </c>
      <c r="AX68" s="311">
        <v>6637</v>
      </c>
      <c r="AY68" s="312">
        <v>6692</v>
      </c>
      <c r="AZ68" s="310">
        <v>6691</v>
      </c>
      <c r="BA68" s="311">
        <v>6939</v>
      </c>
      <c r="BB68" s="311">
        <v>6778</v>
      </c>
      <c r="BC68" s="311">
        <v>6751</v>
      </c>
      <c r="BD68" s="311">
        <v>6740</v>
      </c>
      <c r="BE68" s="311">
        <v>6699</v>
      </c>
      <c r="BF68" s="311">
        <v>6727</v>
      </c>
      <c r="BG68" s="311">
        <v>6601</v>
      </c>
      <c r="BH68" s="311">
        <v>6666</v>
      </c>
      <c r="BI68" s="311">
        <v>6604</v>
      </c>
      <c r="BJ68" s="311">
        <v>6643</v>
      </c>
      <c r="BK68" s="312">
        <v>6738</v>
      </c>
      <c r="BL68" s="310">
        <v>6727</v>
      </c>
      <c r="BM68" s="315">
        <v>6864</v>
      </c>
      <c r="BN68" s="315">
        <v>6786</v>
      </c>
      <c r="BO68" s="315">
        <v>6688</v>
      </c>
      <c r="BP68" s="315">
        <v>6692</v>
      </c>
      <c r="BQ68" s="315">
        <v>6690</v>
      </c>
      <c r="BR68" s="315">
        <v>6489</v>
      </c>
      <c r="BS68" s="315">
        <v>6432</v>
      </c>
      <c r="BT68" s="315">
        <v>6375</v>
      </c>
      <c r="BU68" s="315">
        <v>6405</v>
      </c>
      <c r="BV68" s="315">
        <v>6420</v>
      </c>
      <c r="BW68" s="312">
        <v>6440</v>
      </c>
      <c r="BX68" s="310">
        <v>6528</v>
      </c>
      <c r="BY68" s="315">
        <v>6525</v>
      </c>
      <c r="BZ68" s="315">
        <v>6323</v>
      </c>
      <c r="CA68" s="315">
        <v>6182</v>
      </c>
      <c r="CB68" s="315">
        <v>6121</v>
      </c>
      <c r="CC68" s="315">
        <v>6010</v>
      </c>
      <c r="CD68" s="315">
        <v>5962</v>
      </c>
      <c r="CE68" s="315">
        <v>5949</v>
      </c>
      <c r="CF68" s="315">
        <v>5907</v>
      </c>
      <c r="CG68" s="311">
        <v>5888</v>
      </c>
      <c r="CH68" s="311">
        <v>5874</v>
      </c>
      <c r="CI68" s="312">
        <v>5872</v>
      </c>
      <c r="CJ68" s="310">
        <v>5867</v>
      </c>
      <c r="CK68" s="311">
        <v>5847</v>
      </c>
      <c r="CL68" s="311">
        <v>5814</v>
      </c>
      <c r="CM68" s="311">
        <v>5778</v>
      </c>
      <c r="CN68" s="311">
        <v>5788</v>
      </c>
      <c r="CO68" s="311">
        <v>5796</v>
      </c>
      <c r="CP68" s="311">
        <v>5815</v>
      </c>
      <c r="CQ68" s="311">
        <v>5694</v>
      </c>
      <c r="CR68" s="311">
        <v>5798</v>
      </c>
      <c r="CS68" s="311">
        <v>5857</v>
      </c>
      <c r="CT68" s="311">
        <v>5932</v>
      </c>
      <c r="CU68" s="312">
        <v>5999</v>
      </c>
      <c r="CV68" s="310">
        <v>5991</v>
      </c>
      <c r="CW68" s="311">
        <v>5960</v>
      </c>
      <c r="CX68" s="311">
        <v>5904</v>
      </c>
      <c r="CY68" s="311">
        <v>5908</v>
      </c>
      <c r="CZ68" s="311">
        <v>5890</v>
      </c>
      <c r="DA68" s="311">
        <v>5842</v>
      </c>
      <c r="DB68" s="311">
        <v>5796</v>
      </c>
      <c r="DC68" s="311">
        <v>5718</v>
      </c>
      <c r="DD68" s="311">
        <v>5710</v>
      </c>
      <c r="DE68" s="311">
        <v>6077</v>
      </c>
      <c r="DF68" s="311">
        <v>6230</v>
      </c>
      <c r="DG68" s="312">
        <v>6230</v>
      </c>
      <c r="DH68" s="310">
        <v>6183</v>
      </c>
      <c r="DI68" s="311">
        <v>6136</v>
      </c>
      <c r="DJ68" s="311">
        <v>6090</v>
      </c>
      <c r="DK68" s="311">
        <v>6036</v>
      </c>
      <c r="DL68" s="311">
        <v>5997</v>
      </c>
      <c r="DM68" s="311">
        <v>5910</v>
      </c>
      <c r="DN68" s="311">
        <v>5838</v>
      </c>
      <c r="DO68" s="311">
        <v>5828</v>
      </c>
      <c r="DP68" s="311">
        <v>5809</v>
      </c>
      <c r="DQ68" s="311">
        <v>5759</v>
      </c>
      <c r="DR68" s="311">
        <v>5735</v>
      </c>
      <c r="DS68" s="314">
        <v>5897</v>
      </c>
      <c r="DT68" s="310">
        <v>5953</v>
      </c>
      <c r="DU68" s="311">
        <v>6462</v>
      </c>
      <c r="DV68" s="311">
        <v>6466</v>
      </c>
      <c r="DW68" s="311">
        <v>6456</v>
      </c>
      <c r="DX68" s="311">
        <v>6507</v>
      </c>
      <c r="DY68" s="311">
        <v>6517</v>
      </c>
      <c r="DZ68" s="311">
        <v>6588</v>
      </c>
      <c r="EA68" s="311">
        <v>6382</v>
      </c>
      <c r="EB68" s="311">
        <v>6410</v>
      </c>
      <c r="EC68" s="311">
        <v>6375</v>
      </c>
      <c r="ED68" s="311">
        <v>6328</v>
      </c>
      <c r="EE68" s="314">
        <v>6289</v>
      </c>
      <c r="EF68" s="310">
        <v>6287</v>
      </c>
      <c r="EG68" s="311">
        <v>6210</v>
      </c>
      <c r="EH68" s="311">
        <v>6111</v>
      </c>
      <c r="EI68" s="311">
        <v>6076</v>
      </c>
      <c r="EJ68" s="311">
        <v>6036</v>
      </c>
      <c r="EK68" s="311">
        <v>6060</v>
      </c>
      <c r="EL68" s="311">
        <v>6060</v>
      </c>
      <c r="EM68" s="311">
        <v>6026</v>
      </c>
      <c r="EN68" s="311">
        <v>6471</v>
      </c>
      <c r="EO68" s="311">
        <v>6435</v>
      </c>
      <c r="EP68" s="311">
        <v>6463</v>
      </c>
      <c r="EQ68" s="314">
        <v>6575</v>
      </c>
      <c r="ER68" s="310">
        <v>6610</v>
      </c>
      <c r="ES68" s="311">
        <v>6783</v>
      </c>
      <c r="ET68" s="311">
        <v>7247</v>
      </c>
      <c r="EU68" s="311">
        <v>7232</v>
      </c>
      <c r="EV68" s="311">
        <v>7427</v>
      </c>
      <c r="EW68" s="314">
        <v>7439</v>
      </c>
      <c r="EX68" s="314">
        <v>7810</v>
      </c>
      <c r="EY68" s="314">
        <v>7978</v>
      </c>
      <c r="EZ68" s="312">
        <v>8005</v>
      </c>
      <c r="FA68" s="312">
        <v>8028</v>
      </c>
      <c r="FB68" s="312">
        <v>8078</v>
      </c>
      <c r="FC68" s="312">
        <v>8213</v>
      </c>
      <c r="FD68" s="312">
        <v>8399</v>
      </c>
      <c r="FE68" s="312">
        <v>8620</v>
      </c>
      <c r="FF68" s="312">
        <v>8560</v>
      </c>
      <c r="FG68" s="312">
        <v>8575</v>
      </c>
      <c r="FH68" s="312">
        <v>8670</v>
      </c>
      <c r="FI68" s="312">
        <v>8691</v>
      </c>
      <c r="FJ68" s="312">
        <v>8784</v>
      </c>
      <c r="FK68" s="312">
        <v>8822</v>
      </c>
      <c r="FL68" s="312">
        <v>8814</v>
      </c>
      <c r="FM68" s="312">
        <v>8935</v>
      </c>
      <c r="FN68" s="312">
        <v>8990</v>
      </c>
      <c r="FO68" s="312">
        <v>9071</v>
      </c>
      <c r="FP68" s="312">
        <v>9266</v>
      </c>
      <c r="FQ68" s="312">
        <v>9315</v>
      </c>
      <c r="FR68" s="312">
        <v>9234</v>
      </c>
      <c r="FS68" s="312">
        <v>9246</v>
      </c>
      <c r="FT68" s="312">
        <v>9238</v>
      </c>
      <c r="FU68" s="312">
        <v>9278</v>
      </c>
      <c r="FV68" s="312">
        <v>9266</v>
      </c>
      <c r="FW68" s="93">
        <v>-12</v>
      </c>
      <c r="FX68" s="79">
        <v>-0.12950571983595943</v>
      </c>
      <c r="FY68" s="93">
        <v>195</v>
      </c>
      <c r="FZ68" s="79">
        <v>2.1497078602138684</v>
      </c>
    </row>
    <row r="69" spans="1:182" ht="15" outlineLevel="2">
      <c r="A69" s="304">
        <v>264</v>
      </c>
      <c r="B69" s="48" t="s">
        <v>397</v>
      </c>
      <c r="C69" s="290" t="s">
        <v>459</v>
      </c>
      <c r="D69" s="310">
        <v>2348</v>
      </c>
      <c r="E69" s="311">
        <v>2323</v>
      </c>
      <c r="F69" s="311">
        <v>2312</v>
      </c>
      <c r="G69" s="311">
        <v>2298</v>
      </c>
      <c r="H69" s="311">
        <v>2280</v>
      </c>
      <c r="I69" s="311">
        <v>2306</v>
      </c>
      <c r="J69" s="311">
        <v>2239</v>
      </c>
      <c r="K69" s="311">
        <v>2301</v>
      </c>
      <c r="L69" s="311">
        <v>2197</v>
      </c>
      <c r="M69" s="311">
        <v>2198</v>
      </c>
      <c r="N69" s="311">
        <v>2186</v>
      </c>
      <c r="O69" s="312">
        <v>2196</v>
      </c>
      <c r="P69" s="310">
        <v>2184</v>
      </c>
      <c r="Q69" s="311">
        <v>2193</v>
      </c>
      <c r="R69" s="313">
        <v>2206</v>
      </c>
      <c r="S69" s="311">
        <v>2193</v>
      </c>
      <c r="T69" s="311">
        <v>2188</v>
      </c>
      <c r="U69" s="311">
        <v>2182</v>
      </c>
      <c r="V69" s="311">
        <v>2180</v>
      </c>
      <c r="W69" s="311">
        <v>2185</v>
      </c>
      <c r="X69" s="311">
        <v>2216</v>
      </c>
      <c r="Y69" s="311">
        <v>2271</v>
      </c>
      <c r="Z69" s="311">
        <v>2302</v>
      </c>
      <c r="AA69" s="312">
        <v>2306</v>
      </c>
      <c r="AB69" s="310">
        <v>2344</v>
      </c>
      <c r="AC69" s="311">
        <v>2369</v>
      </c>
      <c r="AD69" s="311">
        <v>2391</v>
      </c>
      <c r="AE69" s="311">
        <v>2395</v>
      </c>
      <c r="AF69" s="311">
        <v>2397</v>
      </c>
      <c r="AG69" s="311">
        <v>2417</v>
      </c>
      <c r="AH69" s="311">
        <v>2402</v>
      </c>
      <c r="AI69" s="311">
        <v>2383</v>
      </c>
      <c r="AJ69" s="311">
        <v>2387</v>
      </c>
      <c r="AK69" s="311">
        <v>2394</v>
      </c>
      <c r="AL69" s="311">
        <v>2410</v>
      </c>
      <c r="AM69" s="312">
        <v>2459</v>
      </c>
      <c r="AN69" s="310">
        <v>2490</v>
      </c>
      <c r="AO69" s="311">
        <v>2490</v>
      </c>
      <c r="AP69" s="311">
        <v>2515</v>
      </c>
      <c r="AQ69" s="311">
        <v>2514</v>
      </c>
      <c r="AR69" s="311">
        <v>2564</v>
      </c>
      <c r="AS69" s="311">
        <v>2563</v>
      </c>
      <c r="AT69" s="311">
        <v>2593</v>
      </c>
      <c r="AU69" s="311">
        <v>2611</v>
      </c>
      <c r="AV69" s="311">
        <v>2583</v>
      </c>
      <c r="AW69" s="311">
        <v>2575</v>
      </c>
      <c r="AX69" s="311">
        <v>2606</v>
      </c>
      <c r="AY69" s="312">
        <v>2624</v>
      </c>
      <c r="AZ69" s="310">
        <v>2669</v>
      </c>
      <c r="BA69" s="311">
        <v>2697</v>
      </c>
      <c r="BB69" s="311">
        <v>2683</v>
      </c>
      <c r="BC69" s="311">
        <v>2669</v>
      </c>
      <c r="BD69" s="311">
        <v>2674</v>
      </c>
      <c r="BE69" s="311">
        <v>2672</v>
      </c>
      <c r="BF69" s="311">
        <v>2679</v>
      </c>
      <c r="BG69" s="311">
        <v>2638</v>
      </c>
      <c r="BH69" s="311">
        <v>2650</v>
      </c>
      <c r="BI69" s="311">
        <v>2639</v>
      </c>
      <c r="BJ69" s="311">
        <v>2657</v>
      </c>
      <c r="BK69" s="312">
        <v>2677</v>
      </c>
      <c r="BL69" s="310">
        <v>2683</v>
      </c>
      <c r="BM69" s="315">
        <v>2709</v>
      </c>
      <c r="BN69" s="315">
        <v>2708</v>
      </c>
      <c r="BO69" s="315">
        <v>2731</v>
      </c>
      <c r="BP69" s="315">
        <v>2732</v>
      </c>
      <c r="BQ69" s="315">
        <v>2707</v>
      </c>
      <c r="BR69" s="315">
        <v>2647</v>
      </c>
      <c r="BS69" s="315">
        <v>2611</v>
      </c>
      <c r="BT69" s="315">
        <v>2613</v>
      </c>
      <c r="BU69" s="315">
        <v>2607</v>
      </c>
      <c r="BV69" s="315">
        <v>2612</v>
      </c>
      <c r="BW69" s="312">
        <v>2631</v>
      </c>
      <c r="BX69" s="310">
        <v>2664</v>
      </c>
      <c r="BY69" s="315">
        <v>2667</v>
      </c>
      <c r="BZ69" s="315">
        <v>2596</v>
      </c>
      <c r="CA69" s="315">
        <v>2575</v>
      </c>
      <c r="CB69" s="315">
        <v>2569</v>
      </c>
      <c r="CC69" s="315">
        <v>2515</v>
      </c>
      <c r="CD69" s="315">
        <v>2486</v>
      </c>
      <c r="CE69" s="315">
        <v>2468</v>
      </c>
      <c r="CF69" s="315">
        <v>2438</v>
      </c>
      <c r="CG69" s="311">
        <v>2445</v>
      </c>
      <c r="CH69" s="311">
        <v>2444</v>
      </c>
      <c r="CI69" s="312">
        <v>2452</v>
      </c>
      <c r="CJ69" s="310">
        <v>2426</v>
      </c>
      <c r="CK69" s="311">
        <v>2442</v>
      </c>
      <c r="CL69" s="311">
        <v>2439</v>
      </c>
      <c r="CM69" s="311">
        <v>2416</v>
      </c>
      <c r="CN69" s="311">
        <v>2424</v>
      </c>
      <c r="CO69" s="311">
        <v>2443</v>
      </c>
      <c r="CP69" s="311">
        <v>2493</v>
      </c>
      <c r="CQ69" s="311">
        <v>2430</v>
      </c>
      <c r="CR69" s="311">
        <v>2472</v>
      </c>
      <c r="CS69" s="311">
        <v>2502</v>
      </c>
      <c r="CT69" s="311">
        <v>2494</v>
      </c>
      <c r="CU69" s="312">
        <v>2523</v>
      </c>
      <c r="CV69" s="310">
        <v>2494</v>
      </c>
      <c r="CW69" s="311">
        <v>2494</v>
      </c>
      <c r="CX69" s="311">
        <v>2479</v>
      </c>
      <c r="CY69" s="311">
        <v>2465</v>
      </c>
      <c r="CZ69" s="311">
        <v>2462</v>
      </c>
      <c r="DA69" s="311">
        <v>2434</v>
      </c>
      <c r="DB69" s="311">
        <v>2433</v>
      </c>
      <c r="DC69" s="311">
        <v>2424</v>
      </c>
      <c r="DD69" s="311">
        <v>2431</v>
      </c>
      <c r="DE69" s="311">
        <v>2434</v>
      </c>
      <c r="DF69" s="311">
        <v>2400</v>
      </c>
      <c r="DG69" s="312">
        <v>2382</v>
      </c>
      <c r="DH69" s="310">
        <v>2373</v>
      </c>
      <c r="DI69" s="311">
        <v>2327</v>
      </c>
      <c r="DJ69" s="311">
        <v>2318</v>
      </c>
      <c r="DK69" s="311">
        <v>2312</v>
      </c>
      <c r="DL69" s="311">
        <v>2286</v>
      </c>
      <c r="DM69" s="311">
        <v>2255</v>
      </c>
      <c r="DN69" s="311">
        <v>2230</v>
      </c>
      <c r="DO69" s="311">
        <v>2198</v>
      </c>
      <c r="DP69" s="311">
        <v>2188</v>
      </c>
      <c r="DQ69" s="311">
        <v>2177</v>
      </c>
      <c r="DR69" s="311">
        <v>2162</v>
      </c>
      <c r="DS69" s="314">
        <v>2186</v>
      </c>
      <c r="DT69" s="310">
        <v>2218</v>
      </c>
      <c r="DU69" s="311">
        <v>2300</v>
      </c>
      <c r="DV69" s="311">
        <v>2333</v>
      </c>
      <c r="DW69" s="311">
        <v>2353</v>
      </c>
      <c r="DX69" s="311">
        <v>2400</v>
      </c>
      <c r="DY69" s="311">
        <v>2455</v>
      </c>
      <c r="DZ69" s="311">
        <v>2496</v>
      </c>
      <c r="EA69" s="311">
        <v>2404</v>
      </c>
      <c r="EB69" s="311">
        <v>2398</v>
      </c>
      <c r="EC69" s="311">
        <v>2388</v>
      </c>
      <c r="ED69" s="311">
        <v>2359</v>
      </c>
      <c r="EE69" s="314">
        <v>2342</v>
      </c>
      <c r="EF69" s="310">
        <v>2336</v>
      </c>
      <c r="EG69" s="311">
        <v>2325</v>
      </c>
      <c r="EH69" s="311">
        <v>2296</v>
      </c>
      <c r="EI69" s="311">
        <v>2312</v>
      </c>
      <c r="EJ69" s="311">
        <v>2277</v>
      </c>
      <c r="EK69" s="311">
        <v>2293</v>
      </c>
      <c r="EL69" s="311">
        <v>2359</v>
      </c>
      <c r="EM69" s="311">
        <v>2381</v>
      </c>
      <c r="EN69" s="311">
        <v>2385</v>
      </c>
      <c r="EO69" s="311">
        <v>2407</v>
      </c>
      <c r="EP69" s="311">
        <v>2384</v>
      </c>
      <c r="EQ69" s="314">
        <v>2374</v>
      </c>
      <c r="ER69" s="310">
        <v>2390</v>
      </c>
      <c r="ES69" s="311">
        <v>2398</v>
      </c>
      <c r="ET69" s="311">
        <v>2609</v>
      </c>
      <c r="EU69" s="311">
        <v>2617</v>
      </c>
      <c r="EV69" s="311">
        <v>2610</v>
      </c>
      <c r="EW69" s="314">
        <v>2584</v>
      </c>
      <c r="EX69" s="314">
        <v>2833</v>
      </c>
      <c r="EY69" s="314">
        <v>2884</v>
      </c>
      <c r="EZ69" s="312">
        <v>2878</v>
      </c>
      <c r="FA69" s="312">
        <v>2945</v>
      </c>
      <c r="FB69" s="312">
        <v>2892</v>
      </c>
      <c r="FC69" s="312">
        <v>2928</v>
      </c>
      <c r="FD69" s="312">
        <v>2994</v>
      </c>
      <c r="FE69" s="312">
        <v>3010</v>
      </c>
      <c r="FF69" s="312">
        <v>2938</v>
      </c>
      <c r="FG69" s="312">
        <v>2942</v>
      </c>
      <c r="FH69" s="312">
        <v>2970</v>
      </c>
      <c r="FI69" s="312">
        <v>2973</v>
      </c>
      <c r="FJ69" s="312">
        <v>2982</v>
      </c>
      <c r="FK69" s="312">
        <v>2993</v>
      </c>
      <c r="FL69" s="312">
        <v>2974</v>
      </c>
      <c r="FM69" s="312">
        <v>2984</v>
      </c>
      <c r="FN69" s="312">
        <v>2958</v>
      </c>
      <c r="FO69" s="312">
        <v>2975</v>
      </c>
      <c r="FP69" s="312">
        <v>3002</v>
      </c>
      <c r="FQ69" s="312">
        <v>3021</v>
      </c>
      <c r="FR69" s="312">
        <v>3040</v>
      </c>
      <c r="FS69" s="312">
        <v>3008</v>
      </c>
      <c r="FT69" s="312">
        <v>3014</v>
      </c>
      <c r="FU69" s="312">
        <v>3043</v>
      </c>
      <c r="FV69" s="312">
        <v>3036</v>
      </c>
      <c r="FW69" s="93">
        <v>-7</v>
      </c>
      <c r="FX69" s="79">
        <v>-0.23056653491436099</v>
      </c>
      <c r="FY69" s="93">
        <v>61</v>
      </c>
      <c r="FZ69" s="79">
        <v>2.0504201680672267</v>
      </c>
    </row>
    <row r="70" spans="1:182" ht="15" outlineLevel="2">
      <c r="A70" s="304">
        <v>310</v>
      </c>
      <c r="B70" s="48" t="s">
        <v>397</v>
      </c>
      <c r="C70" s="290" t="s">
        <v>465</v>
      </c>
      <c r="D70" s="310">
        <v>5090</v>
      </c>
      <c r="E70" s="311">
        <v>5213</v>
      </c>
      <c r="F70" s="311">
        <v>5144</v>
      </c>
      <c r="G70" s="311">
        <v>5251</v>
      </c>
      <c r="H70" s="311">
        <v>5228</v>
      </c>
      <c r="I70" s="311">
        <v>5227</v>
      </c>
      <c r="J70" s="311">
        <v>5166</v>
      </c>
      <c r="K70" s="311">
        <v>5212</v>
      </c>
      <c r="L70" s="311">
        <v>5229</v>
      </c>
      <c r="M70" s="311">
        <v>5184</v>
      </c>
      <c r="N70" s="311">
        <v>5141</v>
      </c>
      <c r="O70" s="312">
        <v>5189</v>
      </c>
      <c r="P70" s="310">
        <v>5156</v>
      </c>
      <c r="Q70" s="311">
        <v>5209</v>
      </c>
      <c r="R70" s="313">
        <v>5254</v>
      </c>
      <c r="S70" s="311">
        <v>5411</v>
      </c>
      <c r="T70" s="311">
        <v>5465</v>
      </c>
      <c r="U70" s="311">
        <v>5464</v>
      </c>
      <c r="V70" s="311">
        <v>5530</v>
      </c>
      <c r="W70" s="311">
        <v>5493</v>
      </c>
      <c r="X70" s="311">
        <v>5413</v>
      </c>
      <c r="Y70" s="311">
        <v>5398</v>
      </c>
      <c r="Z70" s="311">
        <v>5404</v>
      </c>
      <c r="AA70" s="312">
        <v>5307</v>
      </c>
      <c r="AB70" s="310">
        <v>5357</v>
      </c>
      <c r="AC70" s="311">
        <v>5436</v>
      </c>
      <c r="AD70" s="311">
        <v>5408</v>
      </c>
      <c r="AE70" s="311">
        <v>5403</v>
      </c>
      <c r="AF70" s="311">
        <v>5346</v>
      </c>
      <c r="AG70" s="311">
        <v>5152</v>
      </c>
      <c r="AH70" s="311">
        <v>5103</v>
      </c>
      <c r="AI70" s="311">
        <v>5110</v>
      </c>
      <c r="AJ70" s="311">
        <v>5126</v>
      </c>
      <c r="AK70" s="311">
        <v>5163</v>
      </c>
      <c r="AL70" s="311">
        <v>5155</v>
      </c>
      <c r="AM70" s="312">
        <v>5274</v>
      </c>
      <c r="AN70" s="310">
        <v>5256</v>
      </c>
      <c r="AO70" s="311">
        <v>5203</v>
      </c>
      <c r="AP70" s="311">
        <v>5150</v>
      </c>
      <c r="AQ70" s="311">
        <v>5141</v>
      </c>
      <c r="AR70" s="311">
        <v>5242</v>
      </c>
      <c r="AS70" s="311">
        <v>5190</v>
      </c>
      <c r="AT70" s="311">
        <v>5186</v>
      </c>
      <c r="AU70" s="311">
        <v>5366</v>
      </c>
      <c r="AV70" s="311">
        <v>5301</v>
      </c>
      <c r="AW70" s="311">
        <v>5336</v>
      </c>
      <c r="AX70" s="311">
        <v>5287</v>
      </c>
      <c r="AY70" s="312">
        <v>5245</v>
      </c>
      <c r="AZ70" s="310">
        <v>5284</v>
      </c>
      <c r="BA70" s="311">
        <v>5364</v>
      </c>
      <c r="BB70" s="311">
        <v>5302</v>
      </c>
      <c r="BC70" s="311">
        <v>5343</v>
      </c>
      <c r="BD70" s="311">
        <v>5331</v>
      </c>
      <c r="BE70" s="311">
        <v>5271</v>
      </c>
      <c r="BF70" s="311">
        <v>5277</v>
      </c>
      <c r="BG70" s="311">
        <v>5183</v>
      </c>
      <c r="BH70" s="311">
        <v>5232</v>
      </c>
      <c r="BI70" s="311">
        <v>5132</v>
      </c>
      <c r="BJ70" s="311">
        <v>5174</v>
      </c>
      <c r="BK70" s="312">
        <v>5218</v>
      </c>
      <c r="BL70" s="310">
        <v>5219</v>
      </c>
      <c r="BM70" s="315">
        <v>5268</v>
      </c>
      <c r="BN70" s="315">
        <v>5216</v>
      </c>
      <c r="BO70" s="315">
        <v>5195</v>
      </c>
      <c r="BP70" s="315">
        <v>5207</v>
      </c>
      <c r="BQ70" s="315">
        <v>5167</v>
      </c>
      <c r="BR70" s="315">
        <v>4965</v>
      </c>
      <c r="BS70" s="315">
        <v>4908</v>
      </c>
      <c r="BT70" s="315">
        <v>4846</v>
      </c>
      <c r="BU70" s="315">
        <v>4863</v>
      </c>
      <c r="BV70" s="315">
        <v>4881</v>
      </c>
      <c r="BW70" s="312">
        <v>4915</v>
      </c>
      <c r="BX70" s="310">
        <v>4958</v>
      </c>
      <c r="BY70" s="315">
        <v>4913</v>
      </c>
      <c r="BZ70" s="315">
        <v>4894</v>
      </c>
      <c r="CA70" s="315">
        <v>4831</v>
      </c>
      <c r="CB70" s="315">
        <v>4834</v>
      </c>
      <c r="CC70" s="315">
        <v>4772</v>
      </c>
      <c r="CD70" s="315">
        <v>4761</v>
      </c>
      <c r="CE70" s="315">
        <v>4759</v>
      </c>
      <c r="CF70" s="315">
        <v>4740</v>
      </c>
      <c r="CG70" s="311">
        <v>4712</v>
      </c>
      <c r="CH70" s="311">
        <v>4718</v>
      </c>
      <c r="CI70" s="312">
        <v>4702</v>
      </c>
      <c r="CJ70" s="310">
        <v>4693</v>
      </c>
      <c r="CK70" s="311">
        <v>4697</v>
      </c>
      <c r="CL70" s="311">
        <v>4655</v>
      </c>
      <c r="CM70" s="311">
        <v>4677</v>
      </c>
      <c r="CN70" s="311">
        <v>4740</v>
      </c>
      <c r="CO70" s="311">
        <v>4760</v>
      </c>
      <c r="CP70" s="311">
        <v>4870</v>
      </c>
      <c r="CQ70" s="311">
        <v>4899</v>
      </c>
      <c r="CR70" s="311">
        <v>4901</v>
      </c>
      <c r="CS70" s="311">
        <v>4944</v>
      </c>
      <c r="CT70" s="311">
        <v>4984</v>
      </c>
      <c r="CU70" s="312">
        <v>5019</v>
      </c>
      <c r="CV70" s="310">
        <v>5021</v>
      </c>
      <c r="CW70" s="311">
        <v>4995</v>
      </c>
      <c r="CX70" s="311">
        <v>4921</v>
      </c>
      <c r="CY70" s="311">
        <v>4901</v>
      </c>
      <c r="CZ70" s="311">
        <v>4915</v>
      </c>
      <c r="DA70" s="311">
        <v>4869</v>
      </c>
      <c r="DB70" s="311">
        <v>4876</v>
      </c>
      <c r="DC70" s="311">
        <v>4889</v>
      </c>
      <c r="DD70" s="311">
        <v>4897</v>
      </c>
      <c r="DE70" s="311">
        <v>4896</v>
      </c>
      <c r="DF70" s="311">
        <v>4914</v>
      </c>
      <c r="DG70" s="312">
        <v>5055</v>
      </c>
      <c r="DH70" s="310">
        <v>5048</v>
      </c>
      <c r="DI70" s="311">
        <v>4979</v>
      </c>
      <c r="DJ70" s="311">
        <v>5079</v>
      </c>
      <c r="DK70" s="311">
        <v>5010</v>
      </c>
      <c r="DL70" s="311">
        <v>4956</v>
      </c>
      <c r="DM70" s="311">
        <v>4901</v>
      </c>
      <c r="DN70" s="311">
        <v>4874</v>
      </c>
      <c r="DO70" s="311">
        <v>4846</v>
      </c>
      <c r="DP70" s="311">
        <v>4831</v>
      </c>
      <c r="DQ70" s="311">
        <v>4787</v>
      </c>
      <c r="DR70" s="311">
        <v>4744</v>
      </c>
      <c r="DS70" s="314">
        <v>4784</v>
      </c>
      <c r="DT70" s="310">
        <v>4821</v>
      </c>
      <c r="DU70" s="311">
        <v>4947</v>
      </c>
      <c r="DV70" s="311">
        <v>4935</v>
      </c>
      <c r="DW70" s="311">
        <v>4949</v>
      </c>
      <c r="DX70" s="311">
        <v>5015</v>
      </c>
      <c r="DY70" s="311">
        <v>5087</v>
      </c>
      <c r="DZ70" s="311">
        <v>5091</v>
      </c>
      <c r="EA70" s="311">
        <v>5032</v>
      </c>
      <c r="EB70" s="311">
        <v>4998</v>
      </c>
      <c r="EC70" s="311">
        <v>4945</v>
      </c>
      <c r="ED70" s="311">
        <v>4891</v>
      </c>
      <c r="EE70" s="314">
        <v>4855</v>
      </c>
      <c r="EF70" s="310">
        <v>4862</v>
      </c>
      <c r="EG70" s="311">
        <v>4861</v>
      </c>
      <c r="EH70" s="311">
        <v>4799</v>
      </c>
      <c r="EI70" s="311">
        <v>4754</v>
      </c>
      <c r="EJ70" s="311">
        <v>4756</v>
      </c>
      <c r="EK70" s="311">
        <v>4738</v>
      </c>
      <c r="EL70" s="311">
        <v>4728</v>
      </c>
      <c r="EM70" s="311">
        <v>4703</v>
      </c>
      <c r="EN70" s="311">
        <v>4737</v>
      </c>
      <c r="EO70" s="311">
        <v>4703</v>
      </c>
      <c r="EP70" s="311">
        <v>4687</v>
      </c>
      <c r="EQ70" s="314">
        <v>4677</v>
      </c>
      <c r="ER70" s="310">
        <v>4684</v>
      </c>
      <c r="ES70" s="311">
        <v>4661</v>
      </c>
      <c r="ET70" s="311">
        <v>4619</v>
      </c>
      <c r="EU70" s="311">
        <v>4593</v>
      </c>
      <c r="EV70" s="311">
        <v>4593</v>
      </c>
      <c r="EW70" s="314">
        <v>4555</v>
      </c>
      <c r="EX70" s="314">
        <v>4749</v>
      </c>
      <c r="EY70" s="314">
        <v>4765</v>
      </c>
      <c r="EZ70" s="312">
        <v>4722</v>
      </c>
      <c r="FA70" s="312">
        <v>4752</v>
      </c>
      <c r="FB70" s="312">
        <v>4764</v>
      </c>
      <c r="FC70" s="312">
        <v>4773</v>
      </c>
      <c r="FD70" s="312">
        <v>4822</v>
      </c>
      <c r="FE70" s="312">
        <v>4790</v>
      </c>
      <c r="FF70" s="312">
        <v>4765</v>
      </c>
      <c r="FG70" s="312">
        <v>4771</v>
      </c>
      <c r="FH70" s="312">
        <v>4763</v>
      </c>
      <c r="FI70" s="312">
        <v>4719</v>
      </c>
      <c r="FJ70" s="312">
        <v>4712</v>
      </c>
      <c r="FK70" s="312">
        <v>4740</v>
      </c>
      <c r="FL70" s="312">
        <v>4721</v>
      </c>
      <c r="FM70" s="312">
        <v>4724</v>
      </c>
      <c r="FN70" s="312">
        <v>4705</v>
      </c>
      <c r="FO70" s="312">
        <v>4726</v>
      </c>
      <c r="FP70" s="312">
        <v>4782</v>
      </c>
      <c r="FQ70" s="312">
        <v>4786</v>
      </c>
      <c r="FR70" s="312">
        <v>4759</v>
      </c>
      <c r="FS70" s="312">
        <v>4735</v>
      </c>
      <c r="FT70" s="312">
        <v>4722</v>
      </c>
      <c r="FU70" s="312">
        <v>4732</v>
      </c>
      <c r="FV70" s="312">
        <v>4735</v>
      </c>
      <c r="FW70" s="93">
        <v>3</v>
      </c>
      <c r="FX70" s="79">
        <v>6.3357972544878571E-2</v>
      </c>
      <c r="FY70" s="93">
        <v>9</v>
      </c>
      <c r="FZ70" s="79">
        <v>0.19043588658484975</v>
      </c>
    </row>
    <row r="71" spans="1:182" ht="15" outlineLevel="2">
      <c r="A71" s="304">
        <v>315</v>
      </c>
      <c r="B71" s="48" t="s">
        <v>397</v>
      </c>
      <c r="C71" s="290" t="s">
        <v>467</v>
      </c>
      <c r="D71" s="310">
        <v>4173</v>
      </c>
      <c r="E71" s="311">
        <v>4181</v>
      </c>
      <c r="F71" s="311">
        <v>4185</v>
      </c>
      <c r="G71" s="311">
        <v>4135</v>
      </c>
      <c r="H71" s="311">
        <v>4123</v>
      </c>
      <c r="I71" s="311">
        <v>4163</v>
      </c>
      <c r="J71" s="311">
        <v>3851</v>
      </c>
      <c r="K71" s="311">
        <v>4145</v>
      </c>
      <c r="L71" s="311">
        <v>3919</v>
      </c>
      <c r="M71" s="311">
        <v>3951</v>
      </c>
      <c r="N71" s="311">
        <v>3971</v>
      </c>
      <c r="O71" s="312">
        <v>4039</v>
      </c>
      <c r="P71" s="310">
        <v>4155</v>
      </c>
      <c r="Q71" s="311">
        <v>4151</v>
      </c>
      <c r="R71" s="313">
        <v>4249</v>
      </c>
      <c r="S71" s="311">
        <v>4009</v>
      </c>
      <c r="T71" s="311">
        <v>4271</v>
      </c>
      <c r="U71" s="311">
        <v>4256</v>
      </c>
      <c r="V71" s="311">
        <v>4273</v>
      </c>
      <c r="W71" s="311">
        <v>4250</v>
      </c>
      <c r="X71" s="311">
        <v>4289</v>
      </c>
      <c r="Y71" s="311">
        <v>4331</v>
      </c>
      <c r="Z71" s="311">
        <v>4316</v>
      </c>
      <c r="AA71" s="312">
        <v>4245</v>
      </c>
      <c r="AB71" s="310">
        <v>4353</v>
      </c>
      <c r="AC71" s="311">
        <v>4379</v>
      </c>
      <c r="AD71" s="311">
        <v>4344</v>
      </c>
      <c r="AE71" s="311">
        <v>4262</v>
      </c>
      <c r="AF71" s="311">
        <v>4305</v>
      </c>
      <c r="AG71" s="311">
        <v>4246</v>
      </c>
      <c r="AH71" s="311">
        <v>4202</v>
      </c>
      <c r="AI71" s="311">
        <v>4156</v>
      </c>
      <c r="AJ71" s="311">
        <v>4161</v>
      </c>
      <c r="AK71" s="311">
        <v>4280</v>
      </c>
      <c r="AL71" s="311">
        <v>4272</v>
      </c>
      <c r="AM71" s="312">
        <v>4290</v>
      </c>
      <c r="AN71" s="310">
        <v>4277</v>
      </c>
      <c r="AO71" s="311">
        <v>4259</v>
      </c>
      <c r="AP71" s="311">
        <v>4240</v>
      </c>
      <c r="AQ71" s="311">
        <v>4203</v>
      </c>
      <c r="AR71" s="311">
        <v>4279</v>
      </c>
      <c r="AS71" s="311">
        <v>4275</v>
      </c>
      <c r="AT71" s="311">
        <v>4280</v>
      </c>
      <c r="AU71" s="311">
        <v>4303</v>
      </c>
      <c r="AV71" s="311">
        <v>4246</v>
      </c>
      <c r="AW71" s="311">
        <v>4229</v>
      </c>
      <c r="AX71" s="311">
        <v>4210</v>
      </c>
      <c r="AY71" s="312">
        <v>4211</v>
      </c>
      <c r="AZ71" s="310">
        <v>4223</v>
      </c>
      <c r="BA71" s="311">
        <v>4278</v>
      </c>
      <c r="BB71" s="311">
        <v>4273</v>
      </c>
      <c r="BC71" s="311">
        <v>4281</v>
      </c>
      <c r="BD71" s="311">
        <v>4291</v>
      </c>
      <c r="BE71" s="311">
        <v>4226</v>
      </c>
      <c r="BF71" s="311">
        <v>4213</v>
      </c>
      <c r="BG71" s="311">
        <v>4165</v>
      </c>
      <c r="BH71" s="311">
        <v>4170</v>
      </c>
      <c r="BI71" s="311">
        <v>4137</v>
      </c>
      <c r="BJ71" s="311">
        <v>4162</v>
      </c>
      <c r="BK71" s="312">
        <v>4217</v>
      </c>
      <c r="BL71" s="310">
        <v>4210</v>
      </c>
      <c r="BM71" s="315">
        <v>4214</v>
      </c>
      <c r="BN71" s="315">
        <v>4208</v>
      </c>
      <c r="BO71" s="315">
        <v>4194</v>
      </c>
      <c r="BP71" s="315">
        <v>4208</v>
      </c>
      <c r="BQ71" s="315">
        <v>4183</v>
      </c>
      <c r="BR71" s="315">
        <v>3993</v>
      </c>
      <c r="BS71" s="315">
        <v>3955</v>
      </c>
      <c r="BT71" s="315">
        <v>3935</v>
      </c>
      <c r="BU71" s="315">
        <v>3954</v>
      </c>
      <c r="BV71" s="315">
        <v>3983</v>
      </c>
      <c r="BW71" s="312">
        <v>3998</v>
      </c>
      <c r="BX71" s="310">
        <v>3997</v>
      </c>
      <c r="BY71" s="315">
        <v>3950</v>
      </c>
      <c r="BZ71" s="315">
        <v>3935</v>
      </c>
      <c r="CA71" s="315">
        <v>3867</v>
      </c>
      <c r="CB71" s="315">
        <v>3820</v>
      </c>
      <c r="CC71" s="315">
        <v>3785</v>
      </c>
      <c r="CD71" s="315">
        <v>3768</v>
      </c>
      <c r="CE71" s="315">
        <v>3790</v>
      </c>
      <c r="CF71" s="315">
        <v>3785</v>
      </c>
      <c r="CG71" s="311">
        <v>3745</v>
      </c>
      <c r="CH71" s="311">
        <v>3734</v>
      </c>
      <c r="CI71" s="312">
        <v>3724</v>
      </c>
      <c r="CJ71" s="310">
        <v>3736</v>
      </c>
      <c r="CK71" s="311">
        <v>3774</v>
      </c>
      <c r="CL71" s="311">
        <v>3777</v>
      </c>
      <c r="CM71" s="311">
        <v>3783</v>
      </c>
      <c r="CN71" s="311">
        <v>3803</v>
      </c>
      <c r="CO71" s="311">
        <v>3845</v>
      </c>
      <c r="CP71" s="311">
        <v>3886</v>
      </c>
      <c r="CQ71" s="311">
        <v>3906</v>
      </c>
      <c r="CR71" s="311">
        <v>3960</v>
      </c>
      <c r="CS71" s="311">
        <v>3994</v>
      </c>
      <c r="CT71" s="311">
        <v>4032</v>
      </c>
      <c r="CU71" s="312">
        <v>4046</v>
      </c>
      <c r="CV71" s="310">
        <v>4067</v>
      </c>
      <c r="CW71" s="311">
        <v>4029</v>
      </c>
      <c r="CX71" s="311">
        <v>4003</v>
      </c>
      <c r="CY71" s="311">
        <v>3986</v>
      </c>
      <c r="CZ71" s="311">
        <v>3979</v>
      </c>
      <c r="DA71" s="311">
        <v>3939</v>
      </c>
      <c r="DB71" s="311">
        <v>3964</v>
      </c>
      <c r="DC71" s="311">
        <v>3955</v>
      </c>
      <c r="DD71" s="311">
        <v>3985</v>
      </c>
      <c r="DE71" s="311">
        <v>4086</v>
      </c>
      <c r="DF71" s="311">
        <v>4102</v>
      </c>
      <c r="DG71" s="312">
        <v>4109</v>
      </c>
      <c r="DH71" s="310">
        <v>4101</v>
      </c>
      <c r="DI71" s="311">
        <v>4093</v>
      </c>
      <c r="DJ71" s="311">
        <v>4092</v>
      </c>
      <c r="DK71" s="311">
        <v>4063</v>
      </c>
      <c r="DL71" s="311">
        <v>4018</v>
      </c>
      <c r="DM71" s="311">
        <v>3990</v>
      </c>
      <c r="DN71" s="311">
        <v>3953</v>
      </c>
      <c r="DO71" s="311">
        <v>3951</v>
      </c>
      <c r="DP71" s="311">
        <v>3968</v>
      </c>
      <c r="DQ71" s="311">
        <v>3953</v>
      </c>
      <c r="DR71" s="311">
        <v>3911</v>
      </c>
      <c r="DS71" s="314">
        <v>3921</v>
      </c>
      <c r="DT71" s="310">
        <v>3926</v>
      </c>
      <c r="DU71" s="311">
        <v>4011</v>
      </c>
      <c r="DV71" s="311">
        <v>4032</v>
      </c>
      <c r="DW71" s="311">
        <v>4118</v>
      </c>
      <c r="DX71" s="311">
        <v>4115</v>
      </c>
      <c r="DY71" s="311">
        <v>4129</v>
      </c>
      <c r="DZ71" s="311">
        <v>4156</v>
      </c>
      <c r="EA71" s="311">
        <v>4109</v>
      </c>
      <c r="EB71" s="311">
        <v>4166</v>
      </c>
      <c r="EC71" s="311">
        <v>4124</v>
      </c>
      <c r="ED71" s="311">
        <v>4084</v>
      </c>
      <c r="EE71" s="314">
        <v>4073</v>
      </c>
      <c r="EF71" s="310">
        <v>4064</v>
      </c>
      <c r="EG71" s="311">
        <v>4013</v>
      </c>
      <c r="EH71" s="311">
        <v>3965</v>
      </c>
      <c r="EI71" s="311">
        <v>3961</v>
      </c>
      <c r="EJ71" s="311">
        <v>3939</v>
      </c>
      <c r="EK71" s="311">
        <v>3975</v>
      </c>
      <c r="EL71" s="311">
        <v>3984</v>
      </c>
      <c r="EM71" s="311">
        <v>3977</v>
      </c>
      <c r="EN71" s="311">
        <v>3963</v>
      </c>
      <c r="EO71" s="311">
        <v>3938</v>
      </c>
      <c r="EP71" s="311">
        <v>3929</v>
      </c>
      <c r="EQ71" s="314">
        <v>3941</v>
      </c>
      <c r="ER71" s="310">
        <v>3974</v>
      </c>
      <c r="ES71" s="311">
        <v>3947</v>
      </c>
      <c r="ET71" s="311">
        <v>3932</v>
      </c>
      <c r="EU71" s="311">
        <v>3918</v>
      </c>
      <c r="EV71" s="311">
        <v>3928</v>
      </c>
      <c r="EW71" s="314">
        <v>3920</v>
      </c>
      <c r="EX71" s="314">
        <v>4002</v>
      </c>
      <c r="EY71" s="314">
        <v>4010</v>
      </c>
      <c r="EZ71" s="312">
        <v>4004</v>
      </c>
      <c r="FA71" s="312">
        <v>4002</v>
      </c>
      <c r="FB71" s="312">
        <v>4011</v>
      </c>
      <c r="FC71" s="312">
        <v>4033</v>
      </c>
      <c r="FD71" s="312">
        <v>4079</v>
      </c>
      <c r="FE71" s="312">
        <v>4125</v>
      </c>
      <c r="FF71" s="312">
        <v>4060</v>
      </c>
      <c r="FG71" s="312">
        <v>4030</v>
      </c>
      <c r="FH71" s="312">
        <v>4014</v>
      </c>
      <c r="FI71" s="312">
        <v>3963</v>
      </c>
      <c r="FJ71" s="312">
        <v>3961</v>
      </c>
      <c r="FK71" s="312">
        <v>3940</v>
      </c>
      <c r="FL71" s="312">
        <v>3930</v>
      </c>
      <c r="FM71" s="312">
        <v>3907</v>
      </c>
      <c r="FN71" s="312">
        <v>3918</v>
      </c>
      <c r="FO71" s="312">
        <v>3931</v>
      </c>
      <c r="FP71" s="312">
        <v>3968</v>
      </c>
      <c r="FQ71" s="312">
        <v>3963</v>
      </c>
      <c r="FR71" s="312">
        <v>3961</v>
      </c>
      <c r="FS71" s="312">
        <v>3960</v>
      </c>
      <c r="FT71" s="312">
        <v>3955</v>
      </c>
      <c r="FU71" s="312">
        <v>3946</v>
      </c>
      <c r="FV71" s="312">
        <v>3944</v>
      </c>
      <c r="FW71" s="93">
        <v>-2</v>
      </c>
      <c r="FX71" s="79">
        <v>-5.0709939148073022E-2</v>
      </c>
      <c r="FY71" s="93">
        <v>13</v>
      </c>
      <c r="FZ71" s="79">
        <v>0.3307046553039939</v>
      </c>
    </row>
    <row r="72" spans="1:182" ht="15" outlineLevel="2">
      <c r="A72" s="304">
        <v>361</v>
      </c>
      <c r="B72" s="48" t="s">
        <v>397</v>
      </c>
      <c r="C72" s="290" t="s">
        <v>473</v>
      </c>
      <c r="D72" s="310">
        <v>21291</v>
      </c>
      <c r="E72" s="311">
        <v>21384</v>
      </c>
      <c r="F72" s="311">
        <v>21334</v>
      </c>
      <c r="G72" s="311">
        <v>20448</v>
      </c>
      <c r="H72" s="311">
        <v>20515</v>
      </c>
      <c r="I72" s="311">
        <v>20905</v>
      </c>
      <c r="J72" s="311">
        <v>20456</v>
      </c>
      <c r="K72" s="311">
        <v>20536</v>
      </c>
      <c r="L72" s="311">
        <v>20394</v>
      </c>
      <c r="M72" s="311">
        <v>20566</v>
      </c>
      <c r="N72" s="311">
        <v>20564</v>
      </c>
      <c r="O72" s="312">
        <v>20735</v>
      </c>
      <c r="P72" s="310">
        <v>20788</v>
      </c>
      <c r="Q72" s="311">
        <v>20915</v>
      </c>
      <c r="R72" s="313">
        <v>20949</v>
      </c>
      <c r="S72" s="311">
        <v>21195</v>
      </c>
      <c r="T72" s="311">
        <v>21280</v>
      </c>
      <c r="U72" s="311">
        <v>21424</v>
      </c>
      <c r="V72" s="311">
        <v>21440</v>
      </c>
      <c r="W72" s="311">
        <v>21430</v>
      </c>
      <c r="X72" s="311">
        <v>21516</v>
      </c>
      <c r="Y72" s="311">
        <v>21552</v>
      </c>
      <c r="Z72" s="311">
        <v>21578</v>
      </c>
      <c r="AA72" s="312">
        <v>21458</v>
      </c>
      <c r="AB72" s="310">
        <v>21504</v>
      </c>
      <c r="AC72" s="311">
        <v>21553</v>
      </c>
      <c r="AD72" s="311">
        <v>21496</v>
      </c>
      <c r="AE72" s="311">
        <v>21444</v>
      </c>
      <c r="AF72" s="311">
        <v>21444</v>
      </c>
      <c r="AG72" s="311">
        <v>21205</v>
      </c>
      <c r="AH72" s="311">
        <v>21121</v>
      </c>
      <c r="AI72" s="311">
        <v>20981</v>
      </c>
      <c r="AJ72" s="311">
        <v>20902</v>
      </c>
      <c r="AK72" s="311">
        <v>20954</v>
      </c>
      <c r="AL72" s="311">
        <v>20902</v>
      </c>
      <c r="AM72" s="312">
        <v>21025</v>
      </c>
      <c r="AN72" s="310">
        <v>20970</v>
      </c>
      <c r="AO72" s="311">
        <v>20901</v>
      </c>
      <c r="AP72" s="311">
        <v>20799</v>
      </c>
      <c r="AQ72" s="311">
        <v>20690</v>
      </c>
      <c r="AR72" s="311">
        <v>20845</v>
      </c>
      <c r="AS72" s="311">
        <v>20588</v>
      </c>
      <c r="AT72" s="311">
        <v>20544</v>
      </c>
      <c r="AU72" s="311">
        <v>20428</v>
      </c>
      <c r="AV72" s="311">
        <v>20270</v>
      </c>
      <c r="AW72" s="311">
        <v>20359</v>
      </c>
      <c r="AX72" s="311">
        <v>20357</v>
      </c>
      <c r="AY72" s="312">
        <v>20423</v>
      </c>
      <c r="AZ72" s="310">
        <v>20452</v>
      </c>
      <c r="BA72" s="311">
        <v>20423</v>
      </c>
      <c r="BB72" s="311">
        <v>20328</v>
      </c>
      <c r="BC72" s="311">
        <v>20247</v>
      </c>
      <c r="BD72" s="311">
        <v>20199</v>
      </c>
      <c r="BE72" s="311">
        <v>20057</v>
      </c>
      <c r="BF72" s="311">
        <v>19926</v>
      </c>
      <c r="BG72" s="311">
        <v>19782</v>
      </c>
      <c r="BH72" s="311">
        <v>19801</v>
      </c>
      <c r="BI72" s="311">
        <v>19639</v>
      </c>
      <c r="BJ72" s="311">
        <v>19683</v>
      </c>
      <c r="BK72" s="312">
        <v>19733</v>
      </c>
      <c r="BL72" s="310">
        <v>19762</v>
      </c>
      <c r="BM72" s="315">
        <v>19813</v>
      </c>
      <c r="BN72" s="315">
        <v>19801</v>
      </c>
      <c r="BO72" s="315">
        <v>19806</v>
      </c>
      <c r="BP72" s="315">
        <v>19790</v>
      </c>
      <c r="BQ72" s="315">
        <v>19718</v>
      </c>
      <c r="BR72" s="315">
        <v>19395</v>
      </c>
      <c r="BS72" s="315">
        <v>19292</v>
      </c>
      <c r="BT72" s="315">
        <v>19230</v>
      </c>
      <c r="BU72" s="315">
        <v>19208</v>
      </c>
      <c r="BV72" s="315">
        <v>19264</v>
      </c>
      <c r="BW72" s="312">
        <v>19289</v>
      </c>
      <c r="BX72" s="310">
        <v>19296</v>
      </c>
      <c r="BY72" s="315">
        <v>19218</v>
      </c>
      <c r="BZ72" s="315">
        <v>19181</v>
      </c>
      <c r="CA72" s="315">
        <v>18985</v>
      </c>
      <c r="CB72" s="315">
        <v>18910</v>
      </c>
      <c r="CC72" s="315">
        <v>18852</v>
      </c>
      <c r="CD72" s="315">
        <v>18826</v>
      </c>
      <c r="CE72" s="315">
        <v>18831</v>
      </c>
      <c r="CF72" s="315">
        <v>18802</v>
      </c>
      <c r="CG72" s="311">
        <v>18766</v>
      </c>
      <c r="CH72" s="311">
        <v>18713</v>
      </c>
      <c r="CI72" s="312">
        <v>18763</v>
      </c>
      <c r="CJ72" s="310">
        <v>18739</v>
      </c>
      <c r="CK72" s="311">
        <v>18804</v>
      </c>
      <c r="CL72" s="311">
        <v>18747</v>
      </c>
      <c r="CM72" s="311">
        <v>18769</v>
      </c>
      <c r="CN72" s="311">
        <v>18798</v>
      </c>
      <c r="CO72" s="311">
        <v>18916</v>
      </c>
      <c r="CP72" s="311">
        <v>19137</v>
      </c>
      <c r="CQ72" s="311">
        <v>19189</v>
      </c>
      <c r="CR72" s="311">
        <v>19210</v>
      </c>
      <c r="CS72" s="311">
        <v>19214</v>
      </c>
      <c r="CT72" s="311">
        <v>19290</v>
      </c>
      <c r="CU72" s="312">
        <v>19418</v>
      </c>
      <c r="CV72" s="310">
        <v>19364</v>
      </c>
      <c r="CW72" s="311">
        <v>19327</v>
      </c>
      <c r="CX72" s="311">
        <v>19236</v>
      </c>
      <c r="CY72" s="311">
        <v>19171</v>
      </c>
      <c r="CZ72" s="311">
        <v>19181</v>
      </c>
      <c r="DA72" s="311">
        <v>19095</v>
      </c>
      <c r="DB72" s="311">
        <v>19072</v>
      </c>
      <c r="DC72" s="311">
        <v>19040</v>
      </c>
      <c r="DD72" s="311">
        <v>19004</v>
      </c>
      <c r="DE72" s="311">
        <v>18914</v>
      </c>
      <c r="DF72" s="311">
        <v>18778</v>
      </c>
      <c r="DG72" s="312">
        <v>18765</v>
      </c>
      <c r="DH72" s="310">
        <v>18694</v>
      </c>
      <c r="DI72" s="311">
        <v>18700</v>
      </c>
      <c r="DJ72" s="311">
        <v>18646</v>
      </c>
      <c r="DK72" s="311">
        <v>18671</v>
      </c>
      <c r="DL72" s="311">
        <v>18602</v>
      </c>
      <c r="DM72" s="311">
        <v>18499</v>
      </c>
      <c r="DN72" s="311">
        <v>18294</v>
      </c>
      <c r="DO72" s="311">
        <v>18201</v>
      </c>
      <c r="DP72" s="311">
        <v>18239</v>
      </c>
      <c r="DQ72" s="311">
        <v>18189</v>
      </c>
      <c r="DR72" s="311">
        <v>18094</v>
      </c>
      <c r="DS72" s="314">
        <v>18191</v>
      </c>
      <c r="DT72" s="310">
        <v>18228</v>
      </c>
      <c r="DU72" s="311">
        <v>18389</v>
      </c>
      <c r="DV72" s="311">
        <v>18342</v>
      </c>
      <c r="DW72" s="311">
        <v>18322</v>
      </c>
      <c r="DX72" s="311">
        <v>18342</v>
      </c>
      <c r="DY72" s="311">
        <v>18353</v>
      </c>
      <c r="DZ72" s="311">
        <v>18318</v>
      </c>
      <c r="EA72" s="311">
        <v>18186</v>
      </c>
      <c r="EB72" s="311">
        <v>18226</v>
      </c>
      <c r="EC72" s="311">
        <v>18369</v>
      </c>
      <c r="ED72" s="311">
        <v>18318</v>
      </c>
      <c r="EE72" s="314">
        <v>18239</v>
      </c>
      <c r="EF72" s="310">
        <v>18304</v>
      </c>
      <c r="EG72" s="311">
        <v>18278</v>
      </c>
      <c r="EH72" s="311">
        <v>18143</v>
      </c>
      <c r="EI72" s="311">
        <v>18020</v>
      </c>
      <c r="EJ72" s="311">
        <v>17934</v>
      </c>
      <c r="EK72" s="311">
        <v>17894</v>
      </c>
      <c r="EL72" s="311">
        <v>17861</v>
      </c>
      <c r="EM72" s="311">
        <v>17787</v>
      </c>
      <c r="EN72" s="311">
        <v>17748</v>
      </c>
      <c r="EO72" s="311">
        <v>17679</v>
      </c>
      <c r="EP72" s="311">
        <v>17600</v>
      </c>
      <c r="EQ72" s="314">
        <v>17553</v>
      </c>
      <c r="ER72" s="310">
        <v>17576</v>
      </c>
      <c r="ES72" s="311">
        <v>17472</v>
      </c>
      <c r="ET72" s="311">
        <v>17275</v>
      </c>
      <c r="EU72" s="311">
        <v>17190</v>
      </c>
      <c r="EV72" s="311">
        <v>17149</v>
      </c>
      <c r="EW72" s="314">
        <v>17042</v>
      </c>
      <c r="EX72" s="314">
        <v>17270</v>
      </c>
      <c r="EY72" s="314">
        <v>17290</v>
      </c>
      <c r="EZ72" s="312">
        <v>17273</v>
      </c>
      <c r="FA72" s="312">
        <v>17262</v>
      </c>
      <c r="FB72" s="312">
        <v>17213</v>
      </c>
      <c r="FC72" s="312">
        <v>17293</v>
      </c>
      <c r="FD72" s="312">
        <v>17438</v>
      </c>
      <c r="FE72" s="312">
        <v>17464</v>
      </c>
      <c r="FF72" s="312">
        <v>17299</v>
      </c>
      <c r="FG72" s="312">
        <v>17189</v>
      </c>
      <c r="FH72" s="312">
        <v>17140</v>
      </c>
      <c r="FI72" s="312">
        <v>16941</v>
      </c>
      <c r="FJ72" s="312">
        <v>16911</v>
      </c>
      <c r="FK72" s="312">
        <v>16867</v>
      </c>
      <c r="FL72" s="312">
        <v>16783</v>
      </c>
      <c r="FM72" s="312">
        <v>16750</v>
      </c>
      <c r="FN72" s="312">
        <v>16684</v>
      </c>
      <c r="FO72" s="312">
        <v>16688</v>
      </c>
      <c r="FP72" s="312">
        <v>16723</v>
      </c>
      <c r="FQ72" s="312">
        <v>16721</v>
      </c>
      <c r="FR72" s="312">
        <v>16661</v>
      </c>
      <c r="FS72" s="312">
        <v>16523</v>
      </c>
      <c r="FT72" s="312">
        <v>16399</v>
      </c>
      <c r="FU72" s="312">
        <v>16345</v>
      </c>
      <c r="FV72" s="312">
        <v>16270</v>
      </c>
      <c r="FW72" s="93">
        <v>-75</v>
      </c>
      <c r="FX72" s="79">
        <v>-0.46097111247695149</v>
      </c>
      <c r="FY72" s="93">
        <v>-418</v>
      </c>
      <c r="FZ72" s="79">
        <v>-2.5047938638542666</v>
      </c>
    </row>
    <row r="73" spans="1:182" ht="15" outlineLevel="2">
      <c r="A73" s="304">
        <v>647</v>
      </c>
      <c r="B73" s="48" t="s">
        <v>397</v>
      </c>
      <c r="C73" s="290" t="s">
        <v>502</v>
      </c>
      <c r="D73" s="310">
        <v>5427</v>
      </c>
      <c r="E73" s="311">
        <v>5418</v>
      </c>
      <c r="F73" s="311">
        <v>5307</v>
      </c>
      <c r="G73" s="311">
        <v>5264</v>
      </c>
      <c r="H73" s="311">
        <v>5229</v>
      </c>
      <c r="I73" s="311">
        <v>5297</v>
      </c>
      <c r="J73" s="311">
        <v>5119</v>
      </c>
      <c r="K73" s="311">
        <v>5288</v>
      </c>
      <c r="L73" s="311">
        <v>5088</v>
      </c>
      <c r="M73" s="311">
        <v>5083</v>
      </c>
      <c r="N73" s="311">
        <v>5121</v>
      </c>
      <c r="O73" s="312">
        <v>5189</v>
      </c>
      <c r="P73" s="310">
        <v>5152</v>
      </c>
      <c r="Q73" s="311">
        <v>5124</v>
      </c>
      <c r="R73" s="313">
        <v>5070</v>
      </c>
      <c r="S73" s="311">
        <v>4485</v>
      </c>
      <c r="T73" s="311">
        <v>4984</v>
      </c>
      <c r="U73" s="311">
        <v>4961</v>
      </c>
      <c r="V73" s="311">
        <v>4920</v>
      </c>
      <c r="W73" s="311">
        <v>4888</v>
      </c>
      <c r="X73" s="311">
        <v>4963</v>
      </c>
      <c r="Y73" s="311">
        <v>4970</v>
      </c>
      <c r="Z73" s="311">
        <v>4950</v>
      </c>
      <c r="AA73" s="312">
        <v>4923</v>
      </c>
      <c r="AB73" s="310">
        <v>4893</v>
      </c>
      <c r="AC73" s="311">
        <v>4937</v>
      </c>
      <c r="AD73" s="311">
        <v>4898</v>
      </c>
      <c r="AE73" s="311">
        <v>4854</v>
      </c>
      <c r="AF73" s="311">
        <v>4953</v>
      </c>
      <c r="AG73" s="311">
        <v>4885</v>
      </c>
      <c r="AH73" s="311">
        <v>4867</v>
      </c>
      <c r="AI73" s="311">
        <v>4913</v>
      </c>
      <c r="AJ73" s="311">
        <v>4877</v>
      </c>
      <c r="AK73" s="311">
        <v>4935</v>
      </c>
      <c r="AL73" s="311">
        <v>4931</v>
      </c>
      <c r="AM73" s="312">
        <v>4968</v>
      </c>
      <c r="AN73" s="310">
        <v>4947</v>
      </c>
      <c r="AO73" s="311">
        <v>4943</v>
      </c>
      <c r="AP73" s="311">
        <v>4937</v>
      </c>
      <c r="AQ73" s="311">
        <v>4854</v>
      </c>
      <c r="AR73" s="311">
        <v>4832</v>
      </c>
      <c r="AS73" s="311">
        <v>4786</v>
      </c>
      <c r="AT73" s="311">
        <v>4758</v>
      </c>
      <c r="AU73" s="311">
        <v>4773</v>
      </c>
      <c r="AV73" s="311">
        <v>4806</v>
      </c>
      <c r="AW73" s="311">
        <v>4811</v>
      </c>
      <c r="AX73" s="311">
        <v>4840</v>
      </c>
      <c r="AY73" s="312">
        <v>4851</v>
      </c>
      <c r="AZ73" s="310">
        <v>4843</v>
      </c>
      <c r="BA73" s="311">
        <v>4839</v>
      </c>
      <c r="BB73" s="311">
        <v>4799</v>
      </c>
      <c r="BC73" s="311">
        <v>4803</v>
      </c>
      <c r="BD73" s="311">
        <v>4828</v>
      </c>
      <c r="BE73" s="311">
        <v>4786</v>
      </c>
      <c r="BF73" s="311">
        <v>4744</v>
      </c>
      <c r="BG73" s="311">
        <v>4675</v>
      </c>
      <c r="BH73" s="311">
        <v>4706</v>
      </c>
      <c r="BI73" s="311">
        <v>4648</v>
      </c>
      <c r="BJ73" s="311">
        <v>4665</v>
      </c>
      <c r="BK73" s="312">
        <v>4700</v>
      </c>
      <c r="BL73" s="310">
        <v>4725</v>
      </c>
      <c r="BM73" s="315">
        <v>4748</v>
      </c>
      <c r="BN73" s="315">
        <v>4758</v>
      </c>
      <c r="BO73" s="315">
        <v>4764</v>
      </c>
      <c r="BP73" s="315">
        <v>4771</v>
      </c>
      <c r="BQ73" s="315">
        <v>4764</v>
      </c>
      <c r="BR73" s="315">
        <v>4643</v>
      </c>
      <c r="BS73" s="315">
        <v>4610</v>
      </c>
      <c r="BT73" s="315">
        <v>4573</v>
      </c>
      <c r="BU73" s="315">
        <v>4585</v>
      </c>
      <c r="BV73" s="315">
        <v>4577</v>
      </c>
      <c r="BW73" s="312">
        <v>4588</v>
      </c>
      <c r="BX73" s="310">
        <v>4563</v>
      </c>
      <c r="BY73" s="315">
        <v>4461</v>
      </c>
      <c r="BZ73" s="315">
        <v>4448</v>
      </c>
      <c r="CA73" s="315">
        <v>4417</v>
      </c>
      <c r="CB73" s="315">
        <v>4406</v>
      </c>
      <c r="CC73" s="315">
        <v>4456</v>
      </c>
      <c r="CD73" s="315">
        <v>4424</v>
      </c>
      <c r="CE73" s="315">
        <v>4422</v>
      </c>
      <c r="CF73" s="315">
        <v>4394</v>
      </c>
      <c r="CG73" s="311">
        <v>4342</v>
      </c>
      <c r="CH73" s="311">
        <v>4322</v>
      </c>
      <c r="CI73" s="312">
        <v>4326</v>
      </c>
      <c r="CJ73" s="310">
        <v>4344</v>
      </c>
      <c r="CK73" s="311">
        <v>4347</v>
      </c>
      <c r="CL73" s="311">
        <v>4327</v>
      </c>
      <c r="CM73" s="311">
        <v>4333</v>
      </c>
      <c r="CN73" s="311">
        <v>4359</v>
      </c>
      <c r="CO73" s="311">
        <v>4396</v>
      </c>
      <c r="CP73" s="311">
        <v>4417</v>
      </c>
      <c r="CQ73" s="311">
        <v>4416</v>
      </c>
      <c r="CR73" s="311">
        <v>4376</v>
      </c>
      <c r="CS73" s="311">
        <v>4406</v>
      </c>
      <c r="CT73" s="311">
        <v>4406</v>
      </c>
      <c r="CU73" s="312">
        <v>4450</v>
      </c>
      <c r="CV73" s="310">
        <v>4439</v>
      </c>
      <c r="CW73" s="311">
        <v>4428</v>
      </c>
      <c r="CX73" s="311">
        <v>4385</v>
      </c>
      <c r="CY73" s="311">
        <v>4382</v>
      </c>
      <c r="CZ73" s="311">
        <v>4355</v>
      </c>
      <c r="DA73" s="311">
        <v>4327</v>
      </c>
      <c r="DB73" s="311">
        <v>4369</v>
      </c>
      <c r="DC73" s="311">
        <v>4400</v>
      </c>
      <c r="DD73" s="311">
        <v>4371</v>
      </c>
      <c r="DE73" s="311">
        <v>4366</v>
      </c>
      <c r="DF73" s="311">
        <v>4351</v>
      </c>
      <c r="DG73" s="312">
        <v>4327</v>
      </c>
      <c r="DH73" s="310">
        <v>4355</v>
      </c>
      <c r="DI73" s="311">
        <v>4354</v>
      </c>
      <c r="DJ73" s="311">
        <v>4355</v>
      </c>
      <c r="DK73" s="311">
        <v>4334</v>
      </c>
      <c r="DL73" s="311">
        <v>4325</v>
      </c>
      <c r="DM73" s="311">
        <v>4302</v>
      </c>
      <c r="DN73" s="311">
        <v>4279</v>
      </c>
      <c r="DO73" s="311">
        <v>4274</v>
      </c>
      <c r="DP73" s="311">
        <v>4266</v>
      </c>
      <c r="DQ73" s="311">
        <v>4234</v>
      </c>
      <c r="DR73" s="311">
        <v>4229</v>
      </c>
      <c r="DS73" s="314">
        <v>4305</v>
      </c>
      <c r="DT73" s="310">
        <v>4329</v>
      </c>
      <c r="DU73" s="311">
        <v>4363</v>
      </c>
      <c r="DV73" s="311">
        <v>4392</v>
      </c>
      <c r="DW73" s="311">
        <v>4395</v>
      </c>
      <c r="DX73" s="311">
        <v>4446</v>
      </c>
      <c r="DY73" s="311">
        <v>4474</v>
      </c>
      <c r="DZ73" s="311">
        <v>4518</v>
      </c>
      <c r="EA73" s="311">
        <v>4455</v>
      </c>
      <c r="EB73" s="311">
        <v>4461</v>
      </c>
      <c r="EC73" s="311">
        <v>4448</v>
      </c>
      <c r="ED73" s="311">
        <v>4448</v>
      </c>
      <c r="EE73" s="314">
        <v>4449</v>
      </c>
      <c r="EF73" s="310">
        <v>4455</v>
      </c>
      <c r="EG73" s="311">
        <v>4431</v>
      </c>
      <c r="EH73" s="311">
        <v>4399</v>
      </c>
      <c r="EI73" s="311">
        <v>4400</v>
      </c>
      <c r="EJ73" s="311">
        <v>4376</v>
      </c>
      <c r="EK73" s="311">
        <v>4356</v>
      </c>
      <c r="EL73" s="311">
        <v>4360</v>
      </c>
      <c r="EM73" s="311">
        <v>4361</v>
      </c>
      <c r="EN73" s="311">
        <v>4360</v>
      </c>
      <c r="EO73" s="311">
        <v>4353</v>
      </c>
      <c r="EP73" s="311">
        <v>4355</v>
      </c>
      <c r="EQ73" s="314">
        <v>4326</v>
      </c>
      <c r="ER73" s="310">
        <v>4323</v>
      </c>
      <c r="ES73" s="311">
        <v>4325</v>
      </c>
      <c r="ET73" s="311">
        <v>4285</v>
      </c>
      <c r="EU73" s="311">
        <v>4247</v>
      </c>
      <c r="EV73" s="311">
        <v>4267</v>
      </c>
      <c r="EW73" s="314">
        <v>4270</v>
      </c>
      <c r="EX73" s="314">
        <v>4410</v>
      </c>
      <c r="EY73" s="314">
        <v>4427</v>
      </c>
      <c r="EZ73" s="312">
        <v>4412</v>
      </c>
      <c r="FA73" s="312">
        <v>4436</v>
      </c>
      <c r="FB73" s="312">
        <v>4427</v>
      </c>
      <c r="FC73" s="312">
        <v>4476</v>
      </c>
      <c r="FD73" s="312">
        <v>4517</v>
      </c>
      <c r="FE73" s="312">
        <v>4552</v>
      </c>
      <c r="FF73" s="312">
        <v>4540</v>
      </c>
      <c r="FG73" s="312">
        <v>4464</v>
      </c>
      <c r="FH73" s="312">
        <v>4441</v>
      </c>
      <c r="FI73" s="312">
        <v>4429</v>
      </c>
      <c r="FJ73" s="312">
        <v>4406</v>
      </c>
      <c r="FK73" s="312">
        <v>4427</v>
      </c>
      <c r="FL73" s="312">
        <v>4417</v>
      </c>
      <c r="FM73" s="312">
        <v>4395</v>
      </c>
      <c r="FN73" s="312">
        <v>4369</v>
      </c>
      <c r="FO73" s="312">
        <v>4388</v>
      </c>
      <c r="FP73" s="312">
        <v>4403</v>
      </c>
      <c r="FQ73" s="312">
        <v>4456</v>
      </c>
      <c r="FR73" s="312">
        <v>4462</v>
      </c>
      <c r="FS73" s="312">
        <v>4415</v>
      </c>
      <c r="FT73" s="312">
        <v>4401</v>
      </c>
      <c r="FU73" s="312">
        <v>4360</v>
      </c>
      <c r="FV73" s="312">
        <v>4340</v>
      </c>
      <c r="FW73" s="93">
        <v>-20</v>
      </c>
      <c r="FX73" s="79">
        <v>-0.46082949308755761</v>
      </c>
      <c r="FY73" s="93">
        <v>-48</v>
      </c>
      <c r="FZ73" s="79">
        <v>-1.0938924339106655</v>
      </c>
    </row>
    <row r="74" spans="1:182" ht="15" outlineLevel="2">
      <c r="A74" s="304">
        <v>658</v>
      </c>
      <c r="B74" s="48" t="s">
        <v>397</v>
      </c>
      <c r="C74" s="290" t="s">
        <v>506</v>
      </c>
      <c r="D74" s="310">
        <v>1880</v>
      </c>
      <c r="E74" s="311">
        <v>1864</v>
      </c>
      <c r="F74" s="311">
        <v>1841</v>
      </c>
      <c r="G74" s="311">
        <v>1832</v>
      </c>
      <c r="H74" s="311">
        <v>1846</v>
      </c>
      <c r="I74" s="311">
        <v>1867</v>
      </c>
      <c r="J74" s="311">
        <v>1832</v>
      </c>
      <c r="K74" s="311">
        <v>1865</v>
      </c>
      <c r="L74" s="311">
        <v>1831</v>
      </c>
      <c r="M74" s="311">
        <v>1833</v>
      </c>
      <c r="N74" s="311">
        <v>1832</v>
      </c>
      <c r="O74" s="312">
        <v>1860</v>
      </c>
      <c r="P74" s="310">
        <v>1835</v>
      </c>
      <c r="Q74" s="311">
        <v>1786</v>
      </c>
      <c r="R74" s="313">
        <v>1789</v>
      </c>
      <c r="S74" s="311">
        <v>1334</v>
      </c>
      <c r="T74" s="311">
        <v>1986</v>
      </c>
      <c r="U74" s="311">
        <v>2018</v>
      </c>
      <c r="V74" s="311">
        <v>2022</v>
      </c>
      <c r="W74" s="311">
        <v>2007</v>
      </c>
      <c r="X74" s="311">
        <v>2020</v>
      </c>
      <c r="Y74" s="311">
        <v>2086</v>
      </c>
      <c r="Z74" s="311">
        <v>2107</v>
      </c>
      <c r="AA74" s="312">
        <v>2070</v>
      </c>
      <c r="AB74" s="310">
        <v>2072</v>
      </c>
      <c r="AC74" s="311">
        <v>2045</v>
      </c>
      <c r="AD74" s="311">
        <v>2045</v>
      </c>
      <c r="AE74" s="311">
        <v>2057</v>
      </c>
      <c r="AF74" s="311">
        <v>2072</v>
      </c>
      <c r="AG74" s="311">
        <v>2037</v>
      </c>
      <c r="AH74" s="311">
        <v>2050</v>
      </c>
      <c r="AI74" s="311">
        <v>2125</v>
      </c>
      <c r="AJ74" s="311">
        <v>2103</v>
      </c>
      <c r="AK74" s="311">
        <v>2119</v>
      </c>
      <c r="AL74" s="311">
        <v>2084</v>
      </c>
      <c r="AM74" s="312">
        <v>2113</v>
      </c>
      <c r="AN74" s="310">
        <v>2107</v>
      </c>
      <c r="AO74" s="311">
        <v>2175</v>
      </c>
      <c r="AP74" s="311">
        <v>2168</v>
      </c>
      <c r="AQ74" s="311">
        <v>2118</v>
      </c>
      <c r="AR74" s="311">
        <v>2128</v>
      </c>
      <c r="AS74" s="311">
        <v>2113</v>
      </c>
      <c r="AT74" s="311">
        <v>2104</v>
      </c>
      <c r="AU74" s="311">
        <v>2157</v>
      </c>
      <c r="AV74" s="311">
        <v>2131</v>
      </c>
      <c r="AW74" s="311">
        <v>2139</v>
      </c>
      <c r="AX74" s="311">
        <v>2098</v>
      </c>
      <c r="AY74" s="312">
        <v>2117</v>
      </c>
      <c r="AZ74" s="310">
        <v>2125</v>
      </c>
      <c r="BA74" s="311">
        <v>2171</v>
      </c>
      <c r="BB74" s="311">
        <v>2143</v>
      </c>
      <c r="BC74" s="311">
        <v>2148</v>
      </c>
      <c r="BD74" s="311">
        <v>2147</v>
      </c>
      <c r="BE74" s="311">
        <v>2128</v>
      </c>
      <c r="BF74" s="311">
        <v>2121</v>
      </c>
      <c r="BG74" s="311">
        <v>2092</v>
      </c>
      <c r="BH74" s="311">
        <v>2105</v>
      </c>
      <c r="BI74" s="311">
        <v>2071</v>
      </c>
      <c r="BJ74" s="311">
        <v>2087</v>
      </c>
      <c r="BK74" s="312">
        <v>2112</v>
      </c>
      <c r="BL74" s="310">
        <v>2103</v>
      </c>
      <c r="BM74" s="315">
        <v>2120</v>
      </c>
      <c r="BN74" s="315">
        <v>2120</v>
      </c>
      <c r="BO74" s="315">
        <v>2130</v>
      </c>
      <c r="BP74" s="315">
        <v>2126</v>
      </c>
      <c r="BQ74" s="315">
        <v>2128</v>
      </c>
      <c r="BR74" s="315">
        <v>2047</v>
      </c>
      <c r="BS74" s="315">
        <v>2013</v>
      </c>
      <c r="BT74" s="315">
        <v>2004</v>
      </c>
      <c r="BU74" s="315">
        <v>1998</v>
      </c>
      <c r="BV74" s="315">
        <v>1975</v>
      </c>
      <c r="BW74" s="312">
        <v>2004</v>
      </c>
      <c r="BX74" s="310">
        <v>2006</v>
      </c>
      <c r="BY74" s="315">
        <v>1987</v>
      </c>
      <c r="BZ74" s="315">
        <v>1958</v>
      </c>
      <c r="CA74" s="315">
        <v>1920</v>
      </c>
      <c r="CB74" s="315">
        <v>1962</v>
      </c>
      <c r="CC74" s="315">
        <v>1977</v>
      </c>
      <c r="CD74" s="315">
        <v>1969</v>
      </c>
      <c r="CE74" s="315">
        <v>1973</v>
      </c>
      <c r="CF74" s="315">
        <v>1945</v>
      </c>
      <c r="CG74" s="311">
        <v>1955</v>
      </c>
      <c r="CH74" s="311">
        <v>1979</v>
      </c>
      <c r="CI74" s="312">
        <v>1980</v>
      </c>
      <c r="CJ74" s="310">
        <v>1984</v>
      </c>
      <c r="CK74" s="311">
        <v>1957</v>
      </c>
      <c r="CL74" s="311">
        <v>1950</v>
      </c>
      <c r="CM74" s="311">
        <v>1951</v>
      </c>
      <c r="CN74" s="311">
        <v>1956</v>
      </c>
      <c r="CO74" s="311">
        <v>1977</v>
      </c>
      <c r="CP74" s="311">
        <v>2010</v>
      </c>
      <c r="CQ74" s="311">
        <v>2002</v>
      </c>
      <c r="CR74" s="311">
        <v>1969</v>
      </c>
      <c r="CS74" s="311">
        <v>1965</v>
      </c>
      <c r="CT74" s="311">
        <v>1974</v>
      </c>
      <c r="CU74" s="312">
        <v>1964</v>
      </c>
      <c r="CV74" s="310">
        <v>1982</v>
      </c>
      <c r="CW74" s="311">
        <v>2000</v>
      </c>
      <c r="CX74" s="311">
        <v>1991</v>
      </c>
      <c r="CY74" s="311">
        <v>1975</v>
      </c>
      <c r="CZ74" s="311">
        <v>1997</v>
      </c>
      <c r="DA74" s="311">
        <v>1982</v>
      </c>
      <c r="DB74" s="311">
        <v>1997</v>
      </c>
      <c r="DC74" s="311">
        <v>1981</v>
      </c>
      <c r="DD74" s="311">
        <v>1970</v>
      </c>
      <c r="DE74" s="311">
        <v>2000</v>
      </c>
      <c r="DF74" s="311">
        <v>1997</v>
      </c>
      <c r="DG74" s="312">
        <v>1997</v>
      </c>
      <c r="DH74" s="310">
        <v>1983</v>
      </c>
      <c r="DI74" s="311">
        <v>1974</v>
      </c>
      <c r="DJ74" s="311">
        <v>1975</v>
      </c>
      <c r="DK74" s="311">
        <v>1951</v>
      </c>
      <c r="DL74" s="311">
        <v>1924</v>
      </c>
      <c r="DM74" s="311">
        <v>1897</v>
      </c>
      <c r="DN74" s="311">
        <v>1872</v>
      </c>
      <c r="DO74" s="311">
        <v>1855</v>
      </c>
      <c r="DP74" s="311">
        <v>1849</v>
      </c>
      <c r="DQ74" s="311">
        <v>1828</v>
      </c>
      <c r="DR74" s="311">
        <v>1802</v>
      </c>
      <c r="DS74" s="314">
        <v>1845</v>
      </c>
      <c r="DT74" s="310">
        <v>1850</v>
      </c>
      <c r="DU74" s="311">
        <v>1904</v>
      </c>
      <c r="DV74" s="311">
        <v>1908</v>
      </c>
      <c r="DW74" s="311">
        <v>1901</v>
      </c>
      <c r="DX74" s="311">
        <v>1917</v>
      </c>
      <c r="DY74" s="311">
        <v>1941</v>
      </c>
      <c r="DZ74" s="311">
        <v>1976</v>
      </c>
      <c r="EA74" s="311">
        <v>1928</v>
      </c>
      <c r="EB74" s="311">
        <v>1929</v>
      </c>
      <c r="EC74" s="311">
        <v>1909</v>
      </c>
      <c r="ED74" s="311">
        <v>1888</v>
      </c>
      <c r="EE74" s="314">
        <v>1880</v>
      </c>
      <c r="EF74" s="310">
        <v>1879</v>
      </c>
      <c r="EG74" s="311">
        <v>1880</v>
      </c>
      <c r="EH74" s="311">
        <v>1884</v>
      </c>
      <c r="EI74" s="311">
        <v>1904</v>
      </c>
      <c r="EJ74" s="311">
        <v>1885</v>
      </c>
      <c r="EK74" s="311">
        <v>1887</v>
      </c>
      <c r="EL74" s="311">
        <v>1880</v>
      </c>
      <c r="EM74" s="311">
        <v>1864</v>
      </c>
      <c r="EN74" s="311">
        <v>1885</v>
      </c>
      <c r="EO74" s="311">
        <v>1859</v>
      </c>
      <c r="EP74" s="311">
        <v>1845</v>
      </c>
      <c r="EQ74" s="314">
        <v>1835</v>
      </c>
      <c r="ER74" s="310">
        <v>1834</v>
      </c>
      <c r="ES74" s="311">
        <v>1832</v>
      </c>
      <c r="ET74" s="311">
        <v>1818</v>
      </c>
      <c r="EU74" s="311">
        <v>1816</v>
      </c>
      <c r="EV74" s="311">
        <v>1811</v>
      </c>
      <c r="EW74" s="314">
        <v>1790</v>
      </c>
      <c r="EX74" s="314">
        <v>1836</v>
      </c>
      <c r="EY74" s="314">
        <v>1820</v>
      </c>
      <c r="EZ74" s="312">
        <v>1802</v>
      </c>
      <c r="FA74" s="312">
        <v>1820</v>
      </c>
      <c r="FB74" s="312">
        <v>1834</v>
      </c>
      <c r="FC74" s="312">
        <v>1844</v>
      </c>
      <c r="FD74" s="312">
        <v>1893</v>
      </c>
      <c r="FE74" s="312">
        <v>1882</v>
      </c>
      <c r="FF74" s="312">
        <v>1884</v>
      </c>
      <c r="FG74" s="312">
        <v>1869</v>
      </c>
      <c r="FH74" s="312">
        <v>1844</v>
      </c>
      <c r="FI74" s="312">
        <v>1841</v>
      </c>
      <c r="FJ74" s="312">
        <v>1836</v>
      </c>
      <c r="FK74" s="312">
        <v>1837</v>
      </c>
      <c r="FL74" s="312">
        <v>1817</v>
      </c>
      <c r="FM74" s="312">
        <v>1813</v>
      </c>
      <c r="FN74" s="312">
        <v>1803</v>
      </c>
      <c r="FO74" s="312">
        <v>1815</v>
      </c>
      <c r="FP74" s="312">
        <v>1850</v>
      </c>
      <c r="FQ74" s="312">
        <v>1846</v>
      </c>
      <c r="FR74" s="312">
        <v>1839</v>
      </c>
      <c r="FS74" s="312">
        <v>1832</v>
      </c>
      <c r="FT74" s="312">
        <v>1854</v>
      </c>
      <c r="FU74" s="312">
        <v>1841</v>
      </c>
      <c r="FV74" s="312">
        <v>1851</v>
      </c>
      <c r="FW74" s="93">
        <v>10</v>
      </c>
      <c r="FX74" s="79">
        <v>0.5402485143165856</v>
      </c>
      <c r="FY74" s="93">
        <v>36</v>
      </c>
      <c r="FZ74" s="79">
        <v>1.9834710743801653</v>
      </c>
    </row>
    <row r="75" spans="1:182" ht="15" outlineLevel="2">
      <c r="A75" s="304">
        <v>664</v>
      </c>
      <c r="B75" s="48" t="s">
        <v>397</v>
      </c>
      <c r="C75" s="290" t="s">
        <v>509</v>
      </c>
      <c r="D75" s="310">
        <v>8857</v>
      </c>
      <c r="E75" s="311">
        <v>8829</v>
      </c>
      <c r="F75" s="311">
        <v>8814</v>
      </c>
      <c r="G75" s="311">
        <v>8945</v>
      </c>
      <c r="H75" s="311">
        <v>8878</v>
      </c>
      <c r="I75" s="311">
        <v>8873</v>
      </c>
      <c r="J75" s="311">
        <v>8654</v>
      </c>
      <c r="K75" s="311">
        <v>8843</v>
      </c>
      <c r="L75" s="311">
        <v>8700</v>
      </c>
      <c r="M75" s="311">
        <v>8684</v>
      </c>
      <c r="N75" s="311">
        <v>8635</v>
      </c>
      <c r="O75" s="312">
        <v>8633</v>
      </c>
      <c r="P75" s="310">
        <v>8520</v>
      </c>
      <c r="Q75" s="311">
        <v>8471</v>
      </c>
      <c r="R75" s="313">
        <v>8557</v>
      </c>
      <c r="S75" s="311">
        <v>8952</v>
      </c>
      <c r="T75" s="311">
        <v>9098</v>
      </c>
      <c r="U75" s="311">
        <v>8848</v>
      </c>
      <c r="V75" s="311">
        <v>8913</v>
      </c>
      <c r="W75" s="311">
        <v>8994</v>
      </c>
      <c r="X75" s="311">
        <v>8974</v>
      </c>
      <c r="Y75" s="311">
        <v>9084</v>
      </c>
      <c r="Z75" s="311">
        <v>9074</v>
      </c>
      <c r="AA75" s="312">
        <v>9028</v>
      </c>
      <c r="AB75" s="310">
        <v>9121</v>
      </c>
      <c r="AC75" s="311">
        <v>9219</v>
      </c>
      <c r="AD75" s="311">
        <v>9238</v>
      </c>
      <c r="AE75" s="311">
        <v>9236</v>
      </c>
      <c r="AF75" s="311">
        <v>9310</v>
      </c>
      <c r="AG75" s="311">
        <v>9186</v>
      </c>
      <c r="AH75" s="311">
        <v>9096</v>
      </c>
      <c r="AI75" s="311">
        <v>9058</v>
      </c>
      <c r="AJ75" s="311">
        <v>9108</v>
      </c>
      <c r="AK75" s="311">
        <v>9267</v>
      </c>
      <c r="AL75" s="311">
        <v>9341</v>
      </c>
      <c r="AM75" s="312">
        <v>9349</v>
      </c>
      <c r="AN75" s="310">
        <v>9299</v>
      </c>
      <c r="AO75" s="311">
        <v>9284</v>
      </c>
      <c r="AP75" s="311">
        <v>9313</v>
      </c>
      <c r="AQ75" s="311">
        <v>9292</v>
      </c>
      <c r="AR75" s="311">
        <v>9501</v>
      </c>
      <c r="AS75" s="311">
        <v>9460</v>
      </c>
      <c r="AT75" s="311">
        <v>9472</v>
      </c>
      <c r="AU75" s="311">
        <v>9528</v>
      </c>
      <c r="AV75" s="311">
        <v>9405</v>
      </c>
      <c r="AW75" s="311">
        <v>9483</v>
      </c>
      <c r="AX75" s="311">
        <v>9481</v>
      </c>
      <c r="AY75" s="312">
        <v>9513</v>
      </c>
      <c r="AZ75" s="310">
        <v>9583</v>
      </c>
      <c r="BA75" s="311">
        <v>9659</v>
      </c>
      <c r="BB75" s="311">
        <v>9616</v>
      </c>
      <c r="BC75" s="311">
        <v>9636</v>
      </c>
      <c r="BD75" s="311">
        <v>9628</v>
      </c>
      <c r="BE75" s="311">
        <v>9604</v>
      </c>
      <c r="BF75" s="311">
        <v>9593</v>
      </c>
      <c r="BG75" s="311">
        <v>9493</v>
      </c>
      <c r="BH75" s="311">
        <v>9564</v>
      </c>
      <c r="BI75" s="311">
        <v>9456</v>
      </c>
      <c r="BJ75" s="311">
        <v>9514</v>
      </c>
      <c r="BK75" s="312">
        <v>9599</v>
      </c>
      <c r="BL75" s="310">
        <v>9634</v>
      </c>
      <c r="BM75" s="315">
        <v>9691</v>
      </c>
      <c r="BN75" s="315">
        <v>9704</v>
      </c>
      <c r="BO75" s="315">
        <v>9745</v>
      </c>
      <c r="BP75" s="315">
        <v>9802</v>
      </c>
      <c r="BQ75" s="315">
        <v>9837</v>
      </c>
      <c r="BR75" s="315">
        <v>9645</v>
      </c>
      <c r="BS75" s="315">
        <v>9565</v>
      </c>
      <c r="BT75" s="315">
        <v>9488</v>
      </c>
      <c r="BU75" s="315">
        <v>9526</v>
      </c>
      <c r="BV75" s="315">
        <v>9628</v>
      </c>
      <c r="BW75" s="312">
        <v>9690</v>
      </c>
      <c r="BX75" s="310">
        <v>9864</v>
      </c>
      <c r="BY75" s="315">
        <v>9810</v>
      </c>
      <c r="BZ75" s="315">
        <v>9615</v>
      </c>
      <c r="CA75" s="315">
        <v>9529</v>
      </c>
      <c r="CB75" s="315">
        <v>9542</v>
      </c>
      <c r="CC75" s="315">
        <v>9411</v>
      </c>
      <c r="CD75" s="315">
        <v>9315</v>
      </c>
      <c r="CE75" s="315">
        <v>9293</v>
      </c>
      <c r="CF75" s="315">
        <v>9168</v>
      </c>
      <c r="CG75" s="311">
        <v>9124</v>
      </c>
      <c r="CH75" s="311">
        <v>9086</v>
      </c>
      <c r="CI75" s="312">
        <v>9009</v>
      </c>
      <c r="CJ75" s="310">
        <v>8950</v>
      </c>
      <c r="CK75" s="311">
        <v>8973</v>
      </c>
      <c r="CL75" s="311">
        <v>8937</v>
      </c>
      <c r="CM75" s="311">
        <v>8962</v>
      </c>
      <c r="CN75" s="311">
        <v>9001</v>
      </c>
      <c r="CO75" s="311">
        <v>9092</v>
      </c>
      <c r="CP75" s="311">
        <v>9243</v>
      </c>
      <c r="CQ75" s="311">
        <v>9238</v>
      </c>
      <c r="CR75" s="311">
        <v>9173</v>
      </c>
      <c r="CS75" s="311">
        <v>9218</v>
      </c>
      <c r="CT75" s="311">
        <v>9313</v>
      </c>
      <c r="CU75" s="312">
        <v>9425</v>
      </c>
      <c r="CV75" s="310">
        <v>9452</v>
      </c>
      <c r="CW75" s="311">
        <v>9330</v>
      </c>
      <c r="CX75" s="311">
        <v>9316</v>
      </c>
      <c r="CY75" s="311">
        <v>9339</v>
      </c>
      <c r="CZ75" s="311">
        <v>9341</v>
      </c>
      <c r="DA75" s="311">
        <v>9311</v>
      </c>
      <c r="DB75" s="311">
        <v>9277</v>
      </c>
      <c r="DC75" s="311">
        <v>9245</v>
      </c>
      <c r="DD75" s="311">
        <v>9234</v>
      </c>
      <c r="DE75" s="311">
        <v>9162</v>
      </c>
      <c r="DF75" s="311">
        <v>9164</v>
      </c>
      <c r="DG75" s="312">
        <v>9152</v>
      </c>
      <c r="DH75" s="310">
        <v>9380</v>
      </c>
      <c r="DI75" s="311">
        <v>9422</v>
      </c>
      <c r="DJ75" s="311">
        <v>9473</v>
      </c>
      <c r="DK75" s="311">
        <v>9351</v>
      </c>
      <c r="DL75" s="311">
        <v>9275</v>
      </c>
      <c r="DM75" s="311">
        <v>9161</v>
      </c>
      <c r="DN75" s="311">
        <v>9047</v>
      </c>
      <c r="DO75" s="311">
        <v>8986</v>
      </c>
      <c r="DP75" s="311">
        <v>9003</v>
      </c>
      <c r="DQ75" s="311">
        <v>8937</v>
      </c>
      <c r="DR75" s="311">
        <v>8864</v>
      </c>
      <c r="DS75" s="314">
        <v>9010</v>
      </c>
      <c r="DT75" s="310">
        <v>9105</v>
      </c>
      <c r="DU75" s="311">
        <v>9258</v>
      </c>
      <c r="DV75" s="311">
        <v>9453</v>
      </c>
      <c r="DW75" s="311">
        <v>9531</v>
      </c>
      <c r="DX75" s="311">
        <v>9660</v>
      </c>
      <c r="DY75" s="311">
        <v>9651</v>
      </c>
      <c r="DZ75" s="311">
        <v>9709</v>
      </c>
      <c r="EA75" s="311">
        <v>9485</v>
      </c>
      <c r="EB75" s="311">
        <v>9588</v>
      </c>
      <c r="EC75" s="311">
        <v>9540</v>
      </c>
      <c r="ED75" s="311">
        <v>9440</v>
      </c>
      <c r="EE75" s="314">
        <v>9421</v>
      </c>
      <c r="EF75" s="310">
        <v>9467</v>
      </c>
      <c r="EG75" s="311">
        <v>9448</v>
      </c>
      <c r="EH75" s="311">
        <v>9394</v>
      </c>
      <c r="EI75" s="311">
        <v>9288</v>
      </c>
      <c r="EJ75" s="311">
        <v>9222</v>
      </c>
      <c r="EK75" s="311">
        <v>9264</v>
      </c>
      <c r="EL75" s="311">
        <v>9270</v>
      </c>
      <c r="EM75" s="311">
        <v>9256</v>
      </c>
      <c r="EN75" s="311">
        <v>9266</v>
      </c>
      <c r="EO75" s="311">
        <v>9263</v>
      </c>
      <c r="EP75" s="311">
        <v>9220</v>
      </c>
      <c r="EQ75" s="314">
        <v>9123</v>
      </c>
      <c r="ER75" s="310">
        <v>9114</v>
      </c>
      <c r="ES75" s="311">
        <v>9142</v>
      </c>
      <c r="ET75" s="311">
        <v>9609</v>
      </c>
      <c r="EU75" s="311">
        <v>9538</v>
      </c>
      <c r="EV75" s="311">
        <v>9693</v>
      </c>
      <c r="EW75" s="314">
        <v>9709</v>
      </c>
      <c r="EX75" s="314">
        <v>10340</v>
      </c>
      <c r="EY75" s="314">
        <v>10364</v>
      </c>
      <c r="EZ75" s="312">
        <v>10332</v>
      </c>
      <c r="FA75" s="312">
        <v>10373</v>
      </c>
      <c r="FB75" s="312">
        <v>10340</v>
      </c>
      <c r="FC75" s="312">
        <v>10467</v>
      </c>
      <c r="FD75" s="312">
        <v>10548</v>
      </c>
      <c r="FE75" s="312">
        <v>10578</v>
      </c>
      <c r="FF75" s="312">
        <v>10586</v>
      </c>
      <c r="FG75" s="312">
        <v>10560</v>
      </c>
      <c r="FH75" s="312">
        <v>10539</v>
      </c>
      <c r="FI75" s="312">
        <v>10500</v>
      </c>
      <c r="FJ75" s="312">
        <v>10546</v>
      </c>
      <c r="FK75" s="312">
        <v>10677</v>
      </c>
      <c r="FL75" s="312">
        <v>10642</v>
      </c>
      <c r="FM75" s="312">
        <v>10656</v>
      </c>
      <c r="FN75" s="312">
        <v>10598</v>
      </c>
      <c r="FO75" s="312">
        <v>10633</v>
      </c>
      <c r="FP75" s="312">
        <v>10811</v>
      </c>
      <c r="FQ75" s="312">
        <v>10820</v>
      </c>
      <c r="FR75" s="312">
        <v>10871</v>
      </c>
      <c r="FS75" s="312">
        <v>10903</v>
      </c>
      <c r="FT75" s="312">
        <v>10889</v>
      </c>
      <c r="FU75" s="312">
        <v>10898</v>
      </c>
      <c r="FV75" s="312">
        <v>10901</v>
      </c>
      <c r="FW75" s="93">
        <v>3</v>
      </c>
      <c r="FX75" s="79">
        <v>2.7520410971470507E-2</v>
      </c>
      <c r="FY75" s="93">
        <v>268</v>
      </c>
      <c r="FZ75" s="79">
        <v>2.5204551866829679</v>
      </c>
    </row>
    <row r="76" spans="1:182" ht="15" outlineLevel="2">
      <c r="A76" s="304">
        <v>686</v>
      </c>
      <c r="B76" s="48" t="s">
        <v>397</v>
      </c>
      <c r="C76" s="290" t="s">
        <v>515</v>
      </c>
      <c r="D76" s="310">
        <v>15866</v>
      </c>
      <c r="E76" s="311">
        <v>15824</v>
      </c>
      <c r="F76" s="311">
        <v>15784</v>
      </c>
      <c r="G76" s="311">
        <v>15781</v>
      </c>
      <c r="H76" s="311">
        <v>15631</v>
      </c>
      <c r="I76" s="311">
        <v>15613</v>
      </c>
      <c r="J76" s="311">
        <v>15161</v>
      </c>
      <c r="K76" s="311">
        <v>15576</v>
      </c>
      <c r="L76" s="311">
        <v>15155</v>
      </c>
      <c r="M76" s="311">
        <v>15118</v>
      </c>
      <c r="N76" s="311">
        <v>15118</v>
      </c>
      <c r="O76" s="312">
        <v>15238</v>
      </c>
      <c r="P76" s="310">
        <v>15335</v>
      </c>
      <c r="Q76" s="311">
        <v>15348</v>
      </c>
      <c r="R76" s="313">
        <v>15570</v>
      </c>
      <c r="S76" s="311">
        <v>15714</v>
      </c>
      <c r="T76" s="311">
        <v>15888</v>
      </c>
      <c r="U76" s="311">
        <v>15974</v>
      </c>
      <c r="V76" s="311">
        <v>16028</v>
      </c>
      <c r="W76" s="311">
        <v>16051</v>
      </c>
      <c r="X76" s="311">
        <v>16074</v>
      </c>
      <c r="Y76" s="311">
        <v>16191</v>
      </c>
      <c r="Z76" s="311">
        <v>16236</v>
      </c>
      <c r="AA76" s="312">
        <v>16154</v>
      </c>
      <c r="AB76" s="310">
        <v>16205</v>
      </c>
      <c r="AC76" s="311">
        <v>16391</v>
      </c>
      <c r="AD76" s="311">
        <v>16421</v>
      </c>
      <c r="AE76" s="311">
        <v>16361</v>
      </c>
      <c r="AF76" s="311">
        <v>16489</v>
      </c>
      <c r="AG76" s="311">
        <v>16267</v>
      </c>
      <c r="AH76" s="311">
        <v>16129</v>
      </c>
      <c r="AI76" s="311">
        <v>16049</v>
      </c>
      <c r="AJ76" s="311">
        <v>15999</v>
      </c>
      <c r="AK76" s="311">
        <v>16204</v>
      </c>
      <c r="AL76" s="311">
        <v>16117</v>
      </c>
      <c r="AM76" s="312">
        <v>16200</v>
      </c>
      <c r="AN76" s="310">
        <v>16151</v>
      </c>
      <c r="AO76" s="311">
        <v>16105</v>
      </c>
      <c r="AP76" s="311">
        <v>16391</v>
      </c>
      <c r="AQ76" s="311">
        <v>16162</v>
      </c>
      <c r="AR76" s="311">
        <v>16342</v>
      </c>
      <c r="AS76" s="311">
        <v>16275</v>
      </c>
      <c r="AT76" s="311">
        <v>16326</v>
      </c>
      <c r="AU76" s="311">
        <v>16365</v>
      </c>
      <c r="AV76" s="311">
        <v>16225</v>
      </c>
      <c r="AW76" s="311">
        <v>16309</v>
      </c>
      <c r="AX76" s="311">
        <v>16242</v>
      </c>
      <c r="AY76" s="312">
        <v>16262</v>
      </c>
      <c r="AZ76" s="310">
        <v>16346</v>
      </c>
      <c r="BA76" s="311">
        <v>16529</v>
      </c>
      <c r="BB76" s="311">
        <v>16387</v>
      </c>
      <c r="BC76" s="311">
        <v>16353</v>
      </c>
      <c r="BD76" s="311">
        <v>16341</v>
      </c>
      <c r="BE76" s="311">
        <v>16286</v>
      </c>
      <c r="BF76" s="311">
        <v>16333</v>
      </c>
      <c r="BG76" s="311">
        <v>16092</v>
      </c>
      <c r="BH76" s="311">
        <v>16237</v>
      </c>
      <c r="BI76" s="311">
        <v>16175</v>
      </c>
      <c r="BJ76" s="311">
        <v>16371</v>
      </c>
      <c r="BK76" s="312">
        <v>16546</v>
      </c>
      <c r="BL76" s="310">
        <v>16622</v>
      </c>
      <c r="BM76" s="315">
        <v>16718</v>
      </c>
      <c r="BN76" s="315">
        <v>16856</v>
      </c>
      <c r="BO76" s="315">
        <v>16870</v>
      </c>
      <c r="BP76" s="315">
        <v>16976</v>
      </c>
      <c r="BQ76" s="315">
        <v>16965</v>
      </c>
      <c r="BR76" s="315">
        <v>16552</v>
      </c>
      <c r="BS76" s="315">
        <v>16461</v>
      </c>
      <c r="BT76" s="315">
        <v>16468</v>
      </c>
      <c r="BU76" s="315">
        <v>16585</v>
      </c>
      <c r="BV76" s="315">
        <v>16562</v>
      </c>
      <c r="BW76" s="312">
        <v>16715</v>
      </c>
      <c r="BX76" s="310">
        <v>16576</v>
      </c>
      <c r="BY76" s="315">
        <v>16508</v>
      </c>
      <c r="BZ76" s="315">
        <v>16119</v>
      </c>
      <c r="CA76" s="315">
        <v>15976</v>
      </c>
      <c r="CB76" s="315">
        <v>15975</v>
      </c>
      <c r="CC76" s="315">
        <v>15755</v>
      </c>
      <c r="CD76" s="315">
        <v>15663</v>
      </c>
      <c r="CE76" s="315">
        <v>15622</v>
      </c>
      <c r="CF76" s="315">
        <v>15502</v>
      </c>
      <c r="CG76" s="311">
        <v>15356</v>
      </c>
      <c r="CH76" s="311">
        <v>15362</v>
      </c>
      <c r="CI76" s="312">
        <v>15321</v>
      </c>
      <c r="CJ76" s="310">
        <v>15292</v>
      </c>
      <c r="CK76" s="311">
        <v>15306</v>
      </c>
      <c r="CL76" s="311">
        <v>15278</v>
      </c>
      <c r="CM76" s="311">
        <v>15245</v>
      </c>
      <c r="CN76" s="311">
        <v>15241</v>
      </c>
      <c r="CO76" s="311">
        <v>15448</v>
      </c>
      <c r="CP76" s="311">
        <v>15546</v>
      </c>
      <c r="CQ76" s="311">
        <v>15554</v>
      </c>
      <c r="CR76" s="311">
        <v>15481</v>
      </c>
      <c r="CS76" s="311">
        <v>15548</v>
      </c>
      <c r="CT76" s="311">
        <v>15706</v>
      </c>
      <c r="CU76" s="312">
        <v>15883</v>
      </c>
      <c r="CV76" s="310">
        <v>16106</v>
      </c>
      <c r="CW76" s="311">
        <v>16271</v>
      </c>
      <c r="CX76" s="311">
        <v>16138</v>
      </c>
      <c r="CY76" s="311">
        <v>16121</v>
      </c>
      <c r="CZ76" s="311">
        <v>16074</v>
      </c>
      <c r="DA76" s="311">
        <v>15914</v>
      </c>
      <c r="DB76" s="311">
        <v>15880</v>
      </c>
      <c r="DC76" s="311">
        <v>15775</v>
      </c>
      <c r="DD76" s="311">
        <v>15797</v>
      </c>
      <c r="DE76" s="311">
        <v>15725</v>
      </c>
      <c r="DF76" s="311">
        <v>16037</v>
      </c>
      <c r="DG76" s="312">
        <v>16145</v>
      </c>
      <c r="DH76" s="310">
        <v>15998</v>
      </c>
      <c r="DI76" s="311">
        <v>15895</v>
      </c>
      <c r="DJ76" s="311">
        <v>16043</v>
      </c>
      <c r="DK76" s="311">
        <v>15895</v>
      </c>
      <c r="DL76" s="311">
        <v>15828</v>
      </c>
      <c r="DM76" s="311">
        <v>15834</v>
      </c>
      <c r="DN76" s="311">
        <v>15700</v>
      </c>
      <c r="DO76" s="311">
        <v>15566</v>
      </c>
      <c r="DP76" s="311">
        <v>15524</v>
      </c>
      <c r="DQ76" s="311">
        <v>15318</v>
      </c>
      <c r="DR76" s="311">
        <v>15206</v>
      </c>
      <c r="DS76" s="314">
        <v>15460</v>
      </c>
      <c r="DT76" s="310">
        <v>15554</v>
      </c>
      <c r="DU76" s="311">
        <v>16022</v>
      </c>
      <c r="DV76" s="311">
        <v>16246</v>
      </c>
      <c r="DW76" s="311">
        <v>16296</v>
      </c>
      <c r="DX76" s="311">
        <v>16492</v>
      </c>
      <c r="DY76" s="311">
        <v>16748</v>
      </c>
      <c r="DZ76" s="311">
        <v>16828</v>
      </c>
      <c r="EA76" s="311">
        <v>16502</v>
      </c>
      <c r="EB76" s="311">
        <v>16503</v>
      </c>
      <c r="EC76" s="311">
        <v>16415</v>
      </c>
      <c r="ED76" s="311">
        <v>16165</v>
      </c>
      <c r="EE76" s="314">
        <v>16089</v>
      </c>
      <c r="EF76" s="310">
        <v>16080</v>
      </c>
      <c r="EG76" s="311">
        <v>15949</v>
      </c>
      <c r="EH76" s="311">
        <v>15784</v>
      </c>
      <c r="EI76" s="311">
        <v>15656</v>
      </c>
      <c r="EJ76" s="311">
        <v>15592</v>
      </c>
      <c r="EK76" s="311">
        <v>15562</v>
      </c>
      <c r="EL76" s="311">
        <v>15490</v>
      </c>
      <c r="EM76" s="311">
        <v>15424</v>
      </c>
      <c r="EN76" s="311">
        <v>15990</v>
      </c>
      <c r="EO76" s="311">
        <v>15936</v>
      </c>
      <c r="EP76" s="311">
        <v>15940</v>
      </c>
      <c r="EQ76" s="314">
        <v>16042</v>
      </c>
      <c r="ER76" s="310">
        <v>16080</v>
      </c>
      <c r="ES76" s="311">
        <v>16204</v>
      </c>
      <c r="ET76" s="311">
        <v>16696</v>
      </c>
      <c r="EU76" s="311">
        <v>16651</v>
      </c>
      <c r="EV76" s="311">
        <v>16793</v>
      </c>
      <c r="EW76" s="314">
        <v>16674</v>
      </c>
      <c r="EX76" s="314">
        <v>17181</v>
      </c>
      <c r="EY76" s="314">
        <v>17315</v>
      </c>
      <c r="EZ76" s="312">
        <v>17350</v>
      </c>
      <c r="FA76" s="312">
        <v>17466</v>
      </c>
      <c r="FB76" s="312">
        <v>17428</v>
      </c>
      <c r="FC76" s="312">
        <v>17662</v>
      </c>
      <c r="FD76" s="312">
        <v>17865</v>
      </c>
      <c r="FE76" s="312">
        <v>17895</v>
      </c>
      <c r="FF76" s="312">
        <v>17689</v>
      </c>
      <c r="FG76" s="312">
        <v>17620</v>
      </c>
      <c r="FH76" s="312">
        <v>17694</v>
      </c>
      <c r="FI76" s="312">
        <v>17711</v>
      </c>
      <c r="FJ76" s="312">
        <v>17773</v>
      </c>
      <c r="FK76" s="312">
        <v>17762</v>
      </c>
      <c r="FL76" s="312">
        <v>17727</v>
      </c>
      <c r="FM76" s="312">
        <v>17706</v>
      </c>
      <c r="FN76" s="312">
        <v>17652</v>
      </c>
      <c r="FO76" s="312">
        <v>17615</v>
      </c>
      <c r="FP76" s="312">
        <v>17785</v>
      </c>
      <c r="FQ76" s="312">
        <v>17791</v>
      </c>
      <c r="FR76" s="312">
        <v>17798</v>
      </c>
      <c r="FS76" s="312">
        <v>17770</v>
      </c>
      <c r="FT76" s="312">
        <v>17731</v>
      </c>
      <c r="FU76" s="312">
        <v>17667</v>
      </c>
      <c r="FV76" s="312">
        <v>17625</v>
      </c>
      <c r="FW76" s="93">
        <v>-42</v>
      </c>
      <c r="FX76" s="79">
        <v>-0.23829787234042554</v>
      </c>
      <c r="FY76" s="93">
        <v>10</v>
      </c>
      <c r="FZ76" s="79">
        <v>5.6769798467215443E-2</v>
      </c>
    </row>
    <row r="77" spans="1:182" ht="15" outlineLevel="2">
      <c r="A77" s="304">
        <v>819</v>
      </c>
      <c r="B77" s="48" t="s">
        <v>397</v>
      </c>
      <c r="C77" s="290" t="s">
        <v>525</v>
      </c>
      <c r="D77" s="310">
        <v>4649</v>
      </c>
      <c r="E77" s="311">
        <v>4680</v>
      </c>
      <c r="F77" s="311">
        <v>4646</v>
      </c>
      <c r="G77" s="311">
        <v>4633</v>
      </c>
      <c r="H77" s="311">
        <v>4632</v>
      </c>
      <c r="I77" s="311">
        <v>4621</v>
      </c>
      <c r="J77" s="311">
        <v>4506</v>
      </c>
      <c r="K77" s="311">
        <v>4618</v>
      </c>
      <c r="L77" s="311">
        <v>4439</v>
      </c>
      <c r="M77" s="311">
        <v>4486</v>
      </c>
      <c r="N77" s="311">
        <v>4491</v>
      </c>
      <c r="O77" s="312">
        <v>4532</v>
      </c>
      <c r="P77" s="310">
        <v>4508</v>
      </c>
      <c r="Q77" s="311">
        <v>4489</v>
      </c>
      <c r="R77" s="313">
        <v>4475</v>
      </c>
      <c r="S77" s="311">
        <v>4112</v>
      </c>
      <c r="T77" s="311">
        <v>4443</v>
      </c>
      <c r="U77" s="311">
        <v>4403</v>
      </c>
      <c r="V77" s="311">
        <v>4368</v>
      </c>
      <c r="W77" s="311">
        <v>4388</v>
      </c>
      <c r="X77" s="311">
        <v>4401</v>
      </c>
      <c r="Y77" s="311">
        <v>4379</v>
      </c>
      <c r="Z77" s="311">
        <v>4403</v>
      </c>
      <c r="AA77" s="312">
        <v>4419</v>
      </c>
      <c r="AB77" s="310">
        <v>4453</v>
      </c>
      <c r="AC77" s="311">
        <v>4454</v>
      </c>
      <c r="AD77" s="311">
        <v>4416</v>
      </c>
      <c r="AE77" s="311">
        <v>4419</v>
      </c>
      <c r="AF77" s="311">
        <v>4456</v>
      </c>
      <c r="AG77" s="311">
        <v>4401</v>
      </c>
      <c r="AH77" s="311">
        <v>4405</v>
      </c>
      <c r="AI77" s="311">
        <v>4264</v>
      </c>
      <c r="AJ77" s="311">
        <v>4273</v>
      </c>
      <c r="AK77" s="311">
        <v>4283</v>
      </c>
      <c r="AL77" s="311">
        <v>4276</v>
      </c>
      <c r="AM77" s="312">
        <v>4375</v>
      </c>
      <c r="AN77" s="310">
        <v>4410</v>
      </c>
      <c r="AO77" s="311">
        <v>4453</v>
      </c>
      <c r="AP77" s="311">
        <v>4458</v>
      </c>
      <c r="AQ77" s="311">
        <v>4434</v>
      </c>
      <c r="AR77" s="311">
        <v>4393</v>
      </c>
      <c r="AS77" s="311">
        <v>4360</v>
      </c>
      <c r="AT77" s="311">
        <v>4321</v>
      </c>
      <c r="AU77" s="311">
        <v>4304</v>
      </c>
      <c r="AV77" s="311">
        <v>4330</v>
      </c>
      <c r="AW77" s="311">
        <v>4370</v>
      </c>
      <c r="AX77" s="311">
        <v>4361</v>
      </c>
      <c r="AY77" s="312">
        <v>4395</v>
      </c>
      <c r="AZ77" s="310">
        <v>4401</v>
      </c>
      <c r="BA77" s="311">
        <v>4378</v>
      </c>
      <c r="BB77" s="311">
        <v>4377</v>
      </c>
      <c r="BC77" s="311">
        <v>4396</v>
      </c>
      <c r="BD77" s="311">
        <v>4411</v>
      </c>
      <c r="BE77" s="311">
        <v>4399</v>
      </c>
      <c r="BF77" s="311">
        <v>4382</v>
      </c>
      <c r="BG77" s="311">
        <v>4346</v>
      </c>
      <c r="BH77" s="311">
        <v>4339</v>
      </c>
      <c r="BI77" s="311">
        <v>4323</v>
      </c>
      <c r="BJ77" s="311">
        <v>4325</v>
      </c>
      <c r="BK77" s="312">
        <v>4334</v>
      </c>
      <c r="BL77" s="310">
        <v>4350</v>
      </c>
      <c r="BM77" s="315">
        <v>4385</v>
      </c>
      <c r="BN77" s="315">
        <v>4378</v>
      </c>
      <c r="BO77" s="315">
        <v>4386</v>
      </c>
      <c r="BP77" s="315">
        <v>4416</v>
      </c>
      <c r="BQ77" s="315">
        <v>4374</v>
      </c>
      <c r="BR77" s="315">
        <v>4309</v>
      </c>
      <c r="BS77" s="315">
        <v>4277</v>
      </c>
      <c r="BT77" s="315">
        <v>4260</v>
      </c>
      <c r="BU77" s="315">
        <v>4261</v>
      </c>
      <c r="BV77" s="315">
        <v>4261</v>
      </c>
      <c r="BW77" s="312">
        <v>4305</v>
      </c>
      <c r="BX77" s="310">
        <v>4327</v>
      </c>
      <c r="BY77" s="315">
        <v>4304</v>
      </c>
      <c r="BZ77" s="315">
        <v>4276</v>
      </c>
      <c r="CA77" s="315">
        <v>4226</v>
      </c>
      <c r="CB77" s="315">
        <v>4199</v>
      </c>
      <c r="CC77" s="315">
        <v>4120</v>
      </c>
      <c r="CD77" s="315">
        <v>4056</v>
      </c>
      <c r="CE77" s="315">
        <v>4053</v>
      </c>
      <c r="CF77" s="315">
        <v>4042</v>
      </c>
      <c r="CG77" s="311">
        <v>4035</v>
      </c>
      <c r="CH77" s="311">
        <v>4046</v>
      </c>
      <c r="CI77" s="312">
        <v>4036</v>
      </c>
      <c r="CJ77" s="310">
        <v>4036</v>
      </c>
      <c r="CK77" s="311">
        <v>4022</v>
      </c>
      <c r="CL77" s="311">
        <v>3997</v>
      </c>
      <c r="CM77" s="311">
        <v>3987</v>
      </c>
      <c r="CN77" s="311">
        <v>3970</v>
      </c>
      <c r="CO77" s="311">
        <v>4000</v>
      </c>
      <c r="CP77" s="311">
        <v>4036</v>
      </c>
      <c r="CQ77" s="311">
        <v>4015</v>
      </c>
      <c r="CR77" s="311">
        <v>3993</v>
      </c>
      <c r="CS77" s="311">
        <v>4021</v>
      </c>
      <c r="CT77" s="311">
        <v>4042</v>
      </c>
      <c r="CU77" s="312">
        <v>4050</v>
      </c>
      <c r="CV77" s="310">
        <v>4044</v>
      </c>
      <c r="CW77" s="311">
        <v>4028</v>
      </c>
      <c r="CX77" s="311">
        <v>4053</v>
      </c>
      <c r="CY77" s="311">
        <v>4049</v>
      </c>
      <c r="CZ77" s="311">
        <v>4018</v>
      </c>
      <c r="DA77" s="311">
        <v>3996</v>
      </c>
      <c r="DB77" s="311">
        <v>4002</v>
      </c>
      <c r="DC77" s="311">
        <v>3984</v>
      </c>
      <c r="DD77" s="311">
        <v>3985</v>
      </c>
      <c r="DE77" s="311">
        <v>3998</v>
      </c>
      <c r="DF77" s="311">
        <v>4013</v>
      </c>
      <c r="DG77" s="312">
        <v>4071</v>
      </c>
      <c r="DH77" s="310">
        <v>4087</v>
      </c>
      <c r="DI77" s="311">
        <v>4115</v>
      </c>
      <c r="DJ77" s="311">
        <v>4087</v>
      </c>
      <c r="DK77" s="311">
        <v>4063</v>
      </c>
      <c r="DL77" s="311">
        <v>4060</v>
      </c>
      <c r="DM77" s="311">
        <v>4032</v>
      </c>
      <c r="DN77" s="311">
        <v>3976</v>
      </c>
      <c r="DO77" s="311">
        <v>3946</v>
      </c>
      <c r="DP77" s="311">
        <v>3910</v>
      </c>
      <c r="DQ77" s="311">
        <v>3878</v>
      </c>
      <c r="DR77" s="311">
        <v>3869</v>
      </c>
      <c r="DS77" s="314">
        <v>3889</v>
      </c>
      <c r="DT77" s="310">
        <v>3880</v>
      </c>
      <c r="DU77" s="311">
        <v>3894</v>
      </c>
      <c r="DV77" s="311">
        <v>3942</v>
      </c>
      <c r="DW77" s="311">
        <v>3960</v>
      </c>
      <c r="DX77" s="311">
        <v>4004</v>
      </c>
      <c r="DY77" s="311">
        <v>4028</v>
      </c>
      <c r="DZ77" s="311">
        <v>4042</v>
      </c>
      <c r="EA77" s="311">
        <v>4006</v>
      </c>
      <c r="EB77" s="311">
        <v>3989</v>
      </c>
      <c r="EC77" s="311">
        <v>3958</v>
      </c>
      <c r="ED77" s="311">
        <v>3914</v>
      </c>
      <c r="EE77" s="314">
        <v>3916</v>
      </c>
      <c r="EF77" s="310">
        <v>3919</v>
      </c>
      <c r="EG77" s="311">
        <v>3888</v>
      </c>
      <c r="EH77" s="311">
        <v>3844</v>
      </c>
      <c r="EI77" s="311">
        <v>3848</v>
      </c>
      <c r="EJ77" s="311">
        <v>3841</v>
      </c>
      <c r="EK77" s="311">
        <v>3838</v>
      </c>
      <c r="EL77" s="311">
        <v>3830</v>
      </c>
      <c r="EM77" s="311">
        <v>3827</v>
      </c>
      <c r="EN77" s="311">
        <v>3828</v>
      </c>
      <c r="EO77" s="311">
        <v>3818</v>
      </c>
      <c r="EP77" s="311">
        <v>3820</v>
      </c>
      <c r="EQ77" s="314">
        <v>3836</v>
      </c>
      <c r="ER77" s="310">
        <v>3853</v>
      </c>
      <c r="ES77" s="311">
        <v>3825</v>
      </c>
      <c r="ET77" s="311">
        <v>3785</v>
      </c>
      <c r="EU77" s="311">
        <v>3740</v>
      </c>
      <c r="EV77" s="311">
        <v>3737</v>
      </c>
      <c r="EW77" s="314">
        <v>3743</v>
      </c>
      <c r="EX77" s="314">
        <v>3823</v>
      </c>
      <c r="EY77" s="314">
        <v>3797</v>
      </c>
      <c r="EZ77" s="312">
        <v>3781</v>
      </c>
      <c r="FA77" s="312">
        <v>3801</v>
      </c>
      <c r="FB77" s="312">
        <v>3813</v>
      </c>
      <c r="FC77" s="312">
        <v>3841</v>
      </c>
      <c r="FD77" s="312">
        <v>3878</v>
      </c>
      <c r="FE77" s="312">
        <v>3919</v>
      </c>
      <c r="FF77" s="312">
        <v>3917</v>
      </c>
      <c r="FG77" s="312">
        <v>3907</v>
      </c>
      <c r="FH77" s="312">
        <v>3900</v>
      </c>
      <c r="FI77" s="312">
        <v>3868</v>
      </c>
      <c r="FJ77" s="312">
        <v>3860</v>
      </c>
      <c r="FK77" s="312">
        <v>3849</v>
      </c>
      <c r="FL77" s="312">
        <v>3854</v>
      </c>
      <c r="FM77" s="312">
        <v>3873</v>
      </c>
      <c r="FN77" s="312">
        <v>3883</v>
      </c>
      <c r="FO77" s="312">
        <v>3891</v>
      </c>
      <c r="FP77" s="312">
        <v>3886</v>
      </c>
      <c r="FQ77" s="312">
        <v>3914</v>
      </c>
      <c r="FR77" s="312">
        <v>3887</v>
      </c>
      <c r="FS77" s="312">
        <v>3888</v>
      </c>
      <c r="FT77" s="312">
        <v>3845</v>
      </c>
      <c r="FU77" s="312">
        <v>3842</v>
      </c>
      <c r="FV77" s="312">
        <v>3851</v>
      </c>
      <c r="FW77" s="93">
        <v>9</v>
      </c>
      <c r="FX77" s="79">
        <v>0.23370553103090105</v>
      </c>
      <c r="FY77" s="93">
        <v>-40</v>
      </c>
      <c r="FZ77" s="79">
        <v>-1.0280133641737343</v>
      </c>
    </row>
    <row r="78" spans="1:182" ht="15" outlineLevel="2">
      <c r="A78" s="304">
        <v>854</v>
      </c>
      <c r="B78" s="48" t="s">
        <v>397</v>
      </c>
      <c r="C78" s="290" t="s">
        <v>529</v>
      </c>
      <c r="D78" s="310">
        <v>13382</v>
      </c>
      <c r="E78" s="311">
        <v>13467</v>
      </c>
      <c r="F78" s="311">
        <v>13457</v>
      </c>
      <c r="G78" s="311">
        <v>13364</v>
      </c>
      <c r="H78" s="311">
        <v>13252</v>
      </c>
      <c r="I78" s="311">
        <v>13333</v>
      </c>
      <c r="J78" s="311">
        <v>13304</v>
      </c>
      <c r="K78" s="311">
        <v>13276</v>
      </c>
      <c r="L78" s="311">
        <v>13241</v>
      </c>
      <c r="M78" s="311">
        <v>13410</v>
      </c>
      <c r="N78" s="311">
        <v>13298</v>
      </c>
      <c r="O78" s="312">
        <v>13680</v>
      </c>
      <c r="P78" s="310">
        <v>13668</v>
      </c>
      <c r="Q78" s="311">
        <v>13621</v>
      </c>
      <c r="R78" s="313">
        <v>13557</v>
      </c>
      <c r="S78" s="311">
        <v>13724</v>
      </c>
      <c r="T78" s="311">
        <v>13578</v>
      </c>
      <c r="U78" s="311">
        <v>13616</v>
      </c>
      <c r="V78" s="311">
        <v>13758</v>
      </c>
      <c r="W78" s="311">
        <v>13766</v>
      </c>
      <c r="X78" s="311">
        <v>13714</v>
      </c>
      <c r="Y78" s="311">
        <v>13737</v>
      </c>
      <c r="Z78" s="311">
        <v>13655</v>
      </c>
      <c r="AA78" s="312">
        <v>13784</v>
      </c>
      <c r="AB78" s="310">
        <v>13771</v>
      </c>
      <c r="AC78" s="311">
        <v>13764</v>
      </c>
      <c r="AD78" s="311">
        <v>13760</v>
      </c>
      <c r="AE78" s="311">
        <v>13775</v>
      </c>
      <c r="AF78" s="311">
        <v>13775</v>
      </c>
      <c r="AG78" s="311">
        <v>13818</v>
      </c>
      <c r="AH78" s="311">
        <v>13872</v>
      </c>
      <c r="AI78" s="311">
        <v>13728</v>
      </c>
      <c r="AJ78" s="311">
        <v>13865</v>
      </c>
      <c r="AK78" s="311">
        <v>13875</v>
      </c>
      <c r="AL78" s="311">
        <v>13847</v>
      </c>
      <c r="AM78" s="312">
        <v>13842</v>
      </c>
      <c r="AN78" s="310">
        <v>13837</v>
      </c>
      <c r="AO78" s="311">
        <v>13831</v>
      </c>
      <c r="AP78" s="311">
        <v>13948</v>
      </c>
      <c r="AQ78" s="311">
        <v>13892</v>
      </c>
      <c r="AR78" s="311">
        <v>13881</v>
      </c>
      <c r="AS78" s="311">
        <v>13840</v>
      </c>
      <c r="AT78" s="311">
        <v>13746</v>
      </c>
      <c r="AU78" s="311">
        <v>13734</v>
      </c>
      <c r="AV78" s="311">
        <v>13794</v>
      </c>
      <c r="AW78" s="311">
        <v>13783</v>
      </c>
      <c r="AX78" s="311">
        <v>13820</v>
      </c>
      <c r="AY78" s="312">
        <v>13849</v>
      </c>
      <c r="AZ78" s="310">
        <v>13804</v>
      </c>
      <c r="BA78" s="311">
        <v>13695</v>
      </c>
      <c r="BB78" s="311">
        <v>13743</v>
      </c>
      <c r="BC78" s="311">
        <v>13689</v>
      </c>
      <c r="BD78" s="311">
        <v>13552</v>
      </c>
      <c r="BE78" s="311">
        <v>13658</v>
      </c>
      <c r="BF78" s="311">
        <v>13665</v>
      </c>
      <c r="BG78" s="311">
        <v>13541</v>
      </c>
      <c r="BH78" s="311">
        <v>13654</v>
      </c>
      <c r="BI78" s="311">
        <v>13547</v>
      </c>
      <c r="BJ78" s="311">
        <v>13636</v>
      </c>
      <c r="BK78" s="312">
        <v>13686</v>
      </c>
      <c r="BL78" s="310">
        <v>13670</v>
      </c>
      <c r="BM78" s="315">
        <v>13753</v>
      </c>
      <c r="BN78" s="315">
        <v>13736</v>
      </c>
      <c r="BO78" s="315">
        <v>13776</v>
      </c>
      <c r="BP78" s="315">
        <v>13769</v>
      </c>
      <c r="BQ78" s="315">
        <v>13723</v>
      </c>
      <c r="BR78" s="315">
        <v>13746</v>
      </c>
      <c r="BS78" s="315">
        <v>13711</v>
      </c>
      <c r="BT78" s="315">
        <v>13751</v>
      </c>
      <c r="BU78" s="315">
        <v>13699</v>
      </c>
      <c r="BV78" s="315">
        <v>13644</v>
      </c>
      <c r="BW78" s="312">
        <v>13573</v>
      </c>
      <c r="BX78" s="310">
        <v>13580</v>
      </c>
      <c r="BY78" s="315">
        <v>13531</v>
      </c>
      <c r="BZ78" s="315">
        <v>13481</v>
      </c>
      <c r="CA78" s="315">
        <v>13459</v>
      </c>
      <c r="CB78" s="315">
        <v>13441</v>
      </c>
      <c r="CC78" s="315">
        <v>13136</v>
      </c>
      <c r="CD78" s="315">
        <v>13234</v>
      </c>
      <c r="CE78" s="315">
        <v>13232</v>
      </c>
      <c r="CF78" s="315">
        <v>13230</v>
      </c>
      <c r="CG78" s="311">
        <v>13224</v>
      </c>
      <c r="CH78" s="311">
        <v>13167</v>
      </c>
      <c r="CI78" s="312">
        <v>13099</v>
      </c>
      <c r="CJ78" s="310">
        <v>13064</v>
      </c>
      <c r="CK78" s="311">
        <v>13052</v>
      </c>
      <c r="CL78" s="311">
        <v>13084</v>
      </c>
      <c r="CM78" s="311">
        <v>13030</v>
      </c>
      <c r="CN78" s="311">
        <v>12991</v>
      </c>
      <c r="CO78" s="311">
        <v>12966</v>
      </c>
      <c r="CP78" s="311">
        <v>13007</v>
      </c>
      <c r="CQ78" s="311">
        <v>13040</v>
      </c>
      <c r="CR78" s="311">
        <v>13057</v>
      </c>
      <c r="CS78" s="311">
        <v>13018</v>
      </c>
      <c r="CT78" s="311">
        <v>13020</v>
      </c>
      <c r="CU78" s="312">
        <v>13123</v>
      </c>
      <c r="CV78" s="310">
        <v>13130</v>
      </c>
      <c r="CW78" s="311">
        <v>13169</v>
      </c>
      <c r="CX78" s="311">
        <v>13166</v>
      </c>
      <c r="CY78" s="311">
        <v>13083</v>
      </c>
      <c r="CZ78" s="311">
        <v>12959</v>
      </c>
      <c r="DA78" s="311">
        <v>12910</v>
      </c>
      <c r="DB78" s="311">
        <v>12866</v>
      </c>
      <c r="DC78" s="311">
        <v>12884</v>
      </c>
      <c r="DD78" s="311">
        <v>12851</v>
      </c>
      <c r="DE78" s="311">
        <v>12803</v>
      </c>
      <c r="DF78" s="311">
        <v>12844</v>
      </c>
      <c r="DG78" s="312">
        <v>12796</v>
      </c>
      <c r="DH78" s="310">
        <v>12816</v>
      </c>
      <c r="DI78" s="311">
        <v>12839</v>
      </c>
      <c r="DJ78" s="311">
        <v>12826</v>
      </c>
      <c r="DK78" s="311">
        <v>12770</v>
      </c>
      <c r="DL78" s="311">
        <v>12797</v>
      </c>
      <c r="DM78" s="311">
        <v>12775</v>
      </c>
      <c r="DN78" s="311">
        <v>12707</v>
      </c>
      <c r="DO78" s="311">
        <v>12751</v>
      </c>
      <c r="DP78" s="311">
        <v>12777</v>
      </c>
      <c r="DQ78" s="311">
        <v>12749</v>
      </c>
      <c r="DR78" s="311">
        <v>12719</v>
      </c>
      <c r="DS78" s="314">
        <v>12683</v>
      </c>
      <c r="DT78" s="310">
        <v>12691</v>
      </c>
      <c r="DU78" s="311">
        <v>12772</v>
      </c>
      <c r="DV78" s="311">
        <v>12781</v>
      </c>
      <c r="DW78" s="311">
        <v>12740</v>
      </c>
      <c r="DX78" s="311">
        <v>12833</v>
      </c>
      <c r="DY78" s="311">
        <v>12795</v>
      </c>
      <c r="DZ78" s="311">
        <v>12775</v>
      </c>
      <c r="EA78" s="311">
        <v>12776</v>
      </c>
      <c r="EB78" s="311">
        <v>12808</v>
      </c>
      <c r="EC78" s="311">
        <v>12881</v>
      </c>
      <c r="ED78" s="311">
        <v>12952</v>
      </c>
      <c r="EE78" s="314">
        <v>12920</v>
      </c>
      <c r="EF78" s="310">
        <v>12921</v>
      </c>
      <c r="EG78" s="311">
        <v>12942</v>
      </c>
      <c r="EH78" s="311">
        <v>13005</v>
      </c>
      <c r="EI78" s="311">
        <v>13013</v>
      </c>
      <c r="EJ78" s="311">
        <v>13023</v>
      </c>
      <c r="EK78" s="311">
        <v>13003</v>
      </c>
      <c r="EL78" s="311">
        <v>12999</v>
      </c>
      <c r="EM78" s="311">
        <v>13037</v>
      </c>
      <c r="EN78" s="311">
        <v>13288</v>
      </c>
      <c r="EO78" s="311">
        <v>13299</v>
      </c>
      <c r="EP78" s="311">
        <v>13321</v>
      </c>
      <c r="EQ78" s="314">
        <v>13362</v>
      </c>
      <c r="ER78" s="310">
        <v>13462</v>
      </c>
      <c r="ES78" s="311">
        <v>13457</v>
      </c>
      <c r="ET78" s="311">
        <v>13326</v>
      </c>
      <c r="EU78" s="311">
        <v>13257</v>
      </c>
      <c r="EV78" s="311">
        <v>13221</v>
      </c>
      <c r="EW78" s="314">
        <v>13218</v>
      </c>
      <c r="EX78" s="314">
        <v>13298</v>
      </c>
      <c r="EY78" s="314">
        <v>13325</v>
      </c>
      <c r="EZ78" s="312">
        <v>13300</v>
      </c>
      <c r="FA78" s="312">
        <v>13319</v>
      </c>
      <c r="FB78" s="312">
        <v>13365</v>
      </c>
      <c r="FC78" s="312">
        <v>13378</v>
      </c>
      <c r="FD78" s="312">
        <v>13425</v>
      </c>
      <c r="FE78" s="312">
        <v>13478</v>
      </c>
      <c r="FF78" s="312">
        <v>13397</v>
      </c>
      <c r="FG78" s="312">
        <v>13381</v>
      </c>
      <c r="FH78" s="312">
        <v>13426</v>
      </c>
      <c r="FI78" s="312">
        <v>13362</v>
      </c>
      <c r="FJ78" s="312">
        <v>13342</v>
      </c>
      <c r="FK78" s="312">
        <v>13351</v>
      </c>
      <c r="FL78" s="312">
        <v>13302</v>
      </c>
      <c r="FM78" s="312">
        <v>13293</v>
      </c>
      <c r="FN78" s="312">
        <v>13263</v>
      </c>
      <c r="FO78" s="312">
        <v>13264</v>
      </c>
      <c r="FP78" s="312">
        <v>13332</v>
      </c>
      <c r="FQ78" s="312">
        <v>13332</v>
      </c>
      <c r="FR78" s="312">
        <v>13295</v>
      </c>
      <c r="FS78" s="312">
        <v>12933</v>
      </c>
      <c r="FT78" s="312">
        <v>12901</v>
      </c>
      <c r="FU78" s="312">
        <v>12890</v>
      </c>
      <c r="FV78" s="312">
        <v>12883</v>
      </c>
      <c r="FW78" s="93">
        <v>-7</v>
      </c>
      <c r="FX78" s="79">
        <v>-5.4335170379569975E-2</v>
      </c>
      <c r="FY78" s="93">
        <v>-381</v>
      </c>
      <c r="FZ78" s="79">
        <v>-2.8724366706875752</v>
      </c>
    </row>
    <row r="79" spans="1:182" ht="15" outlineLevel="2">
      <c r="A79" s="304">
        <v>887</v>
      </c>
      <c r="B79" s="48" t="s">
        <v>397</v>
      </c>
      <c r="C79" s="290" t="s">
        <v>535</v>
      </c>
      <c r="D79" s="310">
        <v>28624</v>
      </c>
      <c r="E79" s="311">
        <v>28850</v>
      </c>
      <c r="F79" s="311">
        <v>28960</v>
      </c>
      <c r="G79" s="311">
        <v>28941</v>
      </c>
      <c r="H79" s="311">
        <v>28767</v>
      </c>
      <c r="I79" s="311">
        <v>28933</v>
      </c>
      <c r="J79" s="311">
        <v>27921</v>
      </c>
      <c r="K79" s="311">
        <v>28817</v>
      </c>
      <c r="L79" s="311">
        <v>27845</v>
      </c>
      <c r="M79" s="311">
        <v>28013</v>
      </c>
      <c r="N79" s="311">
        <v>28093</v>
      </c>
      <c r="O79" s="312">
        <v>28378</v>
      </c>
      <c r="P79" s="310">
        <v>28359</v>
      </c>
      <c r="Q79" s="311">
        <v>28131</v>
      </c>
      <c r="R79" s="313">
        <v>28955</v>
      </c>
      <c r="S79" s="311">
        <v>28754</v>
      </c>
      <c r="T79" s="311">
        <v>29597</v>
      </c>
      <c r="U79" s="311">
        <v>29949</v>
      </c>
      <c r="V79" s="311">
        <v>30169</v>
      </c>
      <c r="W79" s="311">
        <v>30249</v>
      </c>
      <c r="X79" s="311">
        <v>30427</v>
      </c>
      <c r="Y79" s="311">
        <v>30539</v>
      </c>
      <c r="Z79" s="311">
        <v>30302</v>
      </c>
      <c r="AA79" s="312">
        <v>30119</v>
      </c>
      <c r="AB79" s="310">
        <v>30319</v>
      </c>
      <c r="AC79" s="311">
        <v>30464</v>
      </c>
      <c r="AD79" s="311">
        <v>30418</v>
      </c>
      <c r="AE79" s="311">
        <v>30398</v>
      </c>
      <c r="AF79" s="311">
        <v>30705</v>
      </c>
      <c r="AG79" s="311">
        <v>30640</v>
      </c>
      <c r="AH79" s="311">
        <v>30491</v>
      </c>
      <c r="AI79" s="311">
        <v>30365</v>
      </c>
      <c r="AJ79" s="311">
        <v>30418</v>
      </c>
      <c r="AK79" s="311">
        <v>30810</v>
      </c>
      <c r="AL79" s="311">
        <v>30798</v>
      </c>
      <c r="AM79" s="312">
        <v>30781</v>
      </c>
      <c r="AN79" s="310">
        <v>30609</v>
      </c>
      <c r="AO79" s="311">
        <v>30545</v>
      </c>
      <c r="AP79" s="311">
        <v>30654</v>
      </c>
      <c r="AQ79" s="311">
        <v>30562</v>
      </c>
      <c r="AR79" s="311">
        <v>30998</v>
      </c>
      <c r="AS79" s="311">
        <v>30915</v>
      </c>
      <c r="AT79" s="311">
        <v>30941</v>
      </c>
      <c r="AU79" s="311">
        <v>30993</v>
      </c>
      <c r="AV79" s="311">
        <v>30775</v>
      </c>
      <c r="AW79" s="311">
        <v>30862</v>
      </c>
      <c r="AX79" s="311">
        <v>30830</v>
      </c>
      <c r="AY79" s="312">
        <v>30828</v>
      </c>
      <c r="AZ79" s="310">
        <v>30853</v>
      </c>
      <c r="BA79" s="311">
        <v>30993</v>
      </c>
      <c r="BB79" s="311">
        <v>30991</v>
      </c>
      <c r="BC79" s="311">
        <v>30967</v>
      </c>
      <c r="BD79" s="311">
        <v>30969</v>
      </c>
      <c r="BE79" s="311">
        <v>30967</v>
      </c>
      <c r="BF79" s="311">
        <v>30929</v>
      </c>
      <c r="BG79" s="311">
        <v>30539</v>
      </c>
      <c r="BH79" s="311">
        <v>30497</v>
      </c>
      <c r="BI79" s="311">
        <v>30183</v>
      </c>
      <c r="BJ79" s="311">
        <v>30529</v>
      </c>
      <c r="BK79" s="312">
        <v>30777</v>
      </c>
      <c r="BL79" s="310">
        <v>30848</v>
      </c>
      <c r="BM79" s="315">
        <v>31052</v>
      </c>
      <c r="BN79" s="315">
        <v>31036</v>
      </c>
      <c r="BO79" s="315">
        <v>30974</v>
      </c>
      <c r="BP79" s="315">
        <v>30968</v>
      </c>
      <c r="BQ79" s="315">
        <v>30972</v>
      </c>
      <c r="BR79" s="315">
        <v>30419</v>
      </c>
      <c r="BS79" s="315">
        <v>30200</v>
      </c>
      <c r="BT79" s="315">
        <v>30171</v>
      </c>
      <c r="BU79" s="315">
        <v>30227</v>
      </c>
      <c r="BV79" s="315">
        <v>30187</v>
      </c>
      <c r="BW79" s="312">
        <v>30207</v>
      </c>
      <c r="BX79" s="310">
        <v>30015</v>
      </c>
      <c r="BY79" s="315">
        <v>29949</v>
      </c>
      <c r="BZ79" s="315">
        <v>29597</v>
      </c>
      <c r="CA79" s="315">
        <v>29224</v>
      </c>
      <c r="CB79" s="315">
        <v>29136</v>
      </c>
      <c r="CC79" s="315">
        <v>28675</v>
      </c>
      <c r="CD79" s="315">
        <v>28582</v>
      </c>
      <c r="CE79" s="315">
        <v>28569</v>
      </c>
      <c r="CF79" s="315">
        <v>28385</v>
      </c>
      <c r="CG79" s="311">
        <v>28221</v>
      </c>
      <c r="CH79" s="311">
        <v>28081</v>
      </c>
      <c r="CI79" s="312">
        <v>28016</v>
      </c>
      <c r="CJ79" s="310">
        <v>27849</v>
      </c>
      <c r="CK79" s="311">
        <v>27771</v>
      </c>
      <c r="CL79" s="311">
        <v>27672</v>
      </c>
      <c r="CM79" s="311">
        <v>27608</v>
      </c>
      <c r="CN79" s="311">
        <v>27707</v>
      </c>
      <c r="CO79" s="311">
        <v>27953</v>
      </c>
      <c r="CP79" s="311">
        <v>28221</v>
      </c>
      <c r="CQ79" s="311">
        <v>28303</v>
      </c>
      <c r="CR79" s="311">
        <v>28189</v>
      </c>
      <c r="CS79" s="311">
        <v>28262</v>
      </c>
      <c r="CT79" s="311">
        <v>28496</v>
      </c>
      <c r="CU79" s="312">
        <v>28531</v>
      </c>
      <c r="CV79" s="310">
        <v>28521</v>
      </c>
      <c r="CW79" s="311">
        <v>28466</v>
      </c>
      <c r="CX79" s="311">
        <v>28293</v>
      </c>
      <c r="CY79" s="311">
        <v>28300</v>
      </c>
      <c r="CZ79" s="311">
        <v>28492</v>
      </c>
      <c r="DA79" s="311">
        <v>28291</v>
      </c>
      <c r="DB79" s="311">
        <v>28220</v>
      </c>
      <c r="DC79" s="311">
        <v>28034</v>
      </c>
      <c r="DD79" s="311">
        <v>28002</v>
      </c>
      <c r="DE79" s="311">
        <v>27969</v>
      </c>
      <c r="DF79" s="311">
        <v>27939</v>
      </c>
      <c r="DG79" s="312">
        <v>27822</v>
      </c>
      <c r="DH79" s="310">
        <v>27850</v>
      </c>
      <c r="DI79" s="311">
        <v>27698</v>
      </c>
      <c r="DJ79" s="311">
        <v>27632</v>
      </c>
      <c r="DK79" s="311">
        <v>27408</v>
      </c>
      <c r="DL79" s="311">
        <v>27289</v>
      </c>
      <c r="DM79" s="311">
        <v>27180</v>
      </c>
      <c r="DN79" s="311">
        <v>27013</v>
      </c>
      <c r="DO79" s="311">
        <v>26901</v>
      </c>
      <c r="DP79" s="311">
        <v>26916</v>
      </c>
      <c r="DQ79" s="311">
        <v>26749</v>
      </c>
      <c r="DR79" s="311">
        <v>26687</v>
      </c>
      <c r="DS79" s="314">
        <v>26954</v>
      </c>
      <c r="DT79" s="310">
        <v>26973</v>
      </c>
      <c r="DU79" s="311">
        <v>27563</v>
      </c>
      <c r="DV79" s="311">
        <v>27656</v>
      </c>
      <c r="DW79" s="311">
        <v>27715</v>
      </c>
      <c r="DX79" s="311">
        <v>27909</v>
      </c>
      <c r="DY79" s="311">
        <v>27946</v>
      </c>
      <c r="DZ79" s="311">
        <v>27916</v>
      </c>
      <c r="EA79" s="311">
        <v>27597</v>
      </c>
      <c r="EB79" s="311">
        <v>27538</v>
      </c>
      <c r="EC79" s="311">
        <v>27376</v>
      </c>
      <c r="ED79" s="311">
        <v>27167</v>
      </c>
      <c r="EE79" s="314">
        <v>26999</v>
      </c>
      <c r="EF79" s="310">
        <v>27002</v>
      </c>
      <c r="EG79" s="311">
        <v>26996</v>
      </c>
      <c r="EH79" s="311">
        <v>26915</v>
      </c>
      <c r="EI79" s="311">
        <v>26699</v>
      </c>
      <c r="EJ79" s="311">
        <v>26487</v>
      </c>
      <c r="EK79" s="311">
        <v>26326</v>
      </c>
      <c r="EL79" s="311">
        <v>26139</v>
      </c>
      <c r="EM79" s="311">
        <v>26018</v>
      </c>
      <c r="EN79" s="311">
        <v>26486</v>
      </c>
      <c r="EO79" s="311">
        <v>26297</v>
      </c>
      <c r="EP79" s="311">
        <v>26216</v>
      </c>
      <c r="EQ79" s="314">
        <v>26212</v>
      </c>
      <c r="ER79" s="310">
        <v>26308</v>
      </c>
      <c r="ES79" s="311">
        <v>26362</v>
      </c>
      <c r="ET79" s="311">
        <v>26488</v>
      </c>
      <c r="EU79" s="311">
        <v>26346</v>
      </c>
      <c r="EV79" s="311">
        <v>26407</v>
      </c>
      <c r="EW79" s="314">
        <v>26357</v>
      </c>
      <c r="EX79" s="314">
        <v>26867</v>
      </c>
      <c r="EY79" s="314">
        <v>26889</v>
      </c>
      <c r="EZ79" s="312">
        <v>26745</v>
      </c>
      <c r="FA79" s="312">
        <v>26703</v>
      </c>
      <c r="FB79" s="312">
        <v>26631</v>
      </c>
      <c r="FC79" s="312">
        <v>26730</v>
      </c>
      <c r="FD79" s="312">
        <v>26926</v>
      </c>
      <c r="FE79" s="312">
        <v>27088</v>
      </c>
      <c r="FF79" s="312">
        <v>26828</v>
      </c>
      <c r="FG79" s="312">
        <v>26773</v>
      </c>
      <c r="FH79" s="312">
        <v>26823</v>
      </c>
      <c r="FI79" s="312">
        <v>26729</v>
      </c>
      <c r="FJ79" s="312">
        <v>26772</v>
      </c>
      <c r="FK79" s="312">
        <v>26731</v>
      </c>
      <c r="FL79" s="312">
        <v>26734</v>
      </c>
      <c r="FM79" s="312">
        <v>26687</v>
      </c>
      <c r="FN79" s="312">
        <v>26651</v>
      </c>
      <c r="FO79" s="312">
        <v>26677</v>
      </c>
      <c r="FP79" s="312">
        <v>26852</v>
      </c>
      <c r="FQ79" s="312">
        <v>27042</v>
      </c>
      <c r="FR79" s="312">
        <v>27005</v>
      </c>
      <c r="FS79" s="312">
        <v>27014</v>
      </c>
      <c r="FT79" s="312">
        <v>26799</v>
      </c>
      <c r="FU79" s="312">
        <v>26809</v>
      </c>
      <c r="FV79" s="312">
        <v>26742</v>
      </c>
      <c r="FW79" s="93">
        <v>-67</v>
      </c>
      <c r="FX79" s="79">
        <v>-0.25054221823349038</v>
      </c>
      <c r="FY79" s="93">
        <v>65</v>
      </c>
      <c r="FZ79" s="79">
        <v>0.2436555834614087</v>
      </c>
    </row>
    <row r="80" spans="1:182" ht="15" outlineLevel="1">
      <c r="A80" s="41" t="s">
        <v>398</v>
      </c>
      <c r="B80" s="38"/>
      <c r="C80" s="42" t="s">
        <v>398</v>
      </c>
      <c r="D80" s="43">
        <v>237449</v>
      </c>
      <c r="E80" s="44">
        <v>238794</v>
      </c>
      <c r="F80" s="44">
        <v>238564</v>
      </c>
      <c r="G80" s="44">
        <v>238287</v>
      </c>
      <c r="H80" s="44">
        <v>236942</v>
      </c>
      <c r="I80" s="44">
        <v>238478</v>
      </c>
      <c r="J80" s="44">
        <v>233390</v>
      </c>
      <c r="K80" s="44">
        <v>237536</v>
      </c>
      <c r="L80" s="44">
        <v>233605</v>
      </c>
      <c r="M80" s="44">
        <v>234635</v>
      </c>
      <c r="N80" s="44">
        <v>234110</v>
      </c>
      <c r="O80" s="45">
        <v>235145</v>
      </c>
      <c r="P80" s="43">
        <v>235269</v>
      </c>
      <c r="Q80" s="44">
        <v>235059</v>
      </c>
      <c r="R80" s="46">
        <v>236461</v>
      </c>
      <c r="S80" s="44">
        <v>229263</v>
      </c>
      <c r="T80" s="44">
        <v>239519</v>
      </c>
      <c r="U80" s="44">
        <v>240161</v>
      </c>
      <c r="V80" s="44">
        <v>239850</v>
      </c>
      <c r="W80" s="44">
        <v>239687</v>
      </c>
      <c r="X80" s="44">
        <v>241088</v>
      </c>
      <c r="Y80" s="44">
        <v>242574</v>
      </c>
      <c r="Z80" s="44">
        <v>242780</v>
      </c>
      <c r="AA80" s="45">
        <v>240543</v>
      </c>
      <c r="AB80" s="43">
        <v>241332</v>
      </c>
      <c r="AC80" s="44">
        <v>242337</v>
      </c>
      <c r="AD80" s="44">
        <v>242115</v>
      </c>
      <c r="AE80" s="44">
        <v>241589</v>
      </c>
      <c r="AF80" s="44">
        <v>242601</v>
      </c>
      <c r="AG80" s="44">
        <v>238923</v>
      </c>
      <c r="AH80" s="44">
        <v>241027</v>
      </c>
      <c r="AI80" s="44">
        <v>241317</v>
      </c>
      <c r="AJ80" s="44">
        <v>241118</v>
      </c>
      <c r="AK80" s="44">
        <v>243370</v>
      </c>
      <c r="AL80" s="44">
        <v>243039</v>
      </c>
      <c r="AM80" s="45">
        <v>243632</v>
      </c>
      <c r="AN80" s="43">
        <v>242902</v>
      </c>
      <c r="AO80" s="44">
        <v>245896</v>
      </c>
      <c r="AP80" s="44">
        <v>245948</v>
      </c>
      <c r="AQ80" s="44">
        <v>246053</v>
      </c>
      <c r="AR80" s="44">
        <v>247811</v>
      </c>
      <c r="AS80" s="44">
        <v>247636</v>
      </c>
      <c r="AT80" s="44">
        <v>248194</v>
      </c>
      <c r="AU80" s="44">
        <v>248490</v>
      </c>
      <c r="AV80" s="44">
        <v>246640</v>
      </c>
      <c r="AW80" s="44">
        <v>246300</v>
      </c>
      <c r="AX80" s="44">
        <v>245910</v>
      </c>
      <c r="AY80" s="45">
        <v>245765</v>
      </c>
      <c r="AZ80" s="43">
        <v>246216</v>
      </c>
      <c r="BA80" s="44">
        <v>246569</v>
      </c>
      <c r="BB80" s="44">
        <v>245190</v>
      </c>
      <c r="BC80" s="44">
        <v>243164</v>
      </c>
      <c r="BD80" s="44">
        <v>242897</v>
      </c>
      <c r="BE80" s="44">
        <v>242157</v>
      </c>
      <c r="BF80" s="44">
        <v>241783</v>
      </c>
      <c r="BG80" s="44">
        <v>239730</v>
      </c>
      <c r="BH80" s="44">
        <v>240905</v>
      </c>
      <c r="BI80" s="44">
        <v>239001</v>
      </c>
      <c r="BJ80" s="44">
        <v>239767</v>
      </c>
      <c r="BK80" s="45">
        <v>241740</v>
      </c>
      <c r="BL80" s="43">
        <v>242450</v>
      </c>
      <c r="BM80" s="102">
        <v>244023</v>
      </c>
      <c r="BN80" s="102">
        <v>244676</v>
      </c>
      <c r="BO80" s="102">
        <v>244410</v>
      </c>
      <c r="BP80" s="102">
        <v>244816</v>
      </c>
      <c r="BQ80" s="102">
        <v>244118</v>
      </c>
      <c r="BR80" s="102">
        <v>240512</v>
      </c>
      <c r="BS80" s="102">
        <v>238830</v>
      </c>
      <c r="BT80" s="102">
        <v>237803</v>
      </c>
      <c r="BU80" s="102">
        <v>237894</v>
      </c>
      <c r="BV80" s="102">
        <v>237734</v>
      </c>
      <c r="BW80" s="45">
        <v>238718</v>
      </c>
      <c r="BX80" s="43">
        <v>239962</v>
      </c>
      <c r="BY80" s="102">
        <v>238485</v>
      </c>
      <c r="BZ80" s="102">
        <v>235163</v>
      </c>
      <c r="CA80" s="102">
        <v>232868</v>
      </c>
      <c r="CB80" s="102">
        <v>231514</v>
      </c>
      <c r="CC80" s="102">
        <v>232249</v>
      </c>
      <c r="CD80" s="102">
        <v>228819</v>
      </c>
      <c r="CE80" s="102">
        <v>229074</v>
      </c>
      <c r="CF80" s="102">
        <v>228026</v>
      </c>
      <c r="CG80" s="44">
        <v>227673</v>
      </c>
      <c r="CH80" s="44">
        <v>227157</v>
      </c>
      <c r="CI80" s="45">
        <v>226476</v>
      </c>
      <c r="CJ80" s="43">
        <v>225629</v>
      </c>
      <c r="CK80" s="44">
        <v>226226</v>
      </c>
      <c r="CL80" s="44">
        <v>226384</v>
      </c>
      <c r="CM80" s="44">
        <v>226154</v>
      </c>
      <c r="CN80" s="44">
        <v>227436</v>
      </c>
      <c r="CO80" s="44">
        <v>230246</v>
      </c>
      <c r="CP80" s="44">
        <v>232476</v>
      </c>
      <c r="CQ80" s="44">
        <v>232268</v>
      </c>
      <c r="CR80" s="44">
        <v>233863</v>
      </c>
      <c r="CS80" s="44">
        <v>234682</v>
      </c>
      <c r="CT80" s="44">
        <v>236101</v>
      </c>
      <c r="CU80" s="45">
        <v>237393</v>
      </c>
      <c r="CV80" s="43">
        <v>237578</v>
      </c>
      <c r="CW80" s="44">
        <v>236956</v>
      </c>
      <c r="CX80" s="44">
        <v>237127</v>
      </c>
      <c r="CY80" s="44">
        <v>237643</v>
      </c>
      <c r="CZ80" s="44">
        <v>238258</v>
      </c>
      <c r="DA80" s="44">
        <v>237383</v>
      </c>
      <c r="DB80" s="44">
        <v>237155</v>
      </c>
      <c r="DC80" s="44">
        <v>236856</v>
      </c>
      <c r="DD80" s="44">
        <v>236885</v>
      </c>
      <c r="DE80" s="44">
        <v>236451</v>
      </c>
      <c r="DF80" s="44">
        <v>237165</v>
      </c>
      <c r="DG80" s="45">
        <v>238550</v>
      </c>
      <c r="DH80" s="43">
        <v>238901</v>
      </c>
      <c r="DI80" s="44">
        <v>239089</v>
      </c>
      <c r="DJ80" s="44">
        <v>240395</v>
      </c>
      <c r="DK80" s="44">
        <v>239595</v>
      </c>
      <c r="DL80" s="44">
        <v>237883</v>
      </c>
      <c r="DM80" s="44">
        <v>236543</v>
      </c>
      <c r="DN80" s="44">
        <v>235485</v>
      </c>
      <c r="DO80" s="44">
        <v>235097</v>
      </c>
      <c r="DP80" s="44">
        <v>235681</v>
      </c>
      <c r="DQ80" s="44">
        <v>234522</v>
      </c>
      <c r="DR80" s="44">
        <v>233405</v>
      </c>
      <c r="DS80" s="47">
        <v>236118</v>
      </c>
      <c r="DT80" s="43">
        <v>237724</v>
      </c>
      <c r="DU80" s="44">
        <v>244537</v>
      </c>
      <c r="DV80" s="44">
        <v>247280</v>
      </c>
      <c r="DW80" s="44">
        <v>249616</v>
      </c>
      <c r="DX80" s="44">
        <v>255563</v>
      </c>
      <c r="DY80" s="44">
        <v>257698</v>
      </c>
      <c r="DZ80" s="44">
        <v>258258</v>
      </c>
      <c r="EA80" s="44">
        <v>251896</v>
      </c>
      <c r="EB80" s="44">
        <v>252577</v>
      </c>
      <c r="EC80" s="44">
        <v>251097</v>
      </c>
      <c r="ED80" s="44">
        <v>248906</v>
      </c>
      <c r="EE80" s="47">
        <v>247032</v>
      </c>
      <c r="EF80" s="43">
        <v>246985</v>
      </c>
      <c r="EG80" s="44">
        <v>245964</v>
      </c>
      <c r="EH80" s="44">
        <v>244629</v>
      </c>
      <c r="EI80" s="44">
        <v>243532</v>
      </c>
      <c r="EJ80" s="44">
        <v>242424</v>
      </c>
      <c r="EK80" s="44">
        <v>242587</v>
      </c>
      <c r="EL80" s="44">
        <v>242900</v>
      </c>
      <c r="EM80" s="44">
        <v>242894</v>
      </c>
      <c r="EN80" s="44">
        <v>248440</v>
      </c>
      <c r="EO80" s="44">
        <v>247698</v>
      </c>
      <c r="EP80" s="44">
        <v>247982</v>
      </c>
      <c r="EQ80" s="47">
        <v>248543</v>
      </c>
      <c r="ER80" s="43">
        <v>249359</v>
      </c>
      <c r="ES80" s="44">
        <v>249840</v>
      </c>
      <c r="ET80" s="44">
        <v>254602</v>
      </c>
      <c r="EU80" s="44">
        <v>255048</v>
      </c>
      <c r="EV80" s="44">
        <v>256993</v>
      </c>
      <c r="EW80" s="47">
        <v>257571</v>
      </c>
      <c r="EX80" s="47">
        <v>267766</v>
      </c>
      <c r="EY80" s="47">
        <v>268601</v>
      </c>
      <c r="EZ80" s="45">
        <v>268233</v>
      </c>
      <c r="FA80" s="45">
        <v>271005</v>
      </c>
      <c r="FB80" s="45">
        <v>271192</v>
      </c>
      <c r="FC80" s="45">
        <v>275216</v>
      </c>
      <c r="FD80" s="45">
        <v>278183</v>
      </c>
      <c r="FE80" s="45">
        <v>278455</v>
      </c>
      <c r="FF80" s="45">
        <v>277406</v>
      </c>
      <c r="FG80" s="45">
        <v>278196</v>
      </c>
      <c r="FH80" s="45">
        <v>279173</v>
      </c>
      <c r="FI80" s="45">
        <v>279150</v>
      </c>
      <c r="FJ80" s="45">
        <v>279826</v>
      </c>
      <c r="FK80" s="45">
        <v>281040</v>
      </c>
      <c r="FL80" s="45">
        <v>280596</v>
      </c>
      <c r="FM80" s="45">
        <v>281172</v>
      </c>
      <c r="FN80" s="45">
        <v>281402</v>
      </c>
      <c r="FO80" s="45">
        <v>282208</v>
      </c>
      <c r="FP80" s="45">
        <v>285285</v>
      </c>
      <c r="FQ80" s="45">
        <v>286629</v>
      </c>
      <c r="FR80" s="45">
        <v>287460</v>
      </c>
      <c r="FS80" s="45">
        <v>287066</v>
      </c>
      <c r="FT80" s="45">
        <v>286573</v>
      </c>
      <c r="FU80" s="45">
        <v>287730</v>
      </c>
      <c r="FV80" s="45">
        <v>288193</v>
      </c>
      <c r="FW80" s="93">
        <v>463</v>
      </c>
      <c r="FX80" s="79">
        <v>0.16065622690349871</v>
      </c>
      <c r="FY80" s="93">
        <v>5985</v>
      </c>
      <c r="FZ80" s="79">
        <v>2.1207761650980839</v>
      </c>
    </row>
    <row r="81" spans="1:182" ht="15" outlineLevel="2">
      <c r="A81" s="304">
        <v>2</v>
      </c>
      <c r="B81" s="48" t="s">
        <v>398</v>
      </c>
      <c r="C81" s="290" t="s">
        <v>415</v>
      </c>
      <c r="D81" s="310">
        <v>14815</v>
      </c>
      <c r="E81" s="311">
        <v>14876</v>
      </c>
      <c r="F81" s="311">
        <v>14860</v>
      </c>
      <c r="G81" s="311">
        <v>14931</v>
      </c>
      <c r="H81" s="311">
        <v>14905</v>
      </c>
      <c r="I81" s="311">
        <v>14991</v>
      </c>
      <c r="J81" s="311">
        <v>14701</v>
      </c>
      <c r="K81" s="311">
        <v>14935</v>
      </c>
      <c r="L81" s="311">
        <v>14585</v>
      </c>
      <c r="M81" s="311">
        <v>14830</v>
      </c>
      <c r="N81" s="311">
        <v>14788</v>
      </c>
      <c r="O81" s="312">
        <v>14819</v>
      </c>
      <c r="P81" s="310">
        <v>14939</v>
      </c>
      <c r="Q81" s="311">
        <v>14929</v>
      </c>
      <c r="R81" s="313">
        <v>14949</v>
      </c>
      <c r="S81" s="311">
        <v>14949</v>
      </c>
      <c r="T81" s="311">
        <v>14925</v>
      </c>
      <c r="U81" s="311">
        <v>14890</v>
      </c>
      <c r="V81" s="311">
        <v>14892</v>
      </c>
      <c r="W81" s="311">
        <v>14922</v>
      </c>
      <c r="X81" s="311">
        <v>14965</v>
      </c>
      <c r="Y81" s="311">
        <v>15018</v>
      </c>
      <c r="Z81" s="311">
        <v>14985</v>
      </c>
      <c r="AA81" s="312">
        <v>14895</v>
      </c>
      <c r="AB81" s="310">
        <v>14923</v>
      </c>
      <c r="AC81" s="311">
        <v>14885</v>
      </c>
      <c r="AD81" s="311">
        <v>14771</v>
      </c>
      <c r="AE81" s="311">
        <v>14712</v>
      </c>
      <c r="AF81" s="311">
        <v>14743</v>
      </c>
      <c r="AG81" s="311">
        <v>14637</v>
      </c>
      <c r="AH81" s="311">
        <v>14583</v>
      </c>
      <c r="AI81" s="311">
        <v>14535</v>
      </c>
      <c r="AJ81" s="311">
        <v>14665</v>
      </c>
      <c r="AK81" s="311">
        <v>14821</v>
      </c>
      <c r="AL81" s="311">
        <v>14745</v>
      </c>
      <c r="AM81" s="312">
        <v>14777</v>
      </c>
      <c r="AN81" s="310">
        <v>14742</v>
      </c>
      <c r="AO81" s="311">
        <v>14699</v>
      </c>
      <c r="AP81" s="311">
        <v>14697</v>
      </c>
      <c r="AQ81" s="311">
        <v>14735</v>
      </c>
      <c r="AR81" s="311">
        <v>14705</v>
      </c>
      <c r="AS81" s="311">
        <v>14721</v>
      </c>
      <c r="AT81" s="311">
        <v>14723</v>
      </c>
      <c r="AU81" s="311">
        <v>14689</v>
      </c>
      <c r="AV81" s="311">
        <v>14592</v>
      </c>
      <c r="AW81" s="311">
        <v>14540</v>
      </c>
      <c r="AX81" s="311">
        <v>14512</v>
      </c>
      <c r="AY81" s="312">
        <v>14484</v>
      </c>
      <c r="AZ81" s="310">
        <v>14480</v>
      </c>
      <c r="BA81" s="311">
        <v>14435</v>
      </c>
      <c r="BB81" s="311">
        <v>14431</v>
      </c>
      <c r="BC81" s="311">
        <v>14418</v>
      </c>
      <c r="BD81" s="311">
        <v>14399</v>
      </c>
      <c r="BE81" s="311">
        <v>14447</v>
      </c>
      <c r="BF81" s="311">
        <v>14338</v>
      </c>
      <c r="BG81" s="311">
        <v>14177</v>
      </c>
      <c r="BH81" s="311">
        <v>14221</v>
      </c>
      <c r="BI81" s="311">
        <v>14145</v>
      </c>
      <c r="BJ81" s="311">
        <v>14177</v>
      </c>
      <c r="BK81" s="312">
        <v>14209</v>
      </c>
      <c r="BL81" s="310">
        <v>14187</v>
      </c>
      <c r="BM81" s="315">
        <v>14240</v>
      </c>
      <c r="BN81" s="315">
        <v>14216</v>
      </c>
      <c r="BO81" s="315">
        <v>14171</v>
      </c>
      <c r="BP81" s="315">
        <v>14169</v>
      </c>
      <c r="BQ81" s="315">
        <v>14143</v>
      </c>
      <c r="BR81" s="315">
        <v>14009</v>
      </c>
      <c r="BS81" s="315">
        <v>13925</v>
      </c>
      <c r="BT81" s="315">
        <v>13872</v>
      </c>
      <c r="BU81" s="315">
        <v>13845</v>
      </c>
      <c r="BV81" s="315">
        <v>13809</v>
      </c>
      <c r="BW81" s="312">
        <v>13866</v>
      </c>
      <c r="BX81" s="310">
        <v>13938</v>
      </c>
      <c r="BY81" s="315">
        <v>13829</v>
      </c>
      <c r="BZ81" s="315">
        <v>13608</v>
      </c>
      <c r="CA81" s="315">
        <v>13533</v>
      </c>
      <c r="CB81" s="315">
        <v>13452</v>
      </c>
      <c r="CC81" s="315">
        <v>15932</v>
      </c>
      <c r="CD81" s="315">
        <v>13385</v>
      </c>
      <c r="CE81" s="315">
        <v>13257</v>
      </c>
      <c r="CF81" s="315">
        <v>13152</v>
      </c>
      <c r="CG81" s="311">
        <v>13009</v>
      </c>
      <c r="CH81" s="311">
        <v>12981</v>
      </c>
      <c r="CI81" s="312">
        <v>13034</v>
      </c>
      <c r="CJ81" s="310">
        <v>12926</v>
      </c>
      <c r="CK81" s="311">
        <v>12885</v>
      </c>
      <c r="CL81" s="311">
        <v>12890</v>
      </c>
      <c r="CM81" s="311">
        <v>12851</v>
      </c>
      <c r="CN81" s="311">
        <v>12838</v>
      </c>
      <c r="CO81" s="311">
        <v>12998</v>
      </c>
      <c r="CP81" s="311">
        <v>12949</v>
      </c>
      <c r="CQ81" s="311">
        <v>12899</v>
      </c>
      <c r="CR81" s="311">
        <v>13001</v>
      </c>
      <c r="CS81" s="311">
        <v>12965</v>
      </c>
      <c r="CT81" s="311">
        <v>12996</v>
      </c>
      <c r="CU81" s="312">
        <v>13025</v>
      </c>
      <c r="CV81" s="310">
        <v>12994</v>
      </c>
      <c r="CW81" s="311">
        <v>12913</v>
      </c>
      <c r="CX81" s="311">
        <v>12772</v>
      </c>
      <c r="CY81" s="311">
        <v>12765</v>
      </c>
      <c r="CZ81" s="311">
        <v>12764</v>
      </c>
      <c r="DA81" s="311">
        <v>12696</v>
      </c>
      <c r="DB81" s="311">
        <v>12715</v>
      </c>
      <c r="DC81" s="311">
        <v>12631</v>
      </c>
      <c r="DD81" s="311">
        <v>12629</v>
      </c>
      <c r="DE81" s="311">
        <v>12581</v>
      </c>
      <c r="DF81" s="311">
        <v>12597</v>
      </c>
      <c r="DG81" s="312">
        <v>12615</v>
      </c>
      <c r="DH81" s="310">
        <v>12618</v>
      </c>
      <c r="DI81" s="311">
        <v>12639</v>
      </c>
      <c r="DJ81" s="311">
        <v>12629</v>
      </c>
      <c r="DK81" s="311">
        <v>12543</v>
      </c>
      <c r="DL81" s="311">
        <v>12490</v>
      </c>
      <c r="DM81" s="311">
        <v>12440</v>
      </c>
      <c r="DN81" s="311">
        <v>12386</v>
      </c>
      <c r="DO81" s="311">
        <v>12400</v>
      </c>
      <c r="DP81" s="311">
        <v>12433</v>
      </c>
      <c r="DQ81" s="311">
        <v>12398</v>
      </c>
      <c r="DR81" s="311">
        <v>12338</v>
      </c>
      <c r="DS81" s="314">
        <v>12444</v>
      </c>
      <c r="DT81" s="310">
        <v>12506</v>
      </c>
      <c r="DU81" s="311">
        <v>12559</v>
      </c>
      <c r="DV81" s="311">
        <v>12481</v>
      </c>
      <c r="DW81" s="311">
        <v>12497</v>
      </c>
      <c r="DX81" s="311">
        <v>12571</v>
      </c>
      <c r="DY81" s="311">
        <v>12591</v>
      </c>
      <c r="DZ81" s="311">
        <v>12622</v>
      </c>
      <c r="EA81" s="311">
        <v>12538</v>
      </c>
      <c r="EB81" s="311">
        <v>12563</v>
      </c>
      <c r="EC81" s="311">
        <v>12570</v>
      </c>
      <c r="ED81" s="311">
        <v>12486</v>
      </c>
      <c r="EE81" s="314">
        <v>12445</v>
      </c>
      <c r="EF81" s="310">
        <v>12441</v>
      </c>
      <c r="EG81" s="311">
        <v>12379</v>
      </c>
      <c r="EH81" s="311">
        <v>12309</v>
      </c>
      <c r="EI81" s="311">
        <v>12224</v>
      </c>
      <c r="EJ81" s="311">
        <v>12149</v>
      </c>
      <c r="EK81" s="311">
        <v>12150</v>
      </c>
      <c r="EL81" s="311">
        <v>12149</v>
      </c>
      <c r="EM81" s="311">
        <v>12129</v>
      </c>
      <c r="EN81" s="311">
        <v>12115</v>
      </c>
      <c r="EO81" s="311">
        <v>12074</v>
      </c>
      <c r="EP81" s="311">
        <v>12086</v>
      </c>
      <c r="EQ81" s="314">
        <v>12071</v>
      </c>
      <c r="ER81" s="310">
        <v>12001</v>
      </c>
      <c r="ES81" s="311">
        <v>11943</v>
      </c>
      <c r="ET81" s="311">
        <v>11933</v>
      </c>
      <c r="EU81" s="311">
        <v>11865</v>
      </c>
      <c r="EV81" s="311">
        <v>11863</v>
      </c>
      <c r="EW81" s="314">
        <v>11840</v>
      </c>
      <c r="EX81" s="314">
        <v>11909</v>
      </c>
      <c r="EY81" s="314">
        <v>11947</v>
      </c>
      <c r="EZ81" s="312">
        <v>11864</v>
      </c>
      <c r="FA81" s="312">
        <v>11910</v>
      </c>
      <c r="FB81" s="312">
        <v>11874</v>
      </c>
      <c r="FC81" s="312">
        <v>11860</v>
      </c>
      <c r="FD81" s="312">
        <v>11880</v>
      </c>
      <c r="FE81" s="312">
        <v>11861</v>
      </c>
      <c r="FF81" s="312">
        <v>11767</v>
      </c>
      <c r="FG81" s="312">
        <v>11707</v>
      </c>
      <c r="FH81" s="312">
        <v>11666</v>
      </c>
      <c r="FI81" s="312">
        <v>11724</v>
      </c>
      <c r="FJ81" s="312">
        <v>11699</v>
      </c>
      <c r="FK81" s="312">
        <v>11715</v>
      </c>
      <c r="FL81" s="312">
        <v>11732</v>
      </c>
      <c r="FM81" s="312">
        <v>11768</v>
      </c>
      <c r="FN81" s="312">
        <v>11814</v>
      </c>
      <c r="FO81" s="312">
        <v>11789</v>
      </c>
      <c r="FP81" s="312">
        <v>11812</v>
      </c>
      <c r="FQ81" s="312">
        <v>11757</v>
      </c>
      <c r="FR81" s="312">
        <v>11746</v>
      </c>
      <c r="FS81" s="312">
        <v>11639</v>
      </c>
      <c r="FT81" s="312">
        <v>11618</v>
      </c>
      <c r="FU81" s="312">
        <v>11677</v>
      </c>
      <c r="FV81" s="312">
        <v>11677</v>
      </c>
      <c r="FW81" s="93">
        <v>0</v>
      </c>
      <c r="FX81" s="79">
        <v>0</v>
      </c>
      <c r="FY81" s="93">
        <v>-112</v>
      </c>
      <c r="FZ81" s="79">
        <v>-0.95003817117652045</v>
      </c>
    </row>
    <row r="82" spans="1:182" ht="15" outlineLevel="2">
      <c r="A82" s="304">
        <v>21</v>
      </c>
      <c r="B82" s="48" t="s">
        <v>398</v>
      </c>
      <c r="C82" s="290" t="s">
        <v>417</v>
      </c>
      <c r="D82" s="310">
        <v>2968</v>
      </c>
      <c r="E82" s="311">
        <v>2966</v>
      </c>
      <c r="F82" s="311">
        <v>2966</v>
      </c>
      <c r="G82" s="311">
        <v>2979</v>
      </c>
      <c r="H82" s="311">
        <v>2978</v>
      </c>
      <c r="I82" s="311">
        <v>3002</v>
      </c>
      <c r="J82" s="311">
        <v>2918</v>
      </c>
      <c r="K82" s="311">
        <v>2995</v>
      </c>
      <c r="L82" s="311">
        <v>2886</v>
      </c>
      <c r="M82" s="311">
        <v>2882</v>
      </c>
      <c r="N82" s="311">
        <v>2881</v>
      </c>
      <c r="O82" s="312">
        <v>2891</v>
      </c>
      <c r="P82" s="310">
        <v>2910</v>
      </c>
      <c r="Q82" s="311">
        <v>2899</v>
      </c>
      <c r="R82" s="313">
        <v>2894</v>
      </c>
      <c r="S82" s="311">
        <v>2836</v>
      </c>
      <c r="T82" s="311">
        <v>2860</v>
      </c>
      <c r="U82" s="311">
        <v>2827</v>
      </c>
      <c r="V82" s="311">
        <v>2803</v>
      </c>
      <c r="W82" s="311">
        <v>2812</v>
      </c>
      <c r="X82" s="311">
        <v>2832</v>
      </c>
      <c r="Y82" s="311">
        <v>2856</v>
      </c>
      <c r="Z82" s="311">
        <v>2832</v>
      </c>
      <c r="AA82" s="312">
        <v>2802</v>
      </c>
      <c r="AB82" s="310">
        <v>2830</v>
      </c>
      <c r="AC82" s="311">
        <v>2864</v>
      </c>
      <c r="AD82" s="311">
        <v>2847</v>
      </c>
      <c r="AE82" s="311">
        <v>2830</v>
      </c>
      <c r="AF82" s="311">
        <v>2903</v>
      </c>
      <c r="AG82" s="311">
        <v>2879</v>
      </c>
      <c r="AH82" s="311">
        <v>2887</v>
      </c>
      <c r="AI82" s="311">
        <v>2796</v>
      </c>
      <c r="AJ82" s="311">
        <v>2794</v>
      </c>
      <c r="AK82" s="311">
        <v>2842</v>
      </c>
      <c r="AL82" s="311">
        <v>2836</v>
      </c>
      <c r="AM82" s="312">
        <v>2855</v>
      </c>
      <c r="AN82" s="310">
        <v>2850</v>
      </c>
      <c r="AO82" s="311">
        <v>2936</v>
      </c>
      <c r="AP82" s="311">
        <v>2966</v>
      </c>
      <c r="AQ82" s="311">
        <v>2980</v>
      </c>
      <c r="AR82" s="311">
        <v>3067</v>
      </c>
      <c r="AS82" s="311">
        <v>3060</v>
      </c>
      <c r="AT82" s="311">
        <v>3055</v>
      </c>
      <c r="AU82" s="311">
        <v>3050</v>
      </c>
      <c r="AV82" s="311">
        <v>3032</v>
      </c>
      <c r="AW82" s="311">
        <v>3016</v>
      </c>
      <c r="AX82" s="311">
        <v>2989</v>
      </c>
      <c r="AY82" s="312">
        <v>2975</v>
      </c>
      <c r="AZ82" s="310">
        <v>2985</v>
      </c>
      <c r="BA82" s="311">
        <v>2990</v>
      </c>
      <c r="BB82" s="311">
        <v>2968</v>
      </c>
      <c r="BC82" s="311">
        <v>2976</v>
      </c>
      <c r="BD82" s="311">
        <v>2987</v>
      </c>
      <c r="BE82" s="311">
        <v>3005</v>
      </c>
      <c r="BF82" s="311">
        <v>3004</v>
      </c>
      <c r="BG82" s="311">
        <v>2982</v>
      </c>
      <c r="BH82" s="311">
        <v>3000</v>
      </c>
      <c r="BI82" s="311">
        <v>2988</v>
      </c>
      <c r="BJ82" s="311">
        <v>2981</v>
      </c>
      <c r="BK82" s="312">
        <v>2987</v>
      </c>
      <c r="BL82" s="310">
        <v>2983</v>
      </c>
      <c r="BM82" s="315">
        <v>2987</v>
      </c>
      <c r="BN82" s="315">
        <v>2963</v>
      </c>
      <c r="BO82" s="315">
        <v>2964</v>
      </c>
      <c r="BP82" s="315">
        <v>2956</v>
      </c>
      <c r="BQ82" s="315">
        <v>2931</v>
      </c>
      <c r="BR82" s="315">
        <v>2858</v>
      </c>
      <c r="BS82" s="315">
        <v>2828</v>
      </c>
      <c r="BT82" s="315">
        <v>2805</v>
      </c>
      <c r="BU82" s="315">
        <v>2798</v>
      </c>
      <c r="BV82" s="315">
        <v>2819</v>
      </c>
      <c r="BW82" s="312">
        <v>2837</v>
      </c>
      <c r="BX82" s="310">
        <v>2866</v>
      </c>
      <c r="BY82" s="315">
        <v>2871</v>
      </c>
      <c r="BZ82" s="315">
        <v>2881</v>
      </c>
      <c r="CA82" s="315">
        <v>2886</v>
      </c>
      <c r="CB82" s="315">
        <v>2868</v>
      </c>
      <c r="CC82" s="315">
        <v>2892</v>
      </c>
      <c r="CD82" s="315">
        <v>2917</v>
      </c>
      <c r="CE82" s="315">
        <v>2922</v>
      </c>
      <c r="CF82" s="315">
        <v>2929</v>
      </c>
      <c r="CG82" s="311">
        <v>2921</v>
      </c>
      <c r="CH82" s="311">
        <v>2940</v>
      </c>
      <c r="CI82" s="312">
        <v>2933</v>
      </c>
      <c r="CJ82" s="310">
        <v>2945</v>
      </c>
      <c r="CK82" s="311">
        <v>2966</v>
      </c>
      <c r="CL82" s="311">
        <v>2954</v>
      </c>
      <c r="CM82" s="311">
        <v>2960</v>
      </c>
      <c r="CN82" s="311">
        <v>2943</v>
      </c>
      <c r="CO82" s="311">
        <v>3005</v>
      </c>
      <c r="CP82" s="311">
        <v>3043</v>
      </c>
      <c r="CQ82" s="311">
        <v>3051</v>
      </c>
      <c r="CR82" s="311">
        <v>3052</v>
      </c>
      <c r="CS82" s="311">
        <v>3048</v>
      </c>
      <c r="CT82" s="311">
        <v>3054</v>
      </c>
      <c r="CU82" s="312">
        <v>3048</v>
      </c>
      <c r="CV82" s="310">
        <v>3029</v>
      </c>
      <c r="CW82" s="311">
        <v>3013</v>
      </c>
      <c r="CX82" s="311">
        <v>3008</v>
      </c>
      <c r="CY82" s="311">
        <v>3026</v>
      </c>
      <c r="CZ82" s="311">
        <v>3020</v>
      </c>
      <c r="DA82" s="311">
        <v>2989</v>
      </c>
      <c r="DB82" s="311">
        <v>2981</v>
      </c>
      <c r="DC82" s="311">
        <v>2965</v>
      </c>
      <c r="DD82" s="311">
        <v>2959</v>
      </c>
      <c r="DE82" s="311">
        <v>2942</v>
      </c>
      <c r="DF82" s="311">
        <v>2957</v>
      </c>
      <c r="DG82" s="312">
        <v>2952</v>
      </c>
      <c r="DH82" s="310">
        <v>2956</v>
      </c>
      <c r="DI82" s="311">
        <v>2972</v>
      </c>
      <c r="DJ82" s="311">
        <v>2961</v>
      </c>
      <c r="DK82" s="311">
        <v>2940</v>
      </c>
      <c r="DL82" s="311">
        <v>2929</v>
      </c>
      <c r="DM82" s="311">
        <v>2903</v>
      </c>
      <c r="DN82" s="311">
        <v>2896</v>
      </c>
      <c r="DO82" s="311">
        <v>2855</v>
      </c>
      <c r="DP82" s="311">
        <v>2825</v>
      </c>
      <c r="DQ82" s="311">
        <v>2806</v>
      </c>
      <c r="DR82" s="311">
        <v>2778</v>
      </c>
      <c r="DS82" s="314">
        <v>2850</v>
      </c>
      <c r="DT82" s="310">
        <v>2861</v>
      </c>
      <c r="DU82" s="311">
        <v>2897</v>
      </c>
      <c r="DV82" s="311">
        <v>2949</v>
      </c>
      <c r="DW82" s="311">
        <v>2932</v>
      </c>
      <c r="DX82" s="311">
        <v>2974</v>
      </c>
      <c r="DY82" s="311">
        <v>2963</v>
      </c>
      <c r="DZ82" s="311">
        <v>2962</v>
      </c>
      <c r="EA82" s="311">
        <v>2947</v>
      </c>
      <c r="EB82" s="311">
        <v>2935</v>
      </c>
      <c r="EC82" s="311">
        <v>2962</v>
      </c>
      <c r="ED82" s="311">
        <v>2947</v>
      </c>
      <c r="EE82" s="314">
        <v>2949</v>
      </c>
      <c r="EF82" s="310">
        <v>2975</v>
      </c>
      <c r="EG82" s="311">
        <v>2983</v>
      </c>
      <c r="EH82" s="311">
        <v>2965</v>
      </c>
      <c r="EI82" s="311">
        <v>2919</v>
      </c>
      <c r="EJ82" s="311">
        <v>2906</v>
      </c>
      <c r="EK82" s="311">
        <v>2907</v>
      </c>
      <c r="EL82" s="311">
        <v>2915</v>
      </c>
      <c r="EM82" s="311">
        <v>2930</v>
      </c>
      <c r="EN82" s="311">
        <v>2921</v>
      </c>
      <c r="EO82" s="311">
        <v>2897</v>
      </c>
      <c r="EP82" s="311">
        <v>2912</v>
      </c>
      <c r="EQ82" s="314">
        <v>2919</v>
      </c>
      <c r="ER82" s="310">
        <v>2937</v>
      </c>
      <c r="ES82" s="311">
        <v>2912</v>
      </c>
      <c r="ET82" s="311">
        <v>2902</v>
      </c>
      <c r="EU82" s="311">
        <v>2914</v>
      </c>
      <c r="EV82" s="311">
        <v>2906</v>
      </c>
      <c r="EW82" s="314">
        <v>2877</v>
      </c>
      <c r="EX82" s="314">
        <v>2919</v>
      </c>
      <c r="EY82" s="314">
        <v>2912</v>
      </c>
      <c r="EZ82" s="312">
        <v>2922</v>
      </c>
      <c r="FA82" s="312">
        <v>2940</v>
      </c>
      <c r="FB82" s="312">
        <v>2943</v>
      </c>
      <c r="FC82" s="312">
        <v>2934</v>
      </c>
      <c r="FD82" s="312">
        <v>2954</v>
      </c>
      <c r="FE82" s="312">
        <v>2917</v>
      </c>
      <c r="FF82" s="312">
        <v>2904</v>
      </c>
      <c r="FG82" s="312">
        <v>2884</v>
      </c>
      <c r="FH82" s="312">
        <v>2885</v>
      </c>
      <c r="FI82" s="312">
        <v>2862</v>
      </c>
      <c r="FJ82" s="312">
        <v>2877</v>
      </c>
      <c r="FK82" s="312">
        <v>2878</v>
      </c>
      <c r="FL82" s="312">
        <v>2853</v>
      </c>
      <c r="FM82" s="312">
        <v>2844</v>
      </c>
      <c r="FN82" s="312">
        <v>2852</v>
      </c>
      <c r="FO82" s="312">
        <v>2862</v>
      </c>
      <c r="FP82" s="312">
        <v>2907</v>
      </c>
      <c r="FQ82" s="312">
        <v>2919</v>
      </c>
      <c r="FR82" s="312">
        <v>2903</v>
      </c>
      <c r="FS82" s="312">
        <v>2893</v>
      </c>
      <c r="FT82" s="312">
        <v>2865</v>
      </c>
      <c r="FU82" s="312">
        <v>2869</v>
      </c>
      <c r="FV82" s="312">
        <v>2873</v>
      </c>
      <c r="FW82" s="93">
        <v>4</v>
      </c>
      <c r="FX82" s="79">
        <v>0.13922728854855554</v>
      </c>
      <c r="FY82" s="93">
        <v>11</v>
      </c>
      <c r="FZ82" s="79">
        <v>0.38434661076170507</v>
      </c>
    </row>
    <row r="83" spans="1:182" ht="15" outlineLevel="2">
      <c r="A83" s="304">
        <v>55</v>
      </c>
      <c r="B83" s="48" t="s">
        <v>398</v>
      </c>
      <c r="C83" s="290" t="s">
        <v>428</v>
      </c>
      <c r="D83" s="310">
        <v>6913</v>
      </c>
      <c r="E83" s="311">
        <v>7087</v>
      </c>
      <c r="F83" s="311">
        <v>7022</v>
      </c>
      <c r="G83" s="311">
        <v>6992</v>
      </c>
      <c r="H83" s="311">
        <v>6918</v>
      </c>
      <c r="I83" s="311">
        <v>7057</v>
      </c>
      <c r="J83" s="311">
        <v>7043</v>
      </c>
      <c r="K83" s="311">
        <v>6982</v>
      </c>
      <c r="L83" s="311">
        <v>6962</v>
      </c>
      <c r="M83" s="311">
        <v>7027</v>
      </c>
      <c r="N83" s="311">
        <v>7090</v>
      </c>
      <c r="O83" s="312">
        <v>7179</v>
      </c>
      <c r="P83" s="310">
        <v>7057</v>
      </c>
      <c r="Q83" s="311">
        <v>7055</v>
      </c>
      <c r="R83" s="313">
        <v>7088</v>
      </c>
      <c r="S83" s="311">
        <v>6069</v>
      </c>
      <c r="T83" s="311">
        <v>7127</v>
      </c>
      <c r="U83" s="311">
        <v>7240</v>
      </c>
      <c r="V83" s="311">
        <v>7223</v>
      </c>
      <c r="W83" s="311">
        <v>7220</v>
      </c>
      <c r="X83" s="311">
        <v>7292</v>
      </c>
      <c r="Y83" s="311">
        <v>7304</v>
      </c>
      <c r="Z83" s="311">
        <v>7309</v>
      </c>
      <c r="AA83" s="312">
        <v>7243</v>
      </c>
      <c r="AB83" s="310">
        <v>7237</v>
      </c>
      <c r="AC83" s="311">
        <v>7232</v>
      </c>
      <c r="AD83" s="311">
        <v>7230</v>
      </c>
      <c r="AE83" s="311">
        <v>7230</v>
      </c>
      <c r="AF83" s="311">
        <v>7227</v>
      </c>
      <c r="AG83" s="311">
        <v>7188</v>
      </c>
      <c r="AH83" s="311">
        <v>7186</v>
      </c>
      <c r="AI83" s="311">
        <v>7219</v>
      </c>
      <c r="AJ83" s="311">
        <v>7182</v>
      </c>
      <c r="AK83" s="311">
        <v>7250</v>
      </c>
      <c r="AL83" s="311">
        <v>7254</v>
      </c>
      <c r="AM83" s="312">
        <v>7298</v>
      </c>
      <c r="AN83" s="310">
        <v>7298</v>
      </c>
      <c r="AO83" s="311">
        <v>7254</v>
      </c>
      <c r="AP83" s="311">
        <v>7286</v>
      </c>
      <c r="AQ83" s="311">
        <v>7304</v>
      </c>
      <c r="AR83" s="311">
        <v>7296</v>
      </c>
      <c r="AS83" s="311">
        <v>7301</v>
      </c>
      <c r="AT83" s="311">
        <v>7319</v>
      </c>
      <c r="AU83" s="311">
        <v>7329</v>
      </c>
      <c r="AV83" s="311">
        <v>7234</v>
      </c>
      <c r="AW83" s="311">
        <v>7220</v>
      </c>
      <c r="AX83" s="311">
        <v>7217</v>
      </c>
      <c r="AY83" s="312">
        <v>7218</v>
      </c>
      <c r="AZ83" s="310">
        <v>7204</v>
      </c>
      <c r="BA83" s="311">
        <v>7290</v>
      </c>
      <c r="BB83" s="311">
        <v>7332</v>
      </c>
      <c r="BC83" s="311">
        <v>7154</v>
      </c>
      <c r="BD83" s="311">
        <v>7142</v>
      </c>
      <c r="BE83" s="311">
        <v>7089</v>
      </c>
      <c r="BF83" s="311">
        <v>7077</v>
      </c>
      <c r="BG83" s="311">
        <v>7021</v>
      </c>
      <c r="BH83" s="311">
        <v>6999</v>
      </c>
      <c r="BI83" s="311">
        <v>6913</v>
      </c>
      <c r="BJ83" s="311">
        <v>6899</v>
      </c>
      <c r="BK83" s="312">
        <v>6900</v>
      </c>
      <c r="BL83" s="310">
        <v>6932</v>
      </c>
      <c r="BM83" s="315">
        <v>6991</v>
      </c>
      <c r="BN83" s="315">
        <v>6974</v>
      </c>
      <c r="BO83" s="315">
        <v>6920</v>
      </c>
      <c r="BP83" s="315">
        <v>6916</v>
      </c>
      <c r="BQ83" s="315">
        <v>6898</v>
      </c>
      <c r="BR83" s="315">
        <v>6812</v>
      </c>
      <c r="BS83" s="315">
        <v>6796</v>
      </c>
      <c r="BT83" s="315">
        <v>6792</v>
      </c>
      <c r="BU83" s="315">
        <v>6791</v>
      </c>
      <c r="BV83" s="315">
        <v>6800</v>
      </c>
      <c r="BW83" s="312">
        <v>6798</v>
      </c>
      <c r="BX83" s="310">
        <v>6779</v>
      </c>
      <c r="BY83" s="315">
        <v>6741</v>
      </c>
      <c r="BZ83" s="315">
        <v>6726</v>
      </c>
      <c r="CA83" s="315">
        <v>6704</v>
      </c>
      <c r="CB83" s="315">
        <v>6677</v>
      </c>
      <c r="CC83" s="315">
        <v>6643</v>
      </c>
      <c r="CD83" s="315">
        <v>6601</v>
      </c>
      <c r="CE83" s="315">
        <v>6587</v>
      </c>
      <c r="CF83" s="315">
        <v>6578</v>
      </c>
      <c r="CG83" s="311">
        <v>6536</v>
      </c>
      <c r="CH83" s="311">
        <v>6575</v>
      </c>
      <c r="CI83" s="312">
        <v>6560</v>
      </c>
      <c r="CJ83" s="310">
        <v>6537</v>
      </c>
      <c r="CK83" s="311">
        <v>6572</v>
      </c>
      <c r="CL83" s="311">
        <v>6566</v>
      </c>
      <c r="CM83" s="311">
        <v>6579</v>
      </c>
      <c r="CN83" s="311">
        <v>6594</v>
      </c>
      <c r="CO83" s="311">
        <v>6731</v>
      </c>
      <c r="CP83" s="311">
        <v>6768</v>
      </c>
      <c r="CQ83" s="311">
        <v>6744</v>
      </c>
      <c r="CR83" s="311">
        <v>6743</v>
      </c>
      <c r="CS83" s="311">
        <v>6686</v>
      </c>
      <c r="CT83" s="311">
        <v>6722</v>
      </c>
      <c r="CU83" s="312">
        <v>6722</v>
      </c>
      <c r="CV83" s="310">
        <v>6697</v>
      </c>
      <c r="CW83" s="311">
        <v>6689</v>
      </c>
      <c r="CX83" s="311">
        <v>6630</v>
      </c>
      <c r="CY83" s="311">
        <v>6619</v>
      </c>
      <c r="CZ83" s="311">
        <v>6615</v>
      </c>
      <c r="DA83" s="311">
        <v>6613</v>
      </c>
      <c r="DB83" s="311">
        <v>6561</v>
      </c>
      <c r="DC83" s="311">
        <v>6490</v>
      </c>
      <c r="DD83" s="311">
        <v>6487</v>
      </c>
      <c r="DE83" s="311">
        <v>6455</v>
      </c>
      <c r="DF83" s="311">
        <v>6446</v>
      </c>
      <c r="DG83" s="312">
        <v>6462</v>
      </c>
      <c r="DH83" s="310">
        <v>6449</v>
      </c>
      <c r="DI83" s="311">
        <v>6436</v>
      </c>
      <c r="DJ83" s="311">
        <v>6444</v>
      </c>
      <c r="DK83" s="311">
        <v>6423</v>
      </c>
      <c r="DL83" s="311">
        <v>6418</v>
      </c>
      <c r="DM83" s="311">
        <v>6403</v>
      </c>
      <c r="DN83" s="311">
        <v>6386</v>
      </c>
      <c r="DO83" s="311">
        <v>6379</v>
      </c>
      <c r="DP83" s="311">
        <v>6376</v>
      </c>
      <c r="DQ83" s="311">
        <v>6352</v>
      </c>
      <c r="DR83" s="311">
        <v>6305</v>
      </c>
      <c r="DS83" s="314">
        <v>6345</v>
      </c>
      <c r="DT83" s="310">
        <v>6381</v>
      </c>
      <c r="DU83" s="311">
        <v>6461</v>
      </c>
      <c r="DV83" s="311">
        <v>6409</v>
      </c>
      <c r="DW83" s="311">
        <v>6402</v>
      </c>
      <c r="DX83" s="311">
        <v>6480</v>
      </c>
      <c r="DY83" s="311">
        <v>6507</v>
      </c>
      <c r="DZ83" s="311">
        <v>6535</v>
      </c>
      <c r="EA83" s="311">
        <v>6457</v>
      </c>
      <c r="EB83" s="311">
        <v>6485</v>
      </c>
      <c r="EC83" s="311">
        <v>6479</v>
      </c>
      <c r="ED83" s="311">
        <v>6460</v>
      </c>
      <c r="EE83" s="314">
        <v>6475</v>
      </c>
      <c r="EF83" s="310">
        <v>6504</v>
      </c>
      <c r="EG83" s="311">
        <v>6530</v>
      </c>
      <c r="EH83" s="311">
        <v>6553</v>
      </c>
      <c r="EI83" s="311">
        <v>6505</v>
      </c>
      <c r="EJ83" s="311">
        <v>6513</v>
      </c>
      <c r="EK83" s="311">
        <v>6512</v>
      </c>
      <c r="EL83" s="311">
        <v>6504</v>
      </c>
      <c r="EM83" s="311">
        <v>6521</v>
      </c>
      <c r="EN83" s="311">
        <v>6505</v>
      </c>
      <c r="EO83" s="311">
        <v>6498</v>
      </c>
      <c r="EP83" s="311">
        <v>6518</v>
      </c>
      <c r="EQ83" s="314">
        <v>6506</v>
      </c>
      <c r="ER83" s="310">
        <v>6553</v>
      </c>
      <c r="ES83" s="311">
        <v>6530</v>
      </c>
      <c r="ET83" s="311">
        <v>6496</v>
      </c>
      <c r="EU83" s="311">
        <v>6451</v>
      </c>
      <c r="EV83" s="311">
        <v>6447</v>
      </c>
      <c r="EW83" s="314">
        <v>6431</v>
      </c>
      <c r="EX83" s="314">
        <v>6414</v>
      </c>
      <c r="EY83" s="314">
        <v>6461</v>
      </c>
      <c r="EZ83" s="312">
        <v>6478</v>
      </c>
      <c r="FA83" s="312">
        <v>6489</v>
      </c>
      <c r="FB83" s="312">
        <v>6495</v>
      </c>
      <c r="FC83" s="312">
        <v>6530</v>
      </c>
      <c r="FD83" s="312">
        <v>6563</v>
      </c>
      <c r="FE83" s="312">
        <v>6524</v>
      </c>
      <c r="FF83" s="312">
        <v>6468</v>
      </c>
      <c r="FG83" s="312">
        <v>6413</v>
      </c>
      <c r="FH83" s="312">
        <v>6376</v>
      </c>
      <c r="FI83" s="312">
        <v>6335</v>
      </c>
      <c r="FJ83" s="312">
        <v>6333</v>
      </c>
      <c r="FK83" s="312">
        <v>6347</v>
      </c>
      <c r="FL83" s="312">
        <v>6302</v>
      </c>
      <c r="FM83" s="312">
        <v>6274</v>
      </c>
      <c r="FN83" s="312">
        <v>6238</v>
      </c>
      <c r="FO83" s="312">
        <v>6242</v>
      </c>
      <c r="FP83" s="312">
        <v>6268</v>
      </c>
      <c r="FQ83" s="312">
        <v>6294</v>
      </c>
      <c r="FR83" s="312">
        <v>6286</v>
      </c>
      <c r="FS83" s="312">
        <v>6230</v>
      </c>
      <c r="FT83" s="312">
        <v>6201</v>
      </c>
      <c r="FU83" s="312">
        <v>6164</v>
      </c>
      <c r="FV83" s="312">
        <v>6198</v>
      </c>
      <c r="FW83" s="93">
        <v>34</v>
      </c>
      <c r="FX83" s="79">
        <v>0.54856405292029686</v>
      </c>
      <c r="FY83" s="93">
        <v>-44</v>
      </c>
      <c r="FZ83" s="79">
        <v>-0.70490227491188717</v>
      </c>
    </row>
    <row r="84" spans="1:182" ht="15" outlineLevel="2">
      <c r="A84" s="304">
        <v>148</v>
      </c>
      <c r="B84" s="48" t="s">
        <v>398</v>
      </c>
      <c r="C84" s="290" t="s">
        <v>446</v>
      </c>
      <c r="D84" s="310">
        <v>15996</v>
      </c>
      <c r="E84" s="311">
        <v>16125</v>
      </c>
      <c r="F84" s="311">
        <v>16051</v>
      </c>
      <c r="G84" s="311">
        <v>16048</v>
      </c>
      <c r="H84" s="311">
        <v>15803</v>
      </c>
      <c r="I84" s="311">
        <v>15874</v>
      </c>
      <c r="J84" s="311">
        <v>15100</v>
      </c>
      <c r="K84" s="311">
        <v>15850</v>
      </c>
      <c r="L84" s="311">
        <v>14904</v>
      </c>
      <c r="M84" s="311">
        <v>14878</v>
      </c>
      <c r="N84" s="311">
        <v>14746</v>
      </c>
      <c r="O84" s="312">
        <v>14651</v>
      </c>
      <c r="P84" s="310">
        <v>14576</v>
      </c>
      <c r="Q84" s="311">
        <v>14451</v>
      </c>
      <c r="R84" s="313">
        <v>14378</v>
      </c>
      <c r="S84" s="311">
        <v>14675</v>
      </c>
      <c r="T84" s="311">
        <v>14803</v>
      </c>
      <c r="U84" s="311">
        <v>14671</v>
      </c>
      <c r="V84" s="311">
        <v>14633</v>
      </c>
      <c r="W84" s="311">
        <v>14596</v>
      </c>
      <c r="X84" s="311">
        <v>14640</v>
      </c>
      <c r="Y84" s="311">
        <v>14779</v>
      </c>
      <c r="Z84" s="311">
        <v>14751</v>
      </c>
      <c r="AA84" s="312">
        <v>14556</v>
      </c>
      <c r="AB84" s="310">
        <v>14713</v>
      </c>
      <c r="AC84" s="311">
        <v>14684</v>
      </c>
      <c r="AD84" s="311">
        <v>14611</v>
      </c>
      <c r="AE84" s="311">
        <v>14511</v>
      </c>
      <c r="AF84" s="311">
        <v>14727</v>
      </c>
      <c r="AG84" s="311">
        <v>14635</v>
      </c>
      <c r="AH84" s="311">
        <v>14604</v>
      </c>
      <c r="AI84" s="311">
        <v>14611</v>
      </c>
      <c r="AJ84" s="311">
        <v>14636</v>
      </c>
      <c r="AK84" s="311">
        <v>14824</v>
      </c>
      <c r="AL84" s="311">
        <v>14764</v>
      </c>
      <c r="AM84" s="312">
        <v>14762</v>
      </c>
      <c r="AN84" s="310">
        <v>14638</v>
      </c>
      <c r="AO84" s="311">
        <v>14711</v>
      </c>
      <c r="AP84" s="311">
        <v>14651</v>
      </c>
      <c r="AQ84" s="311">
        <v>14657</v>
      </c>
      <c r="AR84" s="311">
        <v>14962</v>
      </c>
      <c r="AS84" s="311">
        <v>14922</v>
      </c>
      <c r="AT84" s="311">
        <v>14987</v>
      </c>
      <c r="AU84" s="311">
        <v>14895</v>
      </c>
      <c r="AV84" s="311">
        <v>14714</v>
      </c>
      <c r="AW84" s="311">
        <v>14624</v>
      </c>
      <c r="AX84" s="311">
        <v>14637</v>
      </c>
      <c r="AY84" s="312">
        <v>14572</v>
      </c>
      <c r="AZ84" s="310">
        <v>14618</v>
      </c>
      <c r="BA84" s="311">
        <v>14557</v>
      </c>
      <c r="BB84" s="311">
        <v>14398</v>
      </c>
      <c r="BC84" s="311">
        <v>14345</v>
      </c>
      <c r="BD84" s="311">
        <v>14289</v>
      </c>
      <c r="BE84" s="311">
        <v>14180</v>
      </c>
      <c r="BF84" s="311">
        <v>14115</v>
      </c>
      <c r="BG84" s="311">
        <v>13965</v>
      </c>
      <c r="BH84" s="311">
        <v>14087</v>
      </c>
      <c r="BI84" s="311">
        <v>13920</v>
      </c>
      <c r="BJ84" s="311">
        <v>13943</v>
      </c>
      <c r="BK84" s="312">
        <v>14027</v>
      </c>
      <c r="BL84" s="310">
        <v>14139</v>
      </c>
      <c r="BM84" s="315">
        <v>14336</v>
      </c>
      <c r="BN84" s="315">
        <v>14447</v>
      </c>
      <c r="BO84" s="315">
        <v>14501</v>
      </c>
      <c r="BP84" s="315">
        <v>14534</v>
      </c>
      <c r="BQ84" s="315">
        <v>14493</v>
      </c>
      <c r="BR84" s="315">
        <v>14129</v>
      </c>
      <c r="BS84" s="315">
        <v>13996</v>
      </c>
      <c r="BT84" s="315">
        <v>13895</v>
      </c>
      <c r="BU84" s="315">
        <v>13985</v>
      </c>
      <c r="BV84" s="315">
        <v>14008</v>
      </c>
      <c r="BW84" s="312">
        <v>14049</v>
      </c>
      <c r="BX84" s="310">
        <v>14254</v>
      </c>
      <c r="BY84" s="315">
        <v>14045</v>
      </c>
      <c r="BZ84" s="315">
        <v>13746</v>
      </c>
      <c r="CA84" s="315">
        <v>13639</v>
      </c>
      <c r="CB84" s="315">
        <v>13548</v>
      </c>
      <c r="CC84" s="315">
        <v>13368</v>
      </c>
      <c r="CD84" s="315">
        <v>13270</v>
      </c>
      <c r="CE84" s="315">
        <v>13291</v>
      </c>
      <c r="CF84" s="315">
        <v>13182</v>
      </c>
      <c r="CG84" s="311">
        <v>13077</v>
      </c>
      <c r="CH84" s="311">
        <v>13023</v>
      </c>
      <c r="CI84" s="312">
        <v>12975</v>
      </c>
      <c r="CJ84" s="310">
        <v>12986</v>
      </c>
      <c r="CK84" s="311">
        <v>13086</v>
      </c>
      <c r="CL84" s="311">
        <v>13150</v>
      </c>
      <c r="CM84" s="311">
        <v>13140</v>
      </c>
      <c r="CN84" s="311">
        <v>13242</v>
      </c>
      <c r="CO84" s="311">
        <v>13450</v>
      </c>
      <c r="CP84" s="311">
        <v>13680</v>
      </c>
      <c r="CQ84" s="311">
        <v>13736</v>
      </c>
      <c r="CR84" s="311">
        <v>13745</v>
      </c>
      <c r="CS84" s="311">
        <v>13810</v>
      </c>
      <c r="CT84" s="311">
        <v>13970</v>
      </c>
      <c r="CU84" s="312">
        <v>14532</v>
      </c>
      <c r="CV84" s="310">
        <v>14562</v>
      </c>
      <c r="CW84" s="311">
        <v>14457</v>
      </c>
      <c r="CX84" s="311">
        <v>14477</v>
      </c>
      <c r="CY84" s="311">
        <v>14676</v>
      </c>
      <c r="CZ84" s="311">
        <v>14637</v>
      </c>
      <c r="DA84" s="311">
        <v>14575</v>
      </c>
      <c r="DB84" s="311">
        <v>14605</v>
      </c>
      <c r="DC84" s="311">
        <v>14544</v>
      </c>
      <c r="DD84" s="311">
        <v>14552</v>
      </c>
      <c r="DE84" s="311">
        <v>14422</v>
      </c>
      <c r="DF84" s="311">
        <v>14467</v>
      </c>
      <c r="DG84" s="312">
        <v>14499</v>
      </c>
      <c r="DH84" s="310">
        <v>14585</v>
      </c>
      <c r="DI84" s="311">
        <v>14638</v>
      </c>
      <c r="DJ84" s="311">
        <v>14701</v>
      </c>
      <c r="DK84" s="311">
        <v>14875</v>
      </c>
      <c r="DL84" s="311">
        <v>14735</v>
      </c>
      <c r="DM84" s="311">
        <v>14726</v>
      </c>
      <c r="DN84" s="311">
        <v>14603</v>
      </c>
      <c r="DO84" s="311">
        <v>14609</v>
      </c>
      <c r="DP84" s="311">
        <v>14690</v>
      </c>
      <c r="DQ84" s="311">
        <v>14539</v>
      </c>
      <c r="DR84" s="311">
        <v>14450</v>
      </c>
      <c r="DS84" s="314">
        <v>14673</v>
      </c>
      <c r="DT84" s="310">
        <v>14838</v>
      </c>
      <c r="DU84" s="311">
        <v>15309</v>
      </c>
      <c r="DV84" s="311">
        <v>15560</v>
      </c>
      <c r="DW84" s="311">
        <v>15842</v>
      </c>
      <c r="DX84" s="311">
        <v>16440</v>
      </c>
      <c r="DY84" s="311">
        <v>16710</v>
      </c>
      <c r="DZ84" s="311">
        <v>16901</v>
      </c>
      <c r="EA84" s="311">
        <v>16221</v>
      </c>
      <c r="EB84" s="311">
        <v>16380</v>
      </c>
      <c r="EC84" s="311">
        <v>16218</v>
      </c>
      <c r="ED84" s="311">
        <v>16000</v>
      </c>
      <c r="EE84" s="314">
        <v>15834</v>
      </c>
      <c r="EF84" s="310">
        <v>15804</v>
      </c>
      <c r="EG84" s="311">
        <v>15654</v>
      </c>
      <c r="EH84" s="311">
        <v>15597</v>
      </c>
      <c r="EI84" s="311">
        <v>15447</v>
      </c>
      <c r="EJ84" s="311">
        <v>15328</v>
      </c>
      <c r="EK84" s="311">
        <v>15325</v>
      </c>
      <c r="EL84" s="311">
        <v>15347</v>
      </c>
      <c r="EM84" s="311">
        <v>15370</v>
      </c>
      <c r="EN84" s="311">
        <v>15904</v>
      </c>
      <c r="EO84" s="311">
        <v>15835</v>
      </c>
      <c r="EP84" s="311">
        <v>15817</v>
      </c>
      <c r="EQ84" s="314">
        <v>15859</v>
      </c>
      <c r="ER84" s="310">
        <v>15863</v>
      </c>
      <c r="ES84" s="311">
        <v>16027</v>
      </c>
      <c r="ET84" s="311">
        <v>16295</v>
      </c>
      <c r="EU84" s="311">
        <v>16310</v>
      </c>
      <c r="EV84" s="311">
        <v>16473</v>
      </c>
      <c r="EW84" s="314">
        <v>16614</v>
      </c>
      <c r="EX84" s="314">
        <v>17684</v>
      </c>
      <c r="EY84" s="314">
        <v>17800</v>
      </c>
      <c r="EZ84" s="312">
        <v>17811</v>
      </c>
      <c r="FA84" s="312">
        <v>17839</v>
      </c>
      <c r="FB84" s="312">
        <v>17746</v>
      </c>
      <c r="FC84" s="312">
        <v>17903</v>
      </c>
      <c r="FD84" s="312">
        <v>18224</v>
      </c>
      <c r="FE84" s="312">
        <v>18154</v>
      </c>
      <c r="FF84" s="312">
        <v>18175</v>
      </c>
      <c r="FG84" s="312">
        <v>18048</v>
      </c>
      <c r="FH84" s="312">
        <v>18186</v>
      </c>
      <c r="FI84" s="312">
        <v>18144</v>
      </c>
      <c r="FJ84" s="312">
        <v>18207</v>
      </c>
      <c r="FK84" s="312">
        <v>18574</v>
      </c>
      <c r="FL84" s="312">
        <v>18541</v>
      </c>
      <c r="FM84" s="312">
        <v>18630</v>
      </c>
      <c r="FN84" s="312">
        <v>18663</v>
      </c>
      <c r="FO84" s="312">
        <v>18686</v>
      </c>
      <c r="FP84" s="312">
        <v>18971</v>
      </c>
      <c r="FQ84" s="312">
        <v>18991</v>
      </c>
      <c r="FR84" s="312">
        <v>19103</v>
      </c>
      <c r="FS84" s="312">
        <v>19177</v>
      </c>
      <c r="FT84" s="312">
        <v>18997</v>
      </c>
      <c r="FU84" s="312">
        <v>19232</v>
      </c>
      <c r="FV84" s="312">
        <v>19210</v>
      </c>
      <c r="FW84" s="93">
        <v>-22</v>
      </c>
      <c r="FX84" s="79">
        <v>-0.11452368558042686</v>
      </c>
      <c r="FY84" s="93">
        <v>524</v>
      </c>
      <c r="FZ84" s="79">
        <v>2.8042384673017233</v>
      </c>
    </row>
    <row r="85" spans="1:182" ht="15" outlineLevel="2">
      <c r="A85" s="304">
        <v>197</v>
      </c>
      <c r="B85" s="48" t="s">
        <v>398</v>
      </c>
      <c r="C85" s="290" t="s">
        <v>451</v>
      </c>
      <c r="D85" s="310">
        <v>10443</v>
      </c>
      <c r="E85" s="311">
        <v>10514</v>
      </c>
      <c r="F85" s="311">
        <v>10538</v>
      </c>
      <c r="G85" s="311">
        <v>10342</v>
      </c>
      <c r="H85" s="311">
        <v>10310</v>
      </c>
      <c r="I85" s="311">
        <v>10342</v>
      </c>
      <c r="J85" s="311">
        <v>10245</v>
      </c>
      <c r="K85" s="311">
        <v>10307</v>
      </c>
      <c r="L85" s="311">
        <v>10272</v>
      </c>
      <c r="M85" s="311">
        <v>10296</v>
      </c>
      <c r="N85" s="311">
        <v>10310</v>
      </c>
      <c r="O85" s="312">
        <v>10233</v>
      </c>
      <c r="P85" s="310">
        <v>10227</v>
      </c>
      <c r="Q85" s="311">
        <v>10241</v>
      </c>
      <c r="R85" s="313">
        <v>10253</v>
      </c>
      <c r="S85" s="311">
        <v>10169</v>
      </c>
      <c r="T85" s="311">
        <v>10362</v>
      </c>
      <c r="U85" s="311">
        <v>10474</v>
      </c>
      <c r="V85" s="311">
        <v>10465</v>
      </c>
      <c r="W85" s="311">
        <v>10436</v>
      </c>
      <c r="X85" s="311">
        <v>10515</v>
      </c>
      <c r="Y85" s="311">
        <v>10567</v>
      </c>
      <c r="Z85" s="311">
        <v>10559</v>
      </c>
      <c r="AA85" s="312">
        <v>10488</v>
      </c>
      <c r="AB85" s="310">
        <v>10533</v>
      </c>
      <c r="AC85" s="311">
        <v>10527</v>
      </c>
      <c r="AD85" s="311">
        <v>10573</v>
      </c>
      <c r="AE85" s="311">
        <v>10545</v>
      </c>
      <c r="AF85" s="311">
        <v>10503</v>
      </c>
      <c r="AG85" s="311">
        <v>10554</v>
      </c>
      <c r="AH85" s="311">
        <v>10569</v>
      </c>
      <c r="AI85" s="311">
        <v>10629</v>
      </c>
      <c r="AJ85" s="311">
        <v>10694</v>
      </c>
      <c r="AK85" s="311">
        <v>10720</v>
      </c>
      <c r="AL85" s="311">
        <v>10747</v>
      </c>
      <c r="AM85" s="312">
        <v>10710</v>
      </c>
      <c r="AN85" s="310">
        <v>10733</v>
      </c>
      <c r="AO85" s="311">
        <v>10995</v>
      </c>
      <c r="AP85" s="311">
        <v>11012</v>
      </c>
      <c r="AQ85" s="311">
        <v>11051</v>
      </c>
      <c r="AR85" s="311">
        <v>11067</v>
      </c>
      <c r="AS85" s="311">
        <v>10996</v>
      </c>
      <c r="AT85" s="311">
        <v>11069</v>
      </c>
      <c r="AU85" s="311">
        <v>11090</v>
      </c>
      <c r="AV85" s="311">
        <v>11047</v>
      </c>
      <c r="AW85" s="311">
        <v>11050</v>
      </c>
      <c r="AX85" s="311">
        <v>11039</v>
      </c>
      <c r="AY85" s="312">
        <v>11056</v>
      </c>
      <c r="AZ85" s="310">
        <v>11082</v>
      </c>
      <c r="BA85" s="311">
        <v>11134</v>
      </c>
      <c r="BB85" s="311">
        <v>11089</v>
      </c>
      <c r="BC85" s="311">
        <v>11024</v>
      </c>
      <c r="BD85" s="311">
        <v>11010</v>
      </c>
      <c r="BE85" s="311">
        <v>10977</v>
      </c>
      <c r="BF85" s="311">
        <v>10930</v>
      </c>
      <c r="BG85" s="311">
        <v>10865</v>
      </c>
      <c r="BH85" s="311">
        <v>10903</v>
      </c>
      <c r="BI85" s="311">
        <v>10876</v>
      </c>
      <c r="BJ85" s="311">
        <v>10844</v>
      </c>
      <c r="BK85" s="312">
        <v>10946</v>
      </c>
      <c r="BL85" s="310">
        <v>10981</v>
      </c>
      <c r="BM85" s="315">
        <v>11009</v>
      </c>
      <c r="BN85" s="315">
        <v>11055</v>
      </c>
      <c r="BO85" s="315">
        <v>11030</v>
      </c>
      <c r="BP85" s="315">
        <v>11107</v>
      </c>
      <c r="BQ85" s="315">
        <v>11002</v>
      </c>
      <c r="BR85" s="315">
        <v>10818</v>
      </c>
      <c r="BS85" s="315">
        <v>10768</v>
      </c>
      <c r="BT85" s="315">
        <v>10738</v>
      </c>
      <c r="BU85" s="315">
        <v>10738</v>
      </c>
      <c r="BV85" s="315">
        <v>10757</v>
      </c>
      <c r="BW85" s="312">
        <v>10788</v>
      </c>
      <c r="BX85" s="310">
        <v>10853</v>
      </c>
      <c r="BY85" s="315">
        <v>10793</v>
      </c>
      <c r="BZ85" s="315">
        <v>10835</v>
      </c>
      <c r="CA85" s="315">
        <v>10820</v>
      </c>
      <c r="CB85" s="315">
        <v>10807</v>
      </c>
      <c r="CC85" s="315">
        <v>10746</v>
      </c>
      <c r="CD85" s="315">
        <v>10723</v>
      </c>
      <c r="CE85" s="315">
        <v>10930</v>
      </c>
      <c r="CF85" s="315">
        <v>10935</v>
      </c>
      <c r="CG85" s="311">
        <v>10881</v>
      </c>
      <c r="CH85" s="311">
        <v>10798</v>
      </c>
      <c r="CI85" s="312">
        <v>10747</v>
      </c>
      <c r="CJ85" s="310">
        <v>10697</v>
      </c>
      <c r="CK85" s="311">
        <v>10711</v>
      </c>
      <c r="CL85" s="311">
        <v>10690</v>
      </c>
      <c r="CM85" s="311">
        <v>10664</v>
      </c>
      <c r="CN85" s="311">
        <v>10652</v>
      </c>
      <c r="CO85" s="311">
        <v>10760</v>
      </c>
      <c r="CP85" s="311">
        <v>10761</v>
      </c>
      <c r="CQ85" s="311">
        <v>10819</v>
      </c>
      <c r="CR85" s="311">
        <v>10831</v>
      </c>
      <c r="CS85" s="311">
        <v>10912</v>
      </c>
      <c r="CT85" s="311">
        <v>10949</v>
      </c>
      <c r="CU85" s="312">
        <v>10979</v>
      </c>
      <c r="CV85" s="310">
        <v>10984</v>
      </c>
      <c r="CW85" s="311">
        <v>10978</v>
      </c>
      <c r="CX85" s="311">
        <v>11069</v>
      </c>
      <c r="CY85" s="311">
        <v>11096</v>
      </c>
      <c r="CZ85" s="311">
        <v>11117</v>
      </c>
      <c r="DA85" s="311">
        <v>11090</v>
      </c>
      <c r="DB85" s="311">
        <v>11103</v>
      </c>
      <c r="DC85" s="311">
        <v>11043</v>
      </c>
      <c r="DD85" s="311">
        <v>11037</v>
      </c>
      <c r="DE85" s="311">
        <v>11020</v>
      </c>
      <c r="DF85" s="311">
        <v>11017</v>
      </c>
      <c r="DG85" s="312">
        <v>11037</v>
      </c>
      <c r="DH85" s="310">
        <v>11025</v>
      </c>
      <c r="DI85" s="311">
        <v>10992</v>
      </c>
      <c r="DJ85" s="311">
        <v>11115</v>
      </c>
      <c r="DK85" s="311">
        <v>11078</v>
      </c>
      <c r="DL85" s="311">
        <v>10994</v>
      </c>
      <c r="DM85" s="311">
        <v>10944</v>
      </c>
      <c r="DN85" s="311">
        <v>10890</v>
      </c>
      <c r="DO85" s="311">
        <v>10836</v>
      </c>
      <c r="DP85" s="311">
        <v>10869</v>
      </c>
      <c r="DQ85" s="311">
        <v>10858</v>
      </c>
      <c r="DR85" s="311">
        <v>10792</v>
      </c>
      <c r="DS85" s="314">
        <v>10875</v>
      </c>
      <c r="DT85" s="310">
        <v>10873</v>
      </c>
      <c r="DU85" s="311">
        <v>11033</v>
      </c>
      <c r="DV85" s="311">
        <v>11006</v>
      </c>
      <c r="DW85" s="311">
        <v>11068</v>
      </c>
      <c r="DX85" s="311">
        <v>11232</v>
      </c>
      <c r="DY85" s="311">
        <v>11292</v>
      </c>
      <c r="DZ85" s="311">
        <v>11321</v>
      </c>
      <c r="EA85" s="311">
        <v>11208</v>
      </c>
      <c r="EB85" s="311">
        <v>11210</v>
      </c>
      <c r="EC85" s="311">
        <v>11216</v>
      </c>
      <c r="ED85" s="311">
        <v>11148</v>
      </c>
      <c r="EE85" s="314">
        <v>11098</v>
      </c>
      <c r="EF85" s="310">
        <v>11194</v>
      </c>
      <c r="EG85" s="311">
        <v>11190</v>
      </c>
      <c r="EH85" s="311">
        <v>11136</v>
      </c>
      <c r="EI85" s="311">
        <v>11059</v>
      </c>
      <c r="EJ85" s="311">
        <v>11101</v>
      </c>
      <c r="EK85" s="311">
        <v>11104</v>
      </c>
      <c r="EL85" s="311">
        <v>11165</v>
      </c>
      <c r="EM85" s="311">
        <v>11158</v>
      </c>
      <c r="EN85" s="311">
        <v>11165</v>
      </c>
      <c r="EO85" s="311">
        <v>11181</v>
      </c>
      <c r="EP85" s="311">
        <v>11243</v>
      </c>
      <c r="EQ85" s="314">
        <v>11190</v>
      </c>
      <c r="ER85" s="310">
        <v>11256</v>
      </c>
      <c r="ES85" s="311">
        <v>11191</v>
      </c>
      <c r="ET85" s="311">
        <v>11204</v>
      </c>
      <c r="EU85" s="311">
        <v>11177</v>
      </c>
      <c r="EV85" s="311">
        <v>11216</v>
      </c>
      <c r="EW85" s="314">
        <v>11218</v>
      </c>
      <c r="EX85" s="314">
        <v>11455</v>
      </c>
      <c r="EY85" s="314">
        <v>11476</v>
      </c>
      <c r="EZ85" s="312">
        <v>11423</v>
      </c>
      <c r="FA85" s="312">
        <v>11450</v>
      </c>
      <c r="FB85" s="312">
        <v>11442</v>
      </c>
      <c r="FC85" s="312">
        <v>11503</v>
      </c>
      <c r="FD85" s="312">
        <v>11523</v>
      </c>
      <c r="FE85" s="312">
        <v>11535</v>
      </c>
      <c r="FF85" s="312">
        <v>11567</v>
      </c>
      <c r="FG85" s="312">
        <v>11558</v>
      </c>
      <c r="FH85" s="312">
        <v>11580</v>
      </c>
      <c r="FI85" s="312">
        <v>11536</v>
      </c>
      <c r="FJ85" s="312">
        <v>11523</v>
      </c>
      <c r="FK85" s="312">
        <v>11565</v>
      </c>
      <c r="FL85" s="312">
        <v>11559</v>
      </c>
      <c r="FM85" s="312">
        <v>11578</v>
      </c>
      <c r="FN85" s="312">
        <v>11582</v>
      </c>
      <c r="FO85" s="312">
        <v>11601</v>
      </c>
      <c r="FP85" s="312">
        <v>11644</v>
      </c>
      <c r="FQ85" s="312">
        <v>11652</v>
      </c>
      <c r="FR85" s="312">
        <v>11675</v>
      </c>
      <c r="FS85" s="312">
        <v>11622</v>
      </c>
      <c r="FT85" s="312">
        <v>11642</v>
      </c>
      <c r="FU85" s="312">
        <v>11640</v>
      </c>
      <c r="FV85" s="312">
        <v>11611</v>
      </c>
      <c r="FW85" s="93">
        <v>-29</v>
      </c>
      <c r="FX85" s="79">
        <v>-0.2497631556282835</v>
      </c>
      <c r="FY85" s="93">
        <v>10</v>
      </c>
      <c r="FZ85" s="79">
        <v>8.619946556331351E-2</v>
      </c>
    </row>
    <row r="86" spans="1:182" ht="15" outlineLevel="2">
      <c r="A86" s="304">
        <v>206</v>
      </c>
      <c r="B86" s="48" t="s">
        <v>398</v>
      </c>
      <c r="C86" s="290" t="s">
        <v>452</v>
      </c>
      <c r="D86" s="310">
        <v>3284</v>
      </c>
      <c r="E86" s="311">
        <v>3279</v>
      </c>
      <c r="F86" s="311">
        <v>3249</v>
      </c>
      <c r="G86" s="311">
        <v>3241</v>
      </c>
      <c r="H86" s="311">
        <v>3222</v>
      </c>
      <c r="I86" s="311">
        <v>3211</v>
      </c>
      <c r="J86" s="311">
        <v>3151</v>
      </c>
      <c r="K86" s="311">
        <v>3203</v>
      </c>
      <c r="L86" s="311">
        <v>3154</v>
      </c>
      <c r="M86" s="311">
        <v>3170</v>
      </c>
      <c r="N86" s="311">
        <v>3166</v>
      </c>
      <c r="O86" s="312">
        <v>3172</v>
      </c>
      <c r="P86" s="310">
        <v>3179</v>
      </c>
      <c r="Q86" s="311">
        <v>3182</v>
      </c>
      <c r="R86" s="313">
        <v>3177</v>
      </c>
      <c r="S86" s="311">
        <v>3192</v>
      </c>
      <c r="T86" s="311">
        <v>3198</v>
      </c>
      <c r="U86" s="311">
        <v>3198</v>
      </c>
      <c r="V86" s="311">
        <v>3180</v>
      </c>
      <c r="W86" s="311">
        <v>3171</v>
      </c>
      <c r="X86" s="311">
        <v>3188</v>
      </c>
      <c r="Y86" s="311">
        <v>3249</v>
      </c>
      <c r="Z86" s="311">
        <v>3256</v>
      </c>
      <c r="AA86" s="312">
        <v>3244</v>
      </c>
      <c r="AB86" s="310">
        <v>3255</v>
      </c>
      <c r="AC86" s="311">
        <v>3237</v>
      </c>
      <c r="AD86" s="311">
        <v>3211</v>
      </c>
      <c r="AE86" s="311">
        <v>3192</v>
      </c>
      <c r="AF86" s="311">
        <v>3219</v>
      </c>
      <c r="AG86" s="311">
        <v>3194</v>
      </c>
      <c r="AH86" s="311">
        <v>3210</v>
      </c>
      <c r="AI86" s="311">
        <v>3209</v>
      </c>
      <c r="AJ86" s="311">
        <v>3217</v>
      </c>
      <c r="AK86" s="311">
        <v>3233</v>
      </c>
      <c r="AL86" s="311">
        <v>3219</v>
      </c>
      <c r="AM86" s="312">
        <v>3224</v>
      </c>
      <c r="AN86" s="310">
        <v>3200</v>
      </c>
      <c r="AO86" s="311">
        <v>3218</v>
      </c>
      <c r="AP86" s="311">
        <v>3235</v>
      </c>
      <c r="AQ86" s="311">
        <v>3218</v>
      </c>
      <c r="AR86" s="311">
        <v>3245</v>
      </c>
      <c r="AS86" s="311">
        <v>3259</v>
      </c>
      <c r="AT86" s="311">
        <v>3250</v>
      </c>
      <c r="AU86" s="311">
        <v>3272</v>
      </c>
      <c r="AV86" s="311">
        <v>3241</v>
      </c>
      <c r="AW86" s="311">
        <v>3234</v>
      </c>
      <c r="AX86" s="311">
        <v>3247</v>
      </c>
      <c r="AY86" s="312">
        <v>3225</v>
      </c>
      <c r="AZ86" s="310">
        <v>3233</v>
      </c>
      <c r="BA86" s="311">
        <v>3247</v>
      </c>
      <c r="BB86" s="311">
        <v>3245</v>
      </c>
      <c r="BC86" s="311">
        <v>3199</v>
      </c>
      <c r="BD86" s="311">
        <v>3216</v>
      </c>
      <c r="BE86" s="311">
        <v>3208</v>
      </c>
      <c r="BF86" s="311">
        <v>3184</v>
      </c>
      <c r="BG86" s="311">
        <v>3137</v>
      </c>
      <c r="BH86" s="311">
        <v>3129</v>
      </c>
      <c r="BI86" s="311">
        <v>3102</v>
      </c>
      <c r="BJ86" s="311">
        <v>3107</v>
      </c>
      <c r="BK86" s="312">
        <v>3103</v>
      </c>
      <c r="BL86" s="310">
        <v>3122</v>
      </c>
      <c r="BM86" s="315">
        <v>3140</v>
      </c>
      <c r="BN86" s="315">
        <v>3126</v>
      </c>
      <c r="BO86" s="315">
        <v>3120</v>
      </c>
      <c r="BP86" s="315">
        <v>3131</v>
      </c>
      <c r="BQ86" s="315">
        <v>3122</v>
      </c>
      <c r="BR86" s="315">
        <v>3065</v>
      </c>
      <c r="BS86" s="315">
        <v>3032</v>
      </c>
      <c r="BT86" s="315">
        <v>3027</v>
      </c>
      <c r="BU86" s="315">
        <v>2999</v>
      </c>
      <c r="BV86" s="315">
        <v>2997</v>
      </c>
      <c r="BW86" s="312">
        <v>2981</v>
      </c>
      <c r="BX86" s="310">
        <v>2982</v>
      </c>
      <c r="BY86" s="315">
        <v>2993</v>
      </c>
      <c r="BZ86" s="315">
        <v>2977</v>
      </c>
      <c r="CA86" s="315">
        <v>2947</v>
      </c>
      <c r="CB86" s="315">
        <v>2930</v>
      </c>
      <c r="CC86" s="315">
        <v>2913</v>
      </c>
      <c r="CD86" s="315">
        <v>2919</v>
      </c>
      <c r="CE86" s="315">
        <v>2935</v>
      </c>
      <c r="CF86" s="315">
        <v>2938</v>
      </c>
      <c r="CG86" s="311">
        <v>2933</v>
      </c>
      <c r="CH86" s="311">
        <v>2931</v>
      </c>
      <c r="CI86" s="312">
        <v>2912</v>
      </c>
      <c r="CJ86" s="310">
        <v>2919</v>
      </c>
      <c r="CK86" s="311">
        <v>2913</v>
      </c>
      <c r="CL86" s="311">
        <v>2901</v>
      </c>
      <c r="CM86" s="311">
        <v>2904</v>
      </c>
      <c r="CN86" s="311">
        <v>2903</v>
      </c>
      <c r="CO86" s="311">
        <v>2906</v>
      </c>
      <c r="CP86" s="311">
        <v>2923</v>
      </c>
      <c r="CQ86" s="311">
        <v>2930</v>
      </c>
      <c r="CR86" s="311">
        <v>2908</v>
      </c>
      <c r="CS86" s="311">
        <v>2895</v>
      </c>
      <c r="CT86" s="311">
        <v>2916</v>
      </c>
      <c r="CU86" s="312">
        <v>2935</v>
      </c>
      <c r="CV86" s="310">
        <v>2947</v>
      </c>
      <c r="CW86" s="311">
        <v>2919</v>
      </c>
      <c r="CX86" s="311">
        <v>2919</v>
      </c>
      <c r="CY86" s="311">
        <v>2910</v>
      </c>
      <c r="CZ86" s="311">
        <v>2916</v>
      </c>
      <c r="DA86" s="311">
        <v>2902</v>
      </c>
      <c r="DB86" s="311">
        <v>2907</v>
      </c>
      <c r="DC86" s="311">
        <v>2899</v>
      </c>
      <c r="DD86" s="311">
        <v>2903</v>
      </c>
      <c r="DE86" s="311">
        <v>2890</v>
      </c>
      <c r="DF86" s="311">
        <v>2887</v>
      </c>
      <c r="DG86" s="312">
        <v>2877</v>
      </c>
      <c r="DH86" s="310">
        <v>2880</v>
      </c>
      <c r="DI86" s="311">
        <v>2878</v>
      </c>
      <c r="DJ86" s="311">
        <v>2894</v>
      </c>
      <c r="DK86" s="311">
        <v>2875</v>
      </c>
      <c r="DL86" s="311">
        <v>2842</v>
      </c>
      <c r="DM86" s="311">
        <v>2831</v>
      </c>
      <c r="DN86" s="311">
        <v>2824</v>
      </c>
      <c r="DO86" s="311">
        <v>2803</v>
      </c>
      <c r="DP86" s="311">
        <v>2795</v>
      </c>
      <c r="DQ86" s="311">
        <v>2773</v>
      </c>
      <c r="DR86" s="311">
        <v>2760</v>
      </c>
      <c r="DS86" s="314">
        <v>2777</v>
      </c>
      <c r="DT86" s="310">
        <v>2783</v>
      </c>
      <c r="DU86" s="311">
        <v>2802</v>
      </c>
      <c r="DV86" s="311">
        <v>2810</v>
      </c>
      <c r="DW86" s="311">
        <v>2824</v>
      </c>
      <c r="DX86" s="311">
        <v>2852</v>
      </c>
      <c r="DY86" s="311">
        <v>2850</v>
      </c>
      <c r="DZ86" s="311">
        <v>2846</v>
      </c>
      <c r="EA86" s="311">
        <v>2822</v>
      </c>
      <c r="EB86" s="311">
        <v>2833</v>
      </c>
      <c r="EC86" s="311">
        <v>2833</v>
      </c>
      <c r="ED86" s="311">
        <v>2814</v>
      </c>
      <c r="EE86" s="314">
        <v>2805</v>
      </c>
      <c r="EF86" s="310">
        <v>2817</v>
      </c>
      <c r="EG86" s="311">
        <v>2795</v>
      </c>
      <c r="EH86" s="311">
        <v>2766</v>
      </c>
      <c r="EI86" s="311">
        <v>2744</v>
      </c>
      <c r="EJ86" s="311">
        <v>2753</v>
      </c>
      <c r="EK86" s="311">
        <v>2738</v>
      </c>
      <c r="EL86" s="311">
        <v>2729</v>
      </c>
      <c r="EM86" s="311">
        <v>2720</v>
      </c>
      <c r="EN86" s="311">
        <v>2729</v>
      </c>
      <c r="EO86" s="311">
        <v>2741</v>
      </c>
      <c r="EP86" s="311">
        <v>2725</v>
      </c>
      <c r="EQ86" s="314">
        <v>2722</v>
      </c>
      <c r="ER86" s="310">
        <v>2743</v>
      </c>
      <c r="ES86" s="311">
        <v>2739</v>
      </c>
      <c r="ET86" s="311">
        <v>2721</v>
      </c>
      <c r="EU86" s="311">
        <v>2720</v>
      </c>
      <c r="EV86" s="311">
        <v>2727</v>
      </c>
      <c r="EW86" s="314">
        <v>2709</v>
      </c>
      <c r="EX86" s="314">
        <v>2747</v>
      </c>
      <c r="EY86" s="314">
        <v>2763</v>
      </c>
      <c r="EZ86" s="312">
        <v>2750</v>
      </c>
      <c r="FA86" s="312">
        <v>2738</v>
      </c>
      <c r="FB86" s="312">
        <v>2730</v>
      </c>
      <c r="FC86" s="312">
        <v>2738</v>
      </c>
      <c r="FD86" s="312">
        <v>2742</v>
      </c>
      <c r="FE86" s="312">
        <v>2733</v>
      </c>
      <c r="FF86" s="312">
        <v>2711</v>
      </c>
      <c r="FG86" s="312">
        <v>2716</v>
      </c>
      <c r="FH86" s="312">
        <v>2726</v>
      </c>
      <c r="FI86" s="312">
        <v>2716</v>
      </c>
      <c r="FJ86" s="312">
        <v>2703</v>
      </c>
      <c r="FK86" s="312">
        <v>2693</v>
      </c>
      <c r="FL86" s="312">
        <v>2683</v>
      </c>
      <c r="FM86" s="312">
        <v>2668</v>
      </c>
      <c r="FN86" s="312">
        <v>2675</v>
      </c>
      <c r="FO86" s="312">
        <v>2684</v>
      </c>
      <c r="FP86" s="312">
        <v>2705</v>
      </c>
      <c r="FQ86" s="312">
        <v>2724</v>
      </c>
      <c r="FR86" s="312">
        <v>2712</v>
      </c>
      <c r="FS86" s="312">
        <v>2693</v>
      </c>
      <c r="FT86" s="312">
        <v>2704</v>
      </c>
      <c r="FU86" s="312">
        <v>2693</v>
      </c>
      <c r="FV86" s="312">
        <v>2681</v>
      </c>
      <c r="FW86" s="93">
        <v>-12</v>
      </c>
      <c r="FX86" s="79">
        <v>-0.44759418127564338</v>
      </c>
      <c r="FY86" s="93">
        <v>-3</v>
      </c>
      <c r="FZ86" s="79">
        <v>-0.11177347242921014</v>
      </c>
    </row>
    <row r="87" spans="1:182" ht="15" outlineLevel="2">
      <c r="A87" s="304">
        <v>313</v>
      </c>
      <c r="B87" s="48" t="s">
        <v>398</v>
      </c>
      <c r="C87" s="290" t="s">
        <v>466</v>
      </c>
      <c r="D87" s="310">
        <v>6870</v>
      </c>
      <c r="E87" s="311">
        <v>6917</v>
      </c>
      <c r="F87" s="311">
        <v>6870</v>
      </c>
      <c r="G87" s="311">
        <v>6865</v>
      </c>
      <c r="H87" s="311">
        <v>6788</v>
      </c>
      <c r="I87" s="311">
        <v>6897</v>
      </c>
      <c r="J87" s="311">
        <v>6796</v>
      </c>
      <c r="K87" s="311">
        <v>6883</v>
      </c>
      <c r="L87" s="311">
        <v>6762</v>
      </c>
      <c r="M87" s="311">
        <v>6816</v>
      </c>
      <c r="N87" s="311">
        <v>6776</v>
      </c>
      <c r="O87" s="312">
        <v>6851</v>
      </c>
      <c r="P87" s="310">
        <v>6932</v>
      </c>
      <c r="Q87" s="311">
        <v>6959</v>
      </c>
      <c r="R87" s="313">
        <v>7009</v>
      </c>
      <c r="S87" s="311">
        <v>6925</v>
      </c>
      <c r="T87" s="311">
        <v>7149</v>
      </c>
      <c r="U87" s="311">
        <v>7133</v>
      </c>
      <c r="V87" s="311">
        <v>7063</v>
      </c>
      <c r="W87" s="311">
        <v>7022</v>
      </c>
      <c r="X87" s="311">
        <v>6979</v>
      </c>
      <c r="Y87" s="311">
        <v>6896</v>
      </c>
      <c r="Z87" s="311">
        <v>6858</v>
      </c>
      <c r="AA87" s="312">
        <v>6773</v>
      </c>
      <c r="AB87" s="310">
        <v>6740</v>
      </c>
      <c r="AC87" s="311">
        <v>6740</v>
      </c>
      <c r="AD87" s="311">
        <v>6763</v>
      </c>
      <c r="AE87" s="311">
        <v>6749</v>
      </c>
      <c r="AF87" s="311">
        <v>6761</v>
      </c>
      <c r="AG87" s="311">
        <v>6748</v>
      </c>
      <c r="AH87" s="311">
        <v>6745</v>
      </c>
      <c r="AI87" s="311">
        <v>6773</v>
      </c>
      <c r="AJ87" s="311">
        <v>6725</v>
      </c>
      <c r="AK87" s="311">
        <v>6694</v>
      </c>
      <c r="AL87" s="311">
        <v>6686</v>
      </c>
      <c r="AM87" s="312">
        <v>6665</v>
      </c>
      <c r="AN87" s="310">
        <v>6643</v>
      </c>
      <c r="AO87" s="311">
        <v>6895</v>
      </c>
      <c r="AP87" s="311">
        <v>6955</v>
      </c>
      <c r="AQ87" s="311">
        <v>7020</v>
      </c>
      <c r="AR87" s="311">
        <v>7065</v>
      </c>
      <c r="AS87" s="311">
        <v>7045</v>
      </c>
      <c r="AT87" s="311">
        <v>7038</v>
      </c>
      <c r="AU87" s="311">
        <v>7038</v>
      </c>
      <c r="AV87" s="311">
        <v>7012</v>
      </c>
      <c r="AW87" s="311">
        <v>6951</v>
      </c>
      <c r="AX87" s="311">
        <v>6942</v>
      </c>
      <c r="AY87" s="312">
        <v>6915</v>
      </c>
      <c r="AZ87" s="310">
        <v>6901</v>
      </c>
      <c r="BA87" s="311">
        <v>6890</v>
      </c>
      <c r="BB87" s="311">
        <v>6913</v>
      </c>
      <c r="BC87" s="311">
        <v>6884</v>
      </c>
      <c r="BD87" s="311">
        <v>6985</v>
      </c>
      <c r="BE87" s="311">
        <v>6914</v>
      </c>
      <c r="BF87" s="311">
        <v>6905</v>
      </c>
      <c r="BG87" s="311">
        <v>6831</v>
      </c>
      <c r="BH87" s="311">
        <v>6855</v>
      </c>
      <c r="BI87" s="311">
        <v>6846</v>
      </c>
      <c r="BJ87" s="311">
        <v>6863</v>
      </c>
      <c r="BK87" s="312">
        <v>6902</v>
      </c>
      <c r="BL87" s="310">
        <v>6898</v>
      </c>
      <c r="BM87" s="315">
        <v>6959</v>
      </c>
      <c r="BN87" s="315">
        <v>6964</v>
      </c>
      <c r="BO87" s="315">
        <v>6972</v>
      </c>
      <c r="BP87" s="315">
        <v>6966</v>
      </c>
      <c r="BQ87" s="315">
        <v>6929</v>
      </c>
      <c r="BR87" s="315">
        <v>6832</v>
      </c>
      <c r="BS87" s="315">
        <v>6790</v>
      </c>
      <c r="BT87" s="315">
        <v>6775</v>
      </c>
      <c r="BU87" s="315">
        <v>6687</v>
      </c>
      <c r="BV87" s="315">
        <v>6631</v>
      </c>
      <c r="BW87" s="312">
        <v>6640</v>
      </c>
      <c r="BX87" s="310">
        <v>6681</v>
      </c>
      <c r="BY87" s="315">
        <v>6688</v>
      </c>
      <c r="BZ87" s="315">
        <v>6660</v>
      </c>
      <c r="CA87" s="315">
        <v>6631</v>
      </c>
      <c r="CB87" s="315">
        <v>6620</v>
      </c>
      <c r="CC87" s="315">
        <v>6577</v>
      </c>
      <c r="CD87" s="315">
        <v>6562</v>
      </c>
      <c r="CE87" s="315">
        <v>6559</v>
      </c>
      <c r="CF87" s="315">
        <v>6621</v>
      </c>
      <c r="CG87" s="311">
        <v>6573</v>
      </c>
      <c r="CH87" s="311">
        <v>6526</v>
      </c>
      <c r="CI87" s="312">
        <v>6503</v>
      </c>
      <c r="CJ87" s="310">
        <v>6464</v>
      </c>
      <c r="CK87" s="311">
        <v>6517</v>
      </c>
      <c r="CL87" s="311">
        <v>6528</v>
      </c>
      <c r="CM87" s="311">
        <v>6527</v>
      </c>
      <c r="CN87" s="311">
        <v>6520</v>
      </c>
      <c r="CO87" s="311">
        <v>6569</v>
      </c>
      <c r="CP87" s="311">
        <v>6628</v>
      </c>
      <c r="CQ87" s="311">
        <v>6639</v>
      </c>
      <c r="CR87" s="311">
        <v>6667</v>
      </c>
      <c r="CS87" s="311">
        <v>6644</v>
      </c>
      <c r="CT87" s="311">
        <v>6655</v>
      </c>
      <c r="CU87" s="312">
        <v>6644</v>
      </c>
      <c r="CV87" s="310">
        <v>6630</v>
      </c>
      <c r="CW87" s="311">
        <v>6621</v>
      </c>
      <c r="CX87" s="311">
        <v>6659</v>
      </c>
      <c r="CY87" s="311">
        <v>6616</v>
      </c>
      <c r="CZ87" s="311">
        <v>6606</v>
      </c>
      <c r="DA87" s="311">
        <v>6604</v>
      </c>
      <c r="DB87" s="311">
        <v>6617</v>
      </c>
      <c r="DC87" s="311">
        <v>6608</v>
      </c>
      <c r="DD87" s="311">
        <v>6617</v>
      </c>
      <c r="DE87" s="311">
        <v>6612</v>
      </c>
      <c r="DF87" s="311">
        <v>6610</v>
      </c>
      <c r="DG87" s="312">
        <v>6720</v>
      </c>
      <c r="DH87" s="310">
        <v>6713</v>
      </c>
      <c r="DI87" s="311">
        <v>6752</v>
      </c>
      <c r="DJ87" s="311">
        <v>6772</v>
      </c>
      <c r="DK87" s="311">
        <v>6737</v>
      </c>
      <c r="DL87" s="311">
        <v>6668</v>
      </c>
      <c r="DM87" s="311">
        <v>6646</v>
      </c>
      <c r="DN87" s="311">
        <v>6622</v>
      </c>
      <c r="DO87" s="311">
        <v>6608</v>
      </c>
      <c r="DP87" s="311">
        <v>6603</v>
      </c>
      <c r="DQ87" s="311">
        <v>6565</v>
      </c>
      <c r="DR87" s="311">
        <v>6513</v>
      </c>
      <c r="DS87" s="314">
        <v>6553</v>
      </c>
      <c r="DT87" s="310">
        <v>6588</v>
      </c>
      <c r="DU87" s="311">
        <v>6671</v>
      </c>
      <c r="DV87" s="311">
        <v>6711</v>
      </c>
      <c r="DW87" s="311">
        <v>6721</v>
      </c>
      <c r="DX87" s="311">
        <v>6804</v>
      </c>
      <c r="DY87" s="311">
        <v>6806</v>
      </c>
      <c r="DZ87" s="311">
        <v>6851</v>
      </c>
      <c r="EA87" s="311">
        <v>6799</v>
      </c>
      <c r="EB87" s="311">
        <v>6799</v>
      </c>
      <c r="EC87" s="311">
        <v>6852</v>
      </c>
      <c r="ED87" s="311">
        <v>6836</v>
      </c>
      <c r="EE87" s="314">
        <v>6817</v>
      </c>
      <c r="EF87" s="310">
        <v>6805</v>
      </c>
      <c r="EG87" s="311">
        <v>6873</v>
      </c>
      <c r="EH87" s="311">
        <v>6846</v>
      </c>
      <c r="EI87" s="311">
        <v>6833</v>
      </c>
      <c r="EJ87" s="311">
        <v>6822</v>
      </c>
      <c r="EK87" s="311">
        <v>6813</v>
      </c>
      <c r="EL87" s="311">
        <v>6838</v>
      </c>
      <c r="EM87" s="311">
        <v>6847</v>
      </c>
      <c r="EN87" s="311">
        <v>6822</v>
      </c>
      <c r="EO87" s="311">
        <v>6808</v>
      </c>
      <c r="EP87" s="311">
        <v>6820</v>
      </c>
      <c r="EQ87" s="314">
        <v>6777</v>
      </c>
      <c r="ER87" s="310">
        <v>6797</v>
      </c>
      <c r="ES87" s="311">
        <v>6737</v>
      </c>
      <c r="ET87" s="311">
        <v>6716</v>
      </c>
      <c r="EU87" s="311">
        <v>6728</v>
      </c>
      <c r="EV87" s="311">
        <v>6726</v>
      </c>
      <c r="EW87" s="314">
        <v>6670</v>
      </c>
      <c r="EX87" s="314">
        <v>6790</v>
      </c>
      <c r="EY87" s="314">
        <v>6764</v>
      </c>
      <c r="EZ87" s="312">
        <v>6753</v>
      </c>
      <c r="FA87" s="312">
        <v>6767</v>
      </c>
      <c r="FB87" s="312">
        <v>6755</v>
      </c>
      <c r="FC87" s="312">
        <v>6796</v>
      </c>
      <c r="FD87" s="312">
        <v>6787</v>
      </c>
      <c r="FE87" s="312">
        <v>6714</v>
      </c>
      <c r="FF87" s="312">
        <v>6734</v>
      </c>
      <c r="FG87" s="312">
        <v>6690</v>
      </c>
      <c r="FH87" s="312">
        <v>6665</v>
      </c>
      <c r="FI87" s="312">
        <v>6658</v>
      </c>
      <c r="FJ87" s="312">
        <v>6664</v>
      </c>
      <c r="FK87" s="312">
        <v>6676</v>
      </c>
      <c r="FL87" s="312">
        <v>6664</v>
      </c>
      <c r="FM87" s="312">
        <v>6641</v>
      </c>
      <c r="FN87" s="312">
        <v>6622</v>
      </c>
      <c r="FO87" s="312">
        <v>6644</v>
      </c>
      <c r="FP87" s="312">
        <v>6690</v>
      </c>
      <c r="FQ87" s="312">
        <v>6713</v>
      </c>
      <c r="FR87" s="312">
        <v>6695</v>
      </c>
      <c r="FS87" s="312">
        <v>6686</v>
      </c>
      <c r="FT87" s="312">
        <v>6665</v>
      </c>
      <c r="FU87" s="312">
        <v>6674</v>
      </c>
      <c r="FV87" s="312">
        <v>6680</v>
      </c>
      <c r="FW87" s="93">
        <v>6</v>
      </c>
      <c r="FX87" s="79">
        <v>8.9820359281437126E-2</v>
      </c>
      <c r="FY87" s="93">
        <v>36</v>
      </c>
      <c r="FZ87" s="79">
        <v>0.54184226369656829</v>
      </c>
    </row>
    <row r="88" spans="1:182" ht="15" outlineLevel="2">
      <c r="A88" s="304">
        <v>318</v>
      </c>
      <c r="B88" s="48" t="s">
        <v>398</v>
      </c>
      <c r="C88" s="290" t="s">
        <v>468</v>
      </c>
      <c r="D88" s="310">
        <v>10333</v>
      </c>
      <c r="E88" s="311">
        <v>10254</v>
      </c>
      <c r="F88" s="311">
        <v>10202</v>
      </c>
      <c r="G88" s="311">
        <v>10190</v>
      </c>
      <c r="H88" s="311">
        <v>10108</v>
      </c>
      <c r="I88" s="311">
        <v>10157</v>
      </c>
      <c r="J88" s="311">
        <v>9768</v>
      </c>
      <c r="K88" s="311">
        <v>10138</v>
      </c>
      <c r="L88" s="311">
        <v>9636</v>
      </c>
      <c r="M88" s="311">
        <v>9570</v>
      </c>
      <c r="N88" s="311">
        <v>9494</v>
      </c>
      <c r="O88" s="312">
        <v>9547</v>
      </c>
      <c r="P88" s="310">
        <v>9562</v>
      </c>
      <c r="Q88" s="311">
        <v>9504</v>
      </c>
      <c r="R88" s="313">
        <v>9640</v>
      </c>
      <c r="S88" s="311">
        <v>9629</v>
      </c>
      <c r="T88" s="311">
        <v>9783</v>
      </c>
      <c r="U88" s="311">
        <v>9898</v>
      </c>
      <c r="V88" s="311">
        <v>10111</v>
      </c>
      <c r="W88" s="311">
        <v>10588</v>
      </c>
      <c r="X88" s="311">
        <v>10983</v>
      </c>
      <c r="Y88" s="311">
        <v>11244</v>
      </c>
      <c r="Z88" s="311">
        <v>11314</v>
      </c>
      <c r="AA88" s="312">
        <v>11200</v>
      </c>
      <c r="AB88" s="310">
        <v>11347</v>
      </c>
      <c r="AC88" s="311">
        <v>11372</v>
      </c>
      <c r="AD88" s="311">
        <v>11424</v>
      </c>
      <c r="AE88" s="311">
        <v>11323</v>
      </c>
      <c r="AF88" s="311">
        <v>11426</v>
      </c>
      <c r="AG88" s="311">
        <v>11379</v>
      </c>
      <c r="AH88" s="311">
        <v>11375</v>
      </c>
      <c r="AI88" s="311">
        <v>11461</v>
      </c>
      <c r="AJ88" s="311">
        <v>11463</v>
      </c>
      <c r="AK88" s="311">
        <v>11645</v>
      </c>
      <c r="AL88" s="311">
        <v>11670</v>
      </c>
      <c r="AM88" s="312">
        <v>11731</v>
      </c>
      <c r="AN88" s="310">
        <v>11757</v>
      </c>
      <c r="AO88" s="311">
        <v>11782</v>
      </c>
      <c r="AP88" s="311">
        <v>11818</v>
      </c>
      <c r="AQ88" s="311">
        <v>11706</v>
      </c>
      <c r="AR88" s="311">
        <v>11932</v>
      </c>
      <c r="AS88" s="311">
        <v>11990</v>
      </c>
      <c r="AT88" s="311">
        <v>12054</v>
      </c>
      <c r="AU88" s="311">
        <v>12090</v>
      </c>
      <c r="AV88" s="311">
        <v>12015</v>
      </c>
      <c r="AW88" s="311">
        <v>11962</v>
      </c>
      <c r="AX88" s="311">
        <v>11910</v>
      </c>
      <c r="AY88" s="312">
        <v>11911</v>
      </c>
      <c r="AZ88" s="310">
        <v>12149</v>
      </c>
      <c r="BA88" s="311">
        <v>12195</v>
      </c>
      <c r="BB88" s="311">
        <v>12047</v>
      </c>
      <c r="BC88" s="311">
        <v>12099</v>
      </c>
      <c r="BD88" s="311">
        <v>12133</v>
      </c>
      <c r="BE88" s="311">
        <v>11987</v>
      </c>
      <c r="BF88" s="311">
        <v>12027</v>
      </c>
      <c r="BG88" s="311">
        <v>11859</v>
      </c>
      <c r="BH88" s="311">
        <v>11969</v>
      </c>
      <c r="BI88" s="311">
        <v>11902</v>
      </c>
      <c r="BJ88" s="311">
        <v>11951</v>
      </c>
      <c r="BK88" s="312">
        <v>12155</v>
      </c>
      <c r="BL88" s="310">
        <v>12286</v>
      </c>
      <c r="BM88" s="315">
        <v>12406</v>
      </c>
      <c r="BN88" s="315">
        <v>12460</v>
      </c>
      <c r="BO88" s="315">
        <v>12437</v>
      </c>
      <c r="BP88" s="315">
        <v>12426</v>
      </c>
      <c r="BQ88" s="315">
        <v>12392</v>
      </c>
      <c r="BR88" s="315">
        <v>12133</v>
      </c>
      <c r="BS88" s="315">
        <v>12064</v>
      </c>
      <c r="BT88" s="315">
        <v>11989</v>
      </c>
      <c r="BU88" s="315">
        <v>12019</v>
      </c>
      <c r="BV88" s="315">
        <v>11936</v>
      </c>
      <c r="BW88" s="312">
        <v>12072</v>
      </c>
      <c r="BX88" s="310">
        <v>12212</v>
      </c>
      <c r="BY88" s="315">
        <v>12174</v>
      </c>
      <c r="BZ88" s="315">
        <v>11803</v>
      </c>
      <c r="CA88" s="315">
        <v>11649</v>
      </c>
      <c r="CB88" s="315">
        <v>11524</v>
      </c>
      <c r="CC88" s="315">
        <v>11348</v>
      </c>
      <c r="CD88" s="315">
        <v>11267</v>
      </c>
      <c r="CE88" s="315">
        <v>11270</v>
      </c>
      <c r="CF88" s="315">
        <v>11117</v>
      </c>
      <c r="CG88" s="311">
        <v>11006</v>
      </c>
      <c r="CH88" s="311">
        <v>10906</v>
      </c>
      <c r="CI88" s="312">
        <v>10787</v>
      </c>
      <c r="CJ88" s="310">
        <v>10725</v>
      </c>
      <c r="CK88" s="311">
        <v>10746</v>
      </c>
      <c r="CL88" s="311">
        <v>10698</v>
      </c>
      <c r="CM88" s="311">
        <v>10690</v>
      </c>
      <c r="CN88" s="311">
        <v>10690</v>
      </c>
      <c r="CO88" s="311">
        <v>10841</v>
      </c>
      <c r="CP88" s="311">
        <v>10912</v>
      </c>
      <c r="CQ88" s="311">
        <v>10882</v>
      </c>
      <c r="CR88" s="311">
        <v>11002</v>
      </c>
      <c r="CS88" s="311">
        <v>11006</v>
      </c>
      <c r="CT88" s="311">
        <v>11010</v>
      </c>
      <c r="CU88" s="312">
        <v>11063</v>
      </c>
      <c r="CV88" s="310">
        <v>11124</v>
      </c>
      <c r="CW88" s="311">
        <v>11154</v>
      </c>
      <c r="CX88" s="311">
        <v>11107</v>
      </c>
      <c r="CY88" s="311">
        <v>11071</v>
      </c>
      <c r="CZ88" s="311">
        <v>11010</v>
      </c>
      <c r="DA88" s="311">
        <v>10948</v>
      </c>
      <c r="DB88" s="311">
        <v>10921</v>
      </c>
      <c r="DC88" s="311">
        <v>10950</v>
      </c>
      <c r="DD88" s="311">
        <v>10989</v>
      </c>
      <c r="DE88" s="311">
        <v>11006</v>
      </c>
      <c r="DF88" s="311">
        <v>11074</v>
      </c>
      <c r="DG88" s="312">
        <v>11107</v>
      </c>
      <c r="DH88" s="310">
        <v>11132</v>
      </c>
      <c r="DI88" s="311">
        <v>11215</v>
      </c>
      <c r="DJ88" s="311">
        <v>11321</v>
      </c>
      <c r="DK88" s="311">
        <v>11390</v>
      </c>
      <c r="DL88" s="311">
        <v>11323</v>
      </c>
      <c r="DM88" s="311">
        <v>11206</v>
      </c>
      <c r="DN88" s="311">
        <v>11130</v>
      </c>
      <c r="DO88" s="311">
        <v>11081</v>
      </c>
      <c r="DP88" s="311">
        <v>11124</v>
      </c>
      <c r="DQ88" s="311">
        <v>11052</v>
      </c>
      <c r="DR88" s="311">
        <v>10971</v>
      </c>
      <c r="DS88" s="314">
        <v>11128</v>
      </c>
      <c r="DT88" s="310">
        <v>11248</v>
      </c>
      <c r="DU88" s="311">
        <v>11718</v>
      </c>
      <c r="DV88" s="311">
        <v>11952</v>
      </c>
      <c r="DW88" s="311">
        <v>12083</v>
      </c>
      <c r="DX88" s="311">
        <v>12439</v>
      </c>
      <c r="DY88" s="311">
        <v>12653</v>
      </c>
      <c r="DZ88" s="311">
        <v>12685</v>
      </c>
      <c r="EA88" s="311">
        <v>12313</v>
      </c>
      <c r="EB88" s="311">
        <v>12288</v>
      </c>
      <c r="EC88" s="311">
        <v>12163</v>
      </c>
      <c r="ED88" s="311">
        <v>12035</v>
      </c>
      <c r="EE88" s="314">
        <v>11870</v>
      </c>
      <c r="EF88" s="310">
        <v>11828</v>
      </c>
      <c r="EG88" s="311">
        <v>11751</v>
      </c>
      <c r="EH88" s="311">
        <v>11678</v>
      </c>
      <c r="EI88" s="311">
        <v>11633</v>
      </c>
      <c r="EJ88" s="311">
        <v>11574</v>
      </c>
      <c r="EK88" s="311">
        <v>11623</v>
      </c>
      <c r="EL88" s="311">
        <v>11604</v>
      </c>
      <c r="EM88" s="311">
        <v>11549</v>
      </c>
      <c r="EN88" s="311">
        <v>12048</v>
      </c>
      <c r="EO88" s="311">
        <v>11975</v>
      </c>
      <c r="EP88" s="311">
        <v>11962</v>
      </c>
      <c r="EQ88" s="314">
        <v>12019</v>
      </c>
      <c r="ER88" s="310">
        <v>12039</v>
      </c>
      <c r="ES88" s="311">
        <v>12109</v>
      </c>
      <c r="ET88" s="311">
        <v>12615</v>
      </c>
      <c r="EU88" s="311">
        <v>12658</v>
      </c>
      <c r="EV88" s="311">
        <v>13061</v>
      </c>
      <c r="EW88" s="314">
        <v>13045</v>
      </c>
      <c r="EX88" s="314">
        <v>13739</v>
      </c>
      <c r="EY88" s="314">
        <v>13734</v>
      </c>
      <c r="EZ88" s="312">
        <v>13722</v>
      </c>
      <c r="FA88" s="312">
        <v>14686</v>
      </c>
      <c r="FB88" s="312">
        <v>14666</v>
      </c>
      <c r="FC88" s="312">
        <v>14717</v>
      </c>
      <c r="FD88" s="312">
        <v>14969</v>
      </c>
      <c r="FE88" s="312">
        <v>15009</v>
      </c>
      <c r="FF88" s="312">
        <v>14922</v>
      </c>
      <c r="FG88" s="312">
        <v>14846</v>
      </c>
      <c r="FH88" s="312">
        <v>14982</v>
      </c>
      <c r="FI88" s="312">
        <v>14991</v>
      </c>
      <c r="FJ88" s="312">
        <v>15012</v>
      </c>
      <c r="FK88" s="312">
        <v>15230</v>
      </c>
      <c r="FL88" s="312">
        <v>15263</v>
      </c>
      <c r="FM88" s="312">
        <v>15316</v>
      </c>
      <c r="FN88" s="312">
        <v>15306</v>
      </c>
      <c r="FO88" s="312">
        <v>15275</v>
      </c>
      <c r="FP88" s="312">
        <v>15517</v>
      </c>
      <c r="FQ88" s="312">
        <v>15672</v>
      </c>
      <c r="FR88" s="312">
        <v>15634</v>
      </c>
      <c r="FS88" s="312">
        <v>15695</v>
      </c>
      <c r="FT88" s="312">
        <v>15696</v>
      </c>
      <c r="FU88" s="312">
        <v>15676</v>
      </c>
      <c r="FV88" s="312">
        <v>15705</v>
      </c>
      <c r="FW88" s="93">
        <v>29</v>
      </c>
      <c r="FX88" s="79">
        <v>0.18465456860872334</v>
      </c>
      <c r="FY88" s="93">
        <v>430</v>
      </c>
      <c r="FZ88" s="79">
        <v>2.8150572831423895</v>
      </c>
    </row>
    <row r="89" spans="1:182" ht="15" outlineLevel="2">
      <c r="A89" s="304">
        <v>321</v>
      </c>
      <c r="B89" s="48" t="s">
        <v>398</v>
      </c>
      <c r="C89" s="290" t="s">
        <v>469</v>
      </c>
      <c r="D89" s="310">
        <v>2395</v>
      </c>
      <c r="E89" s="311">
        <v>2418</v>
      </c>
      <c r="F89" s="311">
        <v>2456</v>
      </c>
      <c r="G89" s="311">
        <v>2419</v>
      </c>
      <c r="H89" s="311">
        <v>2361</v>
      </c>
      <c r="I89" s="311">
        <v>2376</v>
      </c>
      <c r="J89" s="311">
        <v>2364</v>
      </c>
      <c r="K89" s="311">
        <v>2370</v>
      </c>
      <c r="L89" s="311">
        <v>2344</v>
      </c>
      <c r="M89" s="311">
        <v>2342</v>
      </c>
      <c r="N89" s="311">
        <v>2329</v>
      </c>
      <c r="O89" s="312">
        <v>2315</v>
      </c>
      <c r="P89" s="310">
        <v>2265</v>
      </c>
      <c r="Q89" s="311">
        <v>2285</v>
      </c>
      <c r="R89" s="313">
        <v>2282</v>
      </c>
      <c r="S89" s="311">
        <v>2320</v>
      </c>
      <c r="T89" s="311">
        <v>2345</v>
      </c>
      <c r="U89" s="311">
        <v>2327</v>
      </c>
      <c r="V89" s="311">
        <v>2296</v>
      </c>
      <c r="W89" s="311">
        <v>2293</v>
      </c>
      <c r="X89" s="311">
        <v>2304</v>
      </c>
      <c r="Y89" s="311">
        <v>2359</v>
      </c>
      <c r="Z89" s="311">
        <v>2386</v>
      </c>
      <c r="AA89" s="312">
        <v>2329</v>
      </c>
      <c r="AB89" s="310">
        <v>2346</v>
      </c>
      <c r="AC89" s="311">
        <v>2446</v>
      </c>
      <c r="AD89" s="311">
        <v>2450</v>
      </c>
      <c r="AE89" s="311">
        <v>2449</v>
      </c>
      <c r="AF89" s="311">
        <v>2435</v>
      </c>
      <c r="AG89" s="311">
        <v>2389</v>
      </c>
      <c r="AH89" s="311">
        <v>2371</v>
      </c>
      <c r="AI89" s="311">
        <v>2335</v>
      </c>
      <c r="AJ89" s="311">
        <v>2361</v>
      </c>
      <c r="AK89" s="311">
        <v>2393</v>
      </c>
      <c r="AL89" s="311">
        <v>2405</v>
      </c>
      <c r="AM89" s="312">
        <v>2438</v>
      </c>
      <c r="AN89" s="310">
        <v>2446</v>
      </c>
      <c r="AO89" s="311">
        <v>2448</v>
      </c>
      <c r="AP89" s="311">
        <v>2452</v>
      </c>
      <c r="AQ89" s="311">
        <v>2472</v>
      </c>
      <c r="AR89" s="311">
        <v>2620</v>
      </c>
      <c r="AS89" s="311">
        <v>2611</v>
      </c>
      <c r="AT89" s="311">
        <v>2642</v>
      </c>
      <c r="AU89" s="311">
        <v>2632</v>
      </c>
      <c r="AV89" s="311">
        <v>2641</v>
      </c>
      <c r="AW89" s="311">
        <v>2646</v>
      </c>
      <c r="AX89" s="311">
        <v>2646</v>
      </c>
      <c r="AY89" s="312">
        <v>2663</v>
      </c>
      <c r="AZ89" s="310">
        <v>2686</v>
      </c>
      <c r="BA89" s="311">
        <v>2713</v>
      </c>
      <c r="BB89" s="311">
        <v>2681</v>
      </c>
      <c r="BC89" s="311">
        <v>2676</v>
      </c>
      <c r="BD89" s="311">
        <v>2691</v>
      </c>
      <c r="BE89" s="311">
        <v>2687</v>
      </c>
      <c r="BF89" s="311">
        <v>2660</v>
      </c>
      <c r="BG89" s="311">
        <v>2638</v>
      </c>
      <c r="BH89" s="311">
        <v>2687</v>
      </c>
      <c r="BI89" s="311">
        <v>2647</v>
      </c>
      <c r="BJ89" s="311">
        <v>2668</v>
      </c>
      <c r="BK89" s="312">
        <v>2703</v>
      </c>
      <c r="BL89" s="310">
        <v>2733</v>
      </c>
      <c r="BM89" s="315">
        <v>2780</v>
      </c>
      <c r="BN89" s="315">
        <v>2794</v>
      </c>
      <c r="BO89" s="315">
        <v>2827</v>
      </c>
      <c r="BP89" s="315">
        <v>2855</v>
      </c>
      <c r="BQ89" s="315">
        <v>2827</v>
      </c>
      <c r="BR89" s="315">
        <v>2730</v>
      </c>
      <c r="BS89" s="315">
        <v>2684</v>
      </c>
      <c r="BT89" s="315">
        <v>2700</v>
      </c>
      <c r="BU89" s="315">
        <v>2710</v>
      </c>
      <c r="BV89" s="315">
        <v>2717</v>
      </c>
      <c r="BW89" s="312">
        <v>2758</v>
      </c>
      <c r="BX89" s="310">
        <v>2793</v>
      </c>
      <c r="BY89" s="315">
        <v>2810</v>
      </c>
      <c r="BZ89" s="315">
        <v>2813</v>
      </c>
      <c r="CA89" s="315">
        <v>2799</v>
      </c>
      <c r="CB89" s="315">
        <v>2767</v>
      </c>
      <c r="CC89" s="315">
        <v>2815</v>
      </c>
      <c r="CD89" s="315">
        <v>2817</v>
      </c>
      <c r="CE89" s="315">
        <v>2832</v>
      </c>
      <c r="CF89" s="315">
        <v>2825</v>
      </c>
      <c r="CG89" s="311">
        <v>2828</v>
      </c>
      <c r="CH89" s="311">
        <v>2834</v>
      </c>
      <c r="CI89" s="312">
        <v>2818</v>
      </c>
      <c r="CJ89" s="310">
        <v>2815</v>
      </c>
      <c r="CK89" s="311">
        <v>2820</v>
      </c>
      <c r="CL89" s="311">
        <v>2805</v>
      </c>
      <c r="CM89" s="311">
        <v>2787</v>
      </c>
      <c r="CN89" s="311">
        <v>2792</v>
      </c>
      <c r="CO89" s="311">
        <v>2833</v>
      </c>
      <c r="CP89" s="311">
        <v>2839</v>
      </c>
      <c r="CQ89" s="311">
        <v>2825</v>
      </c>
      <c r="CR89" s="311">
        <v>2809</v>
      </c>
      <c r="CS89" s="311">
        <v>2828</v>
      </c>
      <c r="CT89" s="311">
        <v>2854</v>
      </c>
      <c r="CU89" s="312">
        <v>2869</v>
      </c>
      <c r="CV89" s="310">
        <v>2854</v>
      </c>
      <c r="CW89" s="311">
        <v>2844</v>
      </c>
      <c r="CX89" s="311">
        <v>2833</v>
      </c>
      <c r="CY89" s="311">
        <v>2836</v>
      </c>
      <c r="CZ89" s="311">
        <v>2851</v>
      </c>
      <c r="DA89" s="311">
        <v>2831</v>
      </c>
      <c r="DB89" s="311">
        <v>2838</v>
      </c>
      <c r="DC89" s="311">
        <v>2852</v>
      </c>
      <c r="DD89" s="311">
        <v>2820</v>
      </c>
      <c r="DE89" s="311">
        <v>2810</v>
      </c>
      <c r="DF89" s="311">
        <v>2795</v>
      </c>
      <c r="DG89" s="312">
        <v>2758</v>
      </c>
      <c r="DH89" s="310">
        <v>2746</v>
      </c>
      <c r="DI89" s="311">
        <v>2732</v>
      </c>
      <c r="DJ89" s="311">
        <v>2737</v>
      </c>
      <c r="DK89" s="311">
        <v>2755</v>
      </c>
      <c r="DL89" s="311">
        <v>2740</v>
      </c>
      <c r="DM89" s="311">
        <v>2722</v>
      </c>
      <c r="DN89" s="311">
        <v>2705</v>
      </c>
      <c r="DO89" s="311">
        <v>2713</v>
      </c>
      <c r="DP89" s="311">
        <v>2735</v>
      </c>
      <c r="DQ89" s="311">
        <v>2706</v>
      </c>
      <c r="DR89" s="311">
        <v>2696</v>
      </c>
      <c r="DS89" s="314">
        <v>2765</v>
      </c>
      <c r="DT89" s="310">
        <v>2777</v>
      </c>
      <c r="DU89" s="311">
        <v>2876</v>
      </c>
      <c r="DV89" s="311">
        <v>2927</v>
      </c>
      <c r="DW89" s="311">
        <v>2956</v>
      </c>
      <c r="DX89" s="311">
        <v>3030</v>
      </c>
      <c r="DY89" s="311">
        <v>3088</v>
      </c>
      <c r="DZ89" s="311">
        <v>3158</v>
      </c>
      <c r="EA89" s="311">
        <v>2980</v>
      </c>
      <c r="EB89" s="311">
        <v>3154</v>
      </c>
      <c r="EC89" s="311">
        <v>3166</v>
      </c>
      <c r="ED89" s="311">
        <v>3104</v>
      </c>
      <c r="EE89" s="314">
        <v>3104</v>
      </c>
      <c r="EF89" s="310">
        <v>3109</v>
      </c>
      <c r="EG89" s="311">
        <v>3110</v>
      </c>
      <c r="EH89" s="311">
        <v>3096</v>
      </c>
      <c r="EI89" s="311">
        <v>3112</v>
      </c>
      <c r="EJ89" s="311">
        <v>3097</v>
      </c>
      <c r="EK89" s="311">
        <v>3119</v>
      </c>
      <c r="EL89" s="311">
        <v>3126</v>
      </c>
      <c r="EM89" s="311">
        <v>3151</v>
      </c>
      <c r="EN89" s="311">
        <v>3156</v>
      </c>
      <c r="EO89" s="311">
        <v>3148</v>
      </c>
      <c r="EP89" s="311">
        <v>3154</v>
      </c>
      <c r="EQ89" s="314">
        <v>3184</v>
      </c>
      <c r="ER89" s="310">
        <v>3217</v>
      </c>
      <c r="ES89" s="311">
        <v>3232</v>
      </c>
      <c r="ET89" s="311">
        <v>3297</v>
      </c>
      <c r="EU89" s="311">
        <v>3379</v>
      </c>
      <c r="EV89" s="311">
        <v>3403</v>
      </c>
      <c r="EW89" s="314">
        <v>3423</v>
      </c>
      <c r="EX89" s="314">
        <v>3755</v>
      </c>
      <c r="EY89" s="314">
        <v>3776</v>
      </c>
      <c r="EZ89" s="312">
        <v>3794</v>
      </c>
      <c r="FA89" s="312">
        <v>3810</v>
      </c>
      <c r="FB89" s="312">
        <v>3809</v>
      </c>
      <c r="FC89" s="312">
        <v>3871</v>
      </c>
      <c r="FD89" s="312">
        <v>3901</v>
      </c>
      <c r="FE89" s="312">
        <v>3939</v>
      </c>
      <c r="FF89" s="312">
        <v>3937</v>
      </c>
      <c r="FG89" s="312">
        <v>3943</v>
      </c>
      <c r="FH89" s="312">
        <v>3967</v>
      </c>
      <c r="FI89" s="312">
        <v>3953</v>
      </c>
      <c r="FJ89" s="312">
        <v>3916</v>
      </c>
      <c r="FK89" s="312">
        <v>3941</v>
      </c>
      <c r="FL89" s="312">
        <v>3916</v>
      </c>
      <c r="FM89" s="312">
        <v>3913</v>
      </c>
      <c r="FN89" s="312">
        <v>3906</v>
      </c>
      <c r="FO89" s="312">
        <v>3908</v>
      </c>
      <c r="FP89" s="312">
        <v>3949</v>
      </c>
      <c r="FQ89" s="312">
        <v>4021</v>
      </c>
      <c r="FR89" s="312">
        <v>4015</v>
      </c>
      <c r="FS89" s="312">
        <v>3970</v>
      </c>
      <c r="FT89" s="312">
        <v>3987</v>
      </c>
      <c r="FU89" s="312">
        <v>4012</v>
      </c>
      <c r="FV89" s="312">
        <v>4029</v>
      </c>
      <c r="FW89" s="93">
        <v>17</v>
      </c>
      <c r="FX89" s="79">
        <v>0.42194092827004215</v>
      </c>
      <c r="FY89" s="93">
        <v>121</v>
      </c>
      <c r="FZ89" s="79">
        <v>3.0962128966223132</v>
      </c>
    </row>
    <row r="90" spans="1:182" ht="15" outlineLevel="2">
      <c r="A90" s="304">
        <v>376</v>
      </c>
      <c r="B90" s="48" t="s">
        <v>398</v>
      </c>
      <c r="C90" s="290" t="s">
        <v>476</v>
      </c>
      <c r="D90" s="310">
        <v>11001</v>
      </c>
      <c r="E90" s="311">
        <v>11055</v>
      </c>
      <c r="F90" s="311">
        <v>10986</v>
      </c>
      <c r="G90" s="311">
        <v>10944</v>
      </c>
      <c r="H90" s="311">
        <v>10651</v>
      </c>
      <c r="I90" s="311">
        <v>10831</v>
      </c>
      <c r="J90" s="311">
        <v>10526</v>
      </c>
      <c r="K90" s="311">
        <v>10760</v>
      </c>
      <c r="L90" s="311">
        <v>10716</v>
      </c>
      <c r="M90" s="311">
        <v>10659</v>
      </c>
      <c r="N90" s="311">
        <v>10619</v>
      </c>
      <c r="O90" s="312">
        <v>10609</v>
      </c>
      <c r="P90" s="310">
        <v>10679</v>
      </c>
      <c r="Q90" s="311">
        <v>10445</v>
      </c>
      <c r="R90" s="313">
        <v>10491</v>
      </c>
      <c r="S90" s="311">
        <v>11072</v>
      </c>
      <c r="T90" s="311">
        <v>11150</v>
      </c>
      <c r="U90" s="311">
        <v>11069</v>
      </c>
      <c r="V90" s="311">
        <v>11022</v>
      </c>
      <c r="W90" s="311">
        <v>10952</v>
      </c>
      <c r="X90" s="311">
        <v>10864</v>
      </c>
      <c r="Y90" s="311">
        <v>10874</v>
      </c>
      <c r="Z90" s="311">
        <v>10848</v>
      </c>
      <c r="AA90" s="312">
        <v>10579</v>
      </c>
      <c r="AB90" s="310">
        <v>10604</v>
      </c>
      <c r="AC90" s="311">
        <v>10473</v>
      </c>
      <c r="AD90" s="311">
        <v>10535</v>
      </c>
      <c r="AE90" s="311">
        <v>10607</v>
      </c>
      <c r="AF90" s="311">
        <v>10673</v>
      </c>
      <c r="AG90" s="311">
        <v>10456</v>
      </c>
      <c r="AH90" s="311">
        <v>10507</v>
      </c>
      <c r="AI90" s="311">
        <v>10673</v>
      </c>
      <c r="AJ90" s="311">
        <v>10626</v>
      </c>
      <c r="AK90" s="311">
        <v>10605</v>
      </c>
      <c r="AL90" s="311">
        <v>10633</v>
      </c>
      <c r="AM90" s="312">
        <v>10703</v>
      </c>
      <c r="AN90" s="310">
        <v>10647</v>
      </c>
      <c r="AO90" s="311">
        <v>11467</v>
      </c>
      <c r="AP90" s="311">
        <v>11315</v>
      </c>
      <c r="AQ90" s="311">
        <v>11272</v>
      </c>
      <c r="AR90" s="311">
        <v>11176</v>
      </c>
      <c r="AS90" s="311">
        <v>11136</v>
      </c>
      <c r="AT90" s="311">
        <v>11165</v>
      </c>
      <c r="AU90" s="311">
        <v>11138</v>
      </c>
      <c r="AV90" s="311">
        <v>11112</v>
      </c>
      <c r="AW90" s="311">
        <v>11070</v>
      </c>
      <c r="AX90" s="311">
        <v>11006</v>
      </c>
      <c r="AY90" s="312">
        <v>11060</v>
      </c>
      <c r="AZ90" s="310">
        <v>10864</v>
      </c>
      <c r="BA90" s="311">
        <v>10670</v>
      </c>
      <c r="BB90" s="311">
        <v>10567</v>
      </c>
      <c r="BC90" s="311">
        <v>10387</v>
      </c>
      <c r="BD90" s="311">
        <v>10388</v>
      </c>
      <c r="BE90" s="311">
        <v>10378</v>
      </c>
      <c r="BF90" s="311">
        <v>10341</v>
      </c>
      <c r="BG90" s="311">
        <v>10372</v>
      </c>
      <c r="BH90" s="311">
        <v>10427</v>
      </c>
      <c r="BI90" s="311">
        <v>10293</v>
      </c>
      <c r="BJ90" s="311">
        <v>10612</v>
      </c>
      <c r="BK90" s="312">
        <v>10815</v>
      </c>
      <c r="BL90" s="310">
        <v>10839</v>
      </c>
      <c r="BM90" s="315">
        <v>10883</v>
      </c>
      <c r="BN90" s="315">
        <v>11131</v>
      </c>
      <c r="BO90" s="315">
        <v>11111</v>
      </c>
      <c r="BP90" s="315">
        <v>11177</v>
      </c>
      <c r="BQ90" s="315">
        <v>11218</v>
      </c>
      <c r="BR90" s="315">
        <v>11250</v>
      </c>
      <c r="BS90" s="315">
        <v>11185</v>
      </c>
      <c r="BT90" s="315">
        <v>11096</v>
      </c>
      <c r="BU90" s="315">
        <v>11077</v>
      </c>
      <c r="BV90" s="315">
        <v>11116</v>
      </c>
      <c r="BW90" s="312">
        <v>11209</v>
      </c>
      <c r="BX90" s="310">
        <v>10896</v>
      </c>
      <c r="BY90" s="315">
        <v>10676</v>
      </c>
      <c r="BZ90" s="315">
        <v>10283</v>
      </c>
      <c r="CA90" s="315">
        <v>10104</v>
      </c>
      <c r="CB90" s="315">
        <v>10009</v>
      </c>
      <c r="CC90" s="315">
        <v>9915</v>
      </c>
      <c r="CD90" s="315">
        <v>9900</v>
      </c>
      <c r="CE90" s="315">
        <v>9859</v>
      </c>
      <c r="CF90" s="315">
        <v>9740</v>
      </c>
      <c r="CG90" s="311">
        <v>9649</v>
      </c>
      <c r="CH90" s="311">
        <v>9590</v>
      </c>
      <c r="CI90" s="312">
        <v>9602</v>
      </c>
      <c r="CJ90" s="310">
        <v>9521</v>
      </c>
      <c r="CK90" s="311">
        <v>9593</v>
      </c>
      <c r="CL90" s="311">
        <v>9673</v>
      </c>
      <c r="CM90" s="311">
        <v>9671</v>
      </c>
      <c r="CN90" s="311">
        <v>9748</v>
      </c>
      <c r="CO90" s="311">
        <v>9963</v>
      </c>
      <c r="CP90" s="311">
        <v>10127</v>
      </c>
      <c r="CQ90" s="311">
        <v>10240</v>
      </c>
      <c r="CR90" s="311">
        <v>10200</v>
      </c>
      <c r="CS90" s="311">
        <v>10317</v>
      </c>
      <c r="CT90" s="311">
        <v>10438</v>
      </c>
      <c r="CU90" s="312">
        <v>10540</v>
      </c>
      <c r="CV90" s="310">
        <v>10563</v>
      </c>
      <c r="CW90" s="311">
        <v>10474</v>
      </c>
      <c r="CX90" s="311">
        <v>10535</v>
      </c>
      <c r="CY90" s="311">
        <v>10583</v>
      </c>
      <c r="CZ90" s="311">
        <v>10621</v>
      </c>
      <c r="DA90" s="311">
        <v>10624</v>
      </c>
      <c r="DB90" s="311">
        <v>10781</v>
      </c>
      <c r="DC90" s="311">
        <v>10727</v>
      </c>
      <c r="DD90" s="311">
        <v>10748</v>
      </c>
      <c r="DE90" s="311">
        <v>10587</v>
      </c>
      <c r="DF90" s="311">
        <v>10715</v>
      </c>
      <c r="DG90" s="312">
        <v>10908</v>
      </c>
      <c r="DH90" s="310">
        <v>11064</v>
      </c>
      <c r="DI90" s="311">
        <v>11087</v>
      </c>
      <c r="DJ90" s="311">
        <v>11326</v>
      </c>
      <c r="DK90" s="311">
        <v>11263</v>
      </c>
      <c r="DL90" s="311">
        <v>11062</v>
      </c>
      <c r="DM90" s="311">
        <v>11059</v>
      </c>
      <c r="DN90" s="311">
        <v>11111</v>
      </c>
      <c r="DO90" s="311">
        <v>11150</v>
      </c>
      <c r="DP90" s="311">
        <v>11135</v>
      </c>
      <c r="DQ90" s="311">
        <v>10988</v>
      </c>
      <c r="DR90" s="311">
        <v>10886</v>
      </c>
      <c r="DS90" s="314">
        <v>10997</v>
      </c>
      <c r="DT90" s="310">
        <v>11081</v>
      </c>
      <c r="DU90" s="311">
        <v>11794</v>
      </c>
      <c r="DV90" s="311">
        <v>12202</v>
      </c>
      <c r="DW90" s="311">
        <v>12571</v>
      </c>
      <c r="DX90" s="311">
        <v>13040</v>
      </c>
      <c r="DY90" s="311">
        <v>13379</v>
      </c>
      <c r="DZ90" s="311">
        <v>13378</v>
      </c>
      <c r="EA90" s="311">
        <v>12747</v>
      </c>
      <c r="EB90" s="311">
        <v>12584</v>
      </c>
      <c r="EC90" s="311">
        <v>12364</v>
      </c>
      <c r="ED90" s="311">
        <v>12219</v>
      </c>
      <c r="EE90" s="314">
        <v>11917</v>
      </c>
      <c r="EF90" s="310">
        <v>11873</v>
      </c>
      <c r="EG90" s="311">
        <v>11670</v>
      </c>
      <c r="EH90" s="311">
        <v>11558</v>
      </c>
      <c r="EI90" s="311">
        <v>11455</v>
      </c>
      <c r="EJ90" s="311">
        <v>11312</v>
      </c>
      <c r="EK90" s="311">
        <v>11433</v>
      </c>
      <c r="EL90" s="311">
        <v>11411</v>
      </c>
      <c r="EM90" s="311">
        <v>11348</v>
      </c>
      <c r="EN90" s="311">
        <v>12482</v>
      </c>
      <c r="EO90" s="311">
        <v>12297</v>
      </c>
      <c r="EP90" s="311">
        <v>12382</v>
      </c>
      <c r="EQ90" s="314">
        <v>12594</v>
      </c>
      <c r="ER90" s="310">
        <v>12559</v>
      </c>
      <c r="ES90" s="311">
        <v>12658</v>
      </c>
      <c r="ET90" s="311">
        <v>13218</v>
      </c>
      <c r="EU90" s="311">
        <v>13229</v>
      </c>
      <c r="EV90" s="311">
        <v>13384</v>
      </c>
      <c r="EW90" s="314">
        <v>13537</v>
      </c>
      <c r="EX90" s="314">
        <v>14427</v>
      </c>
      <c r="EY90" s="314">
        <v>14535</v>
      </c>
      <c r="EZ90" s="312">
        <v>14353</v>
      </c>
      <c r="FA90" s="312">
        <v>14569</v>
      </c>
      <c r="FB90" s="312">
        <v>14932</v>
      </c>
      <c r="FC90" s="312">
        <v>15134</v>
      </c>
      <c r="FD90" s="312">
        <v>15405</v>
      </c>
      <c r="FE90" s="312">
        <v>15382</v>
      </c>
      <c r="FF90" s="312">
        <v>15239</v>
      </c>
      <c r="FG90" s="312">
        <v>15219</v>
      </c>
      <c r="FH90" s="312">
        <v>15271</v>
      </c>
      <c r="FI90" s="312">
        <v>15300</v>
      </c>
      <c r="FJ90" s="312">
        <v>15513</v>
      </c>
      <c r="FK90" s="312">
        <v>15739</v>
      </c>
      <c r="FL90" s="312">
        <v>15748</v>
      </c>
      <c r="FM90" s="312">
        <v>15813</v>
      </c>
      <c r="FN90" s="312">
        <v>15796</v>
      </c>
      <c r="FO90" s="312">
        <v>15908</v>
      </c>
      <c r="FP90" s="312">
        <v>16235</v>
      </c>
      <c r="FQ90" s="312">
        <v>16250</v>
      </c>
      <c r="FR90" s="312">
        <v>16408</v>
      </c>
      <c r="FS90" s="312">
        <v>16446</v>
      </c>
      <c r="FT90" s="312">
        <v>16385</v>
      </c>
      <c r="FU90" s="312">
        <v>16674</v>
      </c>
      <c r="FV90" s="312">
        <v>16876</v>
      </c>
      <c r="FW90" s="93">
        <v>202</v>
      </c>
      <c r="FX90" s="79">
        <v>1.196966105712254</v>
      </c>
      <c r="FY90" s="93">
        <v>968</v>
      </c>
      <c r="FZ90" s="79">
        <v>6.0849886849383958</v>
      </c>
    </row>
    <row r="91" spans="1:182" ht="15" outlineLevel="2">
      <c r="A91" s="304">
        <v>400</v>
      </c>
      <c r="B91" s="48" t="s">
        <v>398</v>
      </c>
      <c r="C91" s="290" t="s">
        <v>479</v>
      </c>
      <c r="D91" s="310">
        <v>6710</v>
      </c>
      <c r="E91" s="311">
        <v>6890</v>
      </c>
      <c r="F91" s="311">
        <v>6850</v>
      </c>
      <c r="G91" s="311">
        <v>6798</v>
      </c>
      <c r="H91" s="311">
        <v>6699</v>
      </c>
      <c r="I91" s="311">
        <v>6717</v>
      </c>
      <c r="J91" s="311">
        <v>6688</v>
      </c>
      <c r="K91" s="311">
        <v>6694</v>
      </c>
      <c r="L91" s="311">
        <v>6818</v>
      </c>
      <c r="M91" s="311">
        <v>6885</v>
      </c>
      <c r="N91" s="311">
        <v>6845</v>
      </c>
      <c r="O91" s="312">
        <v>7002</v>
      </c>
      <c r="P91" s="310">
        <v>7111</v>
      </c>
      <c r="Q91" s="311">
        <v>7206</v>
      </c>
      <c r="R91" s="313">
        <v>7232</v>
      </c>
      <c r="S91" s="311">
        <v>6892</v>
      </c>
      <c r="T91" s="311">
        <v>7418</v>
      </c>
      <c r="U91" s="311">
        <v>7556</v>
      </c>
      <c r="V91" s="311">
        <v>7679</v>
      </c>
      <c r="W91" s="311">
        <v>7712</v>
      </c>
      <c r="X91" s="311">
        <v>7806</v>
      </c>
      <c r="Y91" s="311">
        <v>7975</v>
      </c>
      <c r="Z91" s="311">
        <v>8181</v>
      </c>
      <c r="AA91" s="312">
        <v>8197</v>
      </c>
      <c r="AB91" s="310">
        <v>8077</v>
      </c>
      <c r="AC91" s="311">
        <v>8250</v>
      </c>
      <c r="AD91" s="311">
        <v>8317</v>
      </c>
      <c r="AE91" s="311">
        <v>8335</v>
      </c>
      <c r="AF91" s="311">
        <v>8386</v>
      </c>
      <c r="AG91" s="311">
        <v>8397</v>
      </c>
      <c r="AH91" s="311">
        <v>8455</v>
      </c>
      <c r="AI91" s="311">
        <v>8552</v>
      </c>
      <c r="AJ91" s="311">
        <v>8511</v>
      </c>
      <c r="AK91" s="311">
        <v>8617</v>
      </c>
      <c r="AL91" s="311">
        <v>8652</v>
      </c>
      <c r="AM91" s="312">
        <v>8696</v>
      </c>
      <c r="AN91" s="310">
        <v>8660</v>
      </c>
      <c r="AO91" s="311">
        <v>8664</v>
      </c>
      <c r="AP91" s="311">
        <v>8683</v>
      </c>
      <c r="AQ91" s="311">
        <v>8658</v>
      </c>
      <c r="AR91" s="311">
        <v>8706</v>
      </c>
      <c r="AS91" s="311">
        <v>8766</v>
      </c>
      <c r="AT91" s="311">
        <v>8762</v>
      </c>
      <c r="AU91" s="311">
        <v>8859</v>
      </c>
      <c r="AV91" s="311">
        <v>8855</v>
      </c>
      <c r="AW91" s="311">
        <v>8868</v>
      </c>
      <c r="AX91" s="311">
        <v>8868</v>
      </c>
      <c r="AY91" s="312">
        <v>8892</v>
      </c>
      <c r="AZ91" s="310">
        <v>8849</v>
      </c>
      <c r="BA91" s="311">
        <v>8876</v>
      </c>
      <c r="BB91" s="311">
        <v>8853</v>
      </c>
      <c r="BC91" s="311">
        <v>8908</v>
      </c>
      <c r="BD91" s="311">
        <v>8898</v>
      </c>
      <c r="BE91" s="311">
        <v>8932</v>
      </c>
      <c r="BF91" s="311">
        <v>8909</v>
      </c>
      <c r="BG91" s="311">
        <v>8849</v>
      </c>
      <c r="BH91" s="311">
        <v>8879</v>
      </c>
      <c r="BI91" s="311">
        <v>8832</v>
      </c>
      <c r="BJ91" s="311">
        <v>8864</v>
      </c>
      <c r="BK91" s="312">
        <v>8933</v>
      </c>
      <c r="BL91" s="310">
        <v>9002</v>
      </c>
      <c r="BM91" s="315">
        <v>9101</v>
      </c>
      <c r="BN91" s="315">
        <v>9161</v>
      </c>
      <c r="BO91" s="315">
        <v>9142</v>
      </c>
      <c r="BP91" s="315">
        <v>9150</v>
      </c>
      <c r="BQ91" s="315">
        <v>9193</v>
      </c>
      <c r="BR91" s="315">
        <v>9073</v>
      </c>
      <c r="BS91" s="315">
        <v>9040</v>
      </c>
      <c r="BT91" s="315">
        <v>8991</v>
      </c>
      <c r="BU91" s="315">
        <v>9071</v>
      </c>
      <c r="BV91" s="315">
        <v>9062</v>
      </c>
      <c r="BW91" s="312">
        <v>9090</v>
      </c>
      <c r="BX91" s="310">
        <v>9087</v>
      </c>
      <c r="BY91" s="315">
        <v>9028</v>
      </c>
      <c r="BZ91" s="315">
        <v>8847</v>
      </c>
      <c r="CA91" s="315">
        <v>8787</v>
      </c>
      <c r="CB91" s="315">
        <v>8724</v>
      </c>
      <c r="CC91" s="315">
        <v>8696</v>
      </c>
      <c r="CD91" s="315">
        <v>8678</v>
      </c>
      <c r="CE91" s="315">
        <v>8687</v>
      </c>
      <c r="CF91" s="315">
        <v>8613</v>
      </c>
      <c r="CG91" s="311">
        <v>8567</v>
      </c>
      <c r="CH91" s="311">
        <v>8581</v>
      </c>
      <c r="CI91" s="312">
        <v>8585</v>
      </c>
      <c r="CJ91" s="310">
        <v>8563</v>
      </c>
      <c r="CK91" s="311">
        <v>8641</v>
      </c>
      <c r="CL91" s="311">
        <v>8689</v>
      </c>
      <c r="CM91" s="311">
        <v>8669</v>
      </c>
      <c r="CN91" s="311">
        <v>8743</v>
      </c>
      <c r="CO91" s="311">
        <v>8821</v>
      </c>
      <c r="CP91" s="311">
        <v>8877</v>
      </c>
      <c r="CQ91" s="311">
        <v>8928</v>
      </c>
      <c r="CR91" s="311">
        <v>8906</v>
      </c>
      <c r="CS91" s="311">
        <v>8948</v>
      </c>
      <c r="CT91" s="311">
        <v>9043</v>
      </c>
      <c r="CU91" s="312">
        <v>9051</v>
      </c>
      <c r="CV91" s="310">
        <v>8994</v>
      </c>
      <c r="CW91" s="311">
        <v>8967</v>
      </c>
      <c r="CX91" s="311">
        <v>8941</v>
      </c>
      <c r="CY91" s="311">
        <v>9030</v>
      </c>
      <c r="CZ91" s="311">
        <v>9040</v>
      </c>
      <c r="DA91" s="311">
        <v>9027</v>
      </c>
      <c r="DB91" s="311">
        <v>9093</v>
      </c>
      <c r="DC91" s="311">
        <v>9128</v>
      </c>
      <c r="DD91" s="311">
        <v>9109</v>
      </c>
      <c r="DE91" s="311">
        <v>9079</v>
      </c>
      <c r="DF91" s="311">
        <v>9020</v>
      </c>
      <c r="DG91" s="312">
        <v>9087</v>
      </c>
      <c r="DH91" s="310">
        <v>9124</v>
      </c>
      <c r="DI91" s="311">
        <v>9126</v>
      </c>
      <c r="DJ91" s="311">
        <v>9177</v>
      </c>
      <c r="DK91" s="311">
        <v>9159</v>
      </c>
      <c r="DL91" s="311">
        <v>9057</v>
      </c>
      <c r="DM91" s="311">
        <v>9005</v>
      </c>
      <c r="DN91" s="311">
        <v>8961</v>
      </c>
      <c r="DO91" s="311">
        <v>9006</v>
      </c>
      <c r="DP91" s="311">
        <v>9038</v>
      </c>
      <c r="DQ91" s="311">
        <v>8911</v>
      </c>
      <c r="DR91" s="311">
        <v>8841</v>
      </c>
      <c r="DS91" s="314">
        <v>8941</v>
      </c>
      <c r="DT91" s="310">
        <v>9000</v>
      </c>
      <c r="DU91" s="311">
        <v>9027</v>
      </c>
      <c r="DV91" s="311">
        <v>9113</v>
      </c>
      <c r="DW91" s="311">
        <v>9226</v>
      </c>
      <c r="DX91" s="311">
        <v>9427</v>
      </c>
      <c r="DY91" s="311">
        <v>9474</v>
      </c>
      <c r="DZ91" s="311">
        <v>9571</v>
      </c>
      <c r="EA91" s="311">
        <v>9393</v>
      </c>
      <c r="EB91" s="311">
        <v>9400</v>
      </c>
      <c r="EC91" s="311">
        <v>9391</v>
      </c>
      <c r="ED91" s="311">
        <v>9286</v>
      </c>
      <c r="EE91" s="314">
        <v>9186</v>
      </c>
      <c r="EF91" s="310">
        <v>9196</v>
      </c>
      <c r="EG91" s="311">
        <v>9092</v>
      </c>
      <c r="EH91" s="311">
        <v>9029</v>
      </c>
      <c r="EI91" s="311">
        <v>8944</v>
      </c>
      <c r="EJ91" s="311">
        <v>8983</v>
      </c>
      <c r="EK91" s="311">
        <v>8997</v>
      </c>
      <c r="EL91" s="311">
        <v>8998</v>
      </c>
      <c r="EM91" s="311">
        <v>8955</v>
      </c>
      <c r="EN91" s="311">
        <v>9067</v>
      </c>
      <c r="EO91" s="311">
        <v>8962</v>
      </c>
      <c r="EP91" s="311">
        <v>8913</v>
      </c>
      <c r="EQ91" s="314">
        <v>8964</v>
      </c>
      <c r="ER91" s="310">
        <v>9041</v>
      </c>
      <c r="ES91" s="311">
        <v>9060</v>
      </c>
      <c r="ET91" s="311">
        <v>9304</v>
      </c>
      <c r="EU91" s="311">
        <v>9320</v>
      </c>
      <c r="EV91" s="311">
        <v>9396</v>
      </c>
      <c r="EW91" s="314">
        <v>9409</v>
      </c>
      <c r="EX91" s="314">
        <v>9755</v>
      </c>
      <c r="EY91" s="314">
        <v>9795</v>
      </c>
      <c r="EZ91" s="312">
        <v>9797</v>
      </c>
      <c r="FA91" s="312">
        <v>9791</v>
      </c>
      <c r="FB91" s="312">
        <v>9728</v>
      </c>
      <c r="FC91" s="312">
        <v>9814</v>
      </c>
      <c r="FD91" s="312">
        <v>10006</v>
      </c>
      <c r="FE91" s="312">
        <v>9981</v>
      </c>
      <c r="FF91" s="312">
        <v>9905</v>
      </c>
      <c r="FG91" s="312">
        <v>9910</v>
      </c>
      <c r="FH91" s="312">
        <v>9933</v>
      </c>
      <c r="FI91" s="312">
        <v>10011</v>
      </c>
      <c r="FJ91" s="312">
        <v>9956</v>
      </c>
      <c r="FK91" s="312">
        <v>9999</v>
      </c>
      <c r="FL91" s="312">
        <v>9979</v>
      </c>
      <c r="FM91" s="312">
        <v>9985</v>
      </c>
      <c r="FN91" s="312">
        <v>10050</v>
      </c>
      <c r="FO91" s="312">
        <v>10079</v>
      </c>
      <c r="FP91" s="312">
        <v>10197</v>
      </c>
      <c r="FQ91" s="312">
        <v>10188</v>
      </c>
      <c r="FR91" s="312">
        <v>10208</v>
      </c>
      <c r="FS91" s="312">
        <v>10128</v>
      </c>
      <c r="FT91" s="312">
        <v>10132</v>
      </c>
      <c r="FU91" s="312">
        <v>10213</v>
      </c>
      <c r="FV91" s="312">
        <v>10289</v>
      </c>
      <c r="FW91" s="93">
        <v>76</v>
      </c>
      <c r="FX91" s="79">
        <v>0.73865293031392754</v>
      </c>
      <c r="FY91" s="93">
        <v>210</v>
      </c>
      <c r="FZ91" s="79">
        <v>2.083540033733505</v>
      </c>
    </row>
    <row r="92" spans="1:182" ht="15" outlineLevel="2">
      <c r="A92" s="304">
        <v>440</v>
      </c>
      <c r="B92" s="48" t="s">
        <v>398</v>
      </c>
      <c r="C92" s="290" t="s">
        <v>482</v>
      </c>
      <c r="D92" s="310">
        <v>16541</v>
      </c>
      <c r="E92" s="311">
        <v>16691</v>
      </c>
      <c r="F92" s="311">
        <v>16714</v>
      </c>
      <c r="G92" s="311">
        <v>16515</v>
      </c>
      <c r="H92" s="311">
        <v>16458</v>
      </c>
      <c r="I92" s="311">
        <v>16564</v>
      </c>
      <c r="J92" s="311">
        <v>16383</v>
      </c>
      <c r="K92" s="311">
        <v>16564</v>
      </c>
      <c r="L92" s="311">
        <v>16146</v>
      </c>
      <c r="M92" s="311">
        <v>16100</v>
      </c>
      <c r="N92" s="311">
        <v>16166</v>
      </c>
      <c r="O92" s="312">
        <v>16451</v>
      </c>
      <c r="P92" s="310">
        <v>16373</v>
      </c>
      <c r="Q92" s="311">
        <v>16271</v>
      </c>
      <c r="R92" s="313">
        <v>16296</v>
      </c>
      <c r="S92" s="311">
        <v>11899</v>
      </c>
      <c r="T92" s="311">
        <v>16210</v>
      </c>
      <c r="U92" s="311">
        <v>16106</v>
      </c>
      <c r="V92" s="311">
        <v>15924</v>
      </c>
      <c r="W92" s="311">
        <v>15638</v>
      </c>
      <c r="X92" s="311">
        <v>15610</v>
      </c>
      <c r="Y92" s="311">
        <v>15608</v>
      </c>
      <c r="Z92" s="311">
        <v>15672</v>
      </c>
      <c r="AA92" s="312">
        <v>15652</v>
      </c>
      <c r="AB92" s="310">
        <v>16113</v>
      </c>
      <c r="AC92" s="311">
        <v>16235</v>
      </c>
      <c r="AD92" s="311">
        <v>16509</v>
      </c>
      <c r="AE92" s="311">
        <v>16496</v>
      </c>
      <c r="AF92" s="311">
        <v>16450</v>
      </c>
      <c r="AG92" s="311">
        <v>16512</v>
      </c>
      <c r="AH92" s="311">
        <v>16434</v>
      </c>
      <c r="AI92" s="311">
        <v>16595</v>
      </c>
      <c r="AJ92" s="311">
        <v>16619</v>
      </c>
      <c r="AK92" s="311">
        <v>17095</v>
      </c>
      <c r="AL92" s="311">
        <v>16922</v>
      </c>
      <c r="AM92" s="312">
        <v>16841</v>
      </c>
      <c r="AN92" s="310">
        <v>16889</v>
      </c>
      <c r="AO92" s="311">
        <v>17051</v>
      </c>
      <c r="AP92" s="311">
        <v>17005</v>
      </c>
      <c r="AQ92" s="311">
        <v>16984</v>
      </c>
      <c r="AR92" s="311">
        <v>16915</v>
      </c>
      <c r="AS92" s="311">
        <v>16982</v>
      </c>
      <c r="AT92" s="311">
        <v>16874</v>
      </c>
      <c r="AU92" s="311">
        <v>17035</v>
      </c>
      <c r="AV92" s="311">
        <v>16904</v>
      </c>
      <c r="AW92" s="311">
        <v>16855</v>
      </c>
      <c r="AX92" s="311">
        <v>16777</v>
      </c>
      <c r="AY92" s="312">
        <v>16787</v>
      </c>
      <c r="AZ92" s="310">
        <v>16728</v>
      </c>
      <c r="BA92" s="311">
        <v>16813</v>
      </c>
      <c r="BB92" s="311">
        <v>16669</v>
      </c>
      <c r="BC92" s="311">
        <v>15933</v>
      </c>
      <c r="BD92" s="311">
        <v>15957</v>
      </c>
      <c r="BE92" s="311">
        <v>16107</v>
      </c>
      <c r="BF92" s="311">
        <v>16155</v>
      </c>
      <c r="BG92" s="311">
        <v>16108</v>
      </c>
      <c r="BH92" s="311">
        <v>16133</v>
      </c>
      <c r="BI92" s="311">
        <v>16115</v>
      </c>
      <c r="BJ92" s="311">
        <v>16212</v>
      </c>
      <c r="BK92" s="312">
        <v>16247</v>
      </c>
      <c r="BL92" s="310">
        <v>16311</v>
      </c>
      <c r="BM92" s="315">
        <v>16363</v>
      </c>
      <c r="BN92" s="315">
        <v>16344</v>
      </c>
      <c r="BO92" s="315">
        <v>16241</v>
      </c>
      <c r="BP92" s="315">
        <v>16161</v>
      </c>
      <c r="BQ92" s="315">
        <v>16133</v>
      </c>
      <c r="BR92" s="315">
        <v>16247</v>
      </c>
      <c r="BS92" s="315">
        <v>16123</v>
      </c>
      <c r="BT92" s="315">
        <v>16081</v>
      </c>
      <c r="BU92" s="315">
        <v>15971</v>
      </c>
      <c r="BV92" s="315">
        <v>15911</v>
      </c>
      <c r="BW92" s="312">
        <v>16027</v>
      </c>
      <c r="BX92" s="310">
        <v>16282</v>
      </c>
      <c r="BY92" s="315">
        <v>16142</v>
      </c>
      <c r="BZ92" s="315">
        <v>15893</v>
      </c>
      <c r="CA92" s="315">
        <v>15532</v>
      </c>
      <c r="CB92" s="315">
        <v>15352</v>
      </c>
      <c r="CC92" s="315">
        <v>15281</v>
      </c>
      <c r="CD92" s="315">
        <v>15162</v>
      </c>
      <c r="CE92" s="315">
        <v>15131</v>
      </c>
      <c r="CF92" s="315">
        <v>14992</v>
      </c>
      <c r="CG92" s="311">
        <v>14849</v>
      </c>
      <c r="CH92" s="311">
        <v>14842</v>
      </c>
      <c r="CI92" s="312">
        <v>14806</v>
      </c>
      <c r="CJ92" s="310">
        <v>14757</v>
      </c>
      <c r="CK92" s="311">
        <v>14804</v>
      </c>
      <c r="CL92" s="311">
        <v>14914</v>
      </c>
      <c r="CM92" s="311">
        <v>14886</v>
      </c>
      <c r="CN92" s="311">
        <v>14887</v>
      </c>
      <c r="CO92" s="311">
        <v>15013</v>
      </c>
      <c r="CP92" s="311">
        <v>15049</v>
      </c>
      <c r="CQ92" s="311">
        <v>15032</v>
      </c>
      <c r="CR92" s="311">
        <v>15959</v>
      </c>
      <c r="CS92" s="311">
        <v>15961</v>
      </c>
      <c r="CT92" s="311">
        <v>15978</v>
      </c>
      <c r="CU92" s="312">
        <v>16117</v>
      </c>
      <c r="CV92" s="310">
        <v>16064</v>
      </c>
      <c r="CW92" s="311">
        <v>16048</v>
      </c>
      <c r="CX92" s="311">
        <v>16005</v>
      </c>
      <c r="CY92" s="311">
        <v>16038</v>
      </c>
      <c r="CZ92" s="311">
        <v>16052</v>
      </c>
      <c r="DA92" s="311">
        <v>16059</v>
      </c>
      <c r="DB92" s="311">
        <v>16000</v>
      </c>
      <c r="DC92" s="311">
        <v>16042</v>
      </c>
      <c r="DD92" s="311">
        <v>16012</v>
      </c>
      <c r="DE92" s="311">
        <v>16131</v>
      </c>
      <c r="DF92" s="311">
        <v>16186</v>
      </c>
      <c r="DG92" s="312">
        <v>16276</v>
      </c>
      <c r="DH92" s="310">
        <v>16295</v>
      </c>
      <c r="DI92" s="311">
        <v>16274</v>
      </c>
      <c r="DJ92" s="311">
        <v>16274</v>
      </c>
      <c r="DK92" s="311">
        <v>16256</v>
      </c>
      <c r="DL92" s="311">
        <v>16200</v>
      </c>
      <c r="DM92" s="311">
        <v>16151</v>
      </c>
      <c r="DN92" s="311">
        <v>16096</v>
      </c>
      <c r="DO92" s="311">
        <v>16072</v>
      </c>
      <c r="DP92" s="311">
        <v>16153</v>
      </c>
      <c r="DQ92" s="311">
        <v>16111</v>
      </c>
      <c r="DR92" s="311">
        <v>16056</v>
      </c>
      <c r="DS92" s="314">
        <v>16307</v>
      </c>
      <c r="DT92" s="310">
        <v>16440</v>
      </c>
      <c r="DU92" s="311">
        <v>17089</v>
      </c>
      <c r="DV92" s="311">
        <v>17465</v>
      </c>
      <c r="DW92" s="311">
        <v>17723</v>
      </c>
      <c r="DX92" s="311">
        <v>18400</v>
      </c>
      <c r="DY92" s="311">
        <v>18567</v>
      </c>
      <c r="DZ92" s="311">
        <v>18539</v>
      </c>
      <c r="EA92" s="311">
        <v>17973</v>
      </c>
      <c r="EB92" s="311">
        <v>18045</v>
      </c>
      <c r="EC92" s="311">
        <v>17936</v>
      </c>
      <c r="ED92" s="311">
        <v>17777</v>
      </c>
      <c r="EE92" s="314">
        <v>17565</v>
      </c>
      <c r="EF92" s="310">
        <v>17583</v>
      </c>
      <c r="EG92" s="311">
        <v>17484</v>
      </c>
      <c r="EH92" s="311">
        <v>17350</v>
      </c>
      <c r="EI92" s="311">
        <v>17430</v>
      </c>
      <c r="EJ92" s="311">
        <v>17458</v>
      </c>
      <c r="EK92" s="311">
        <v>17532</v>
      </c>
      <c r="EL92" s="311">
        <v>17593</v>
      </c>
      <c r="EM92" s="311">
        <v>17552</v>
      </c>
      <c r="EN92" s="311">
        <v>18332</v>
      </c>
      <c r="EO92" s="311">
        <v>18254</v>
      </c>
      <c r="EP92" s="311">
        <v>18428</v>
      </c>
      <c r="EQ92" s="314">
        <v>18605</v>
      </c>
      <c r="ER92" s="310">
        <v>18796</v>
      </c>
      <c r="ES92" s="311">
        <v>18880</v>
      </c>
      <c r="ET92" s="311">
        <v>19666</v>
      </c>
      <c r="EU92" s="311">
        <v>19669</v>
      </c>
      <c r="EV92" s="311">
        <v>19869</v>
      </c>
      <c r="EW92" s="314">
        <v>20115</v>
      </c>
      <c r="EX92" s="314">
        <v>21154</v>
      </c>
      <c r="EY92" s="314">
        <v>21340</v>
      </c>
      <c r="EZ92" s="312">
        <v>21477</v>
      </c>
      <c r="FA92" s="312">
        <v>22042</v>
      </c>
      <c r="FB92" s="312">
        <v>22182</v>
      </c>
      <c r="FC92" s="312">
        <v>24156</v>
      </c>
      <c r="FD92" s="312">
        <v>24498</v>
      </c>
      <c r="FE92" s="312">
        <v>24476</v>
      </c>
      <c r="FF92" s="312">
        <v>24472</v>
      </c>
      <c r="FG92" s="312">
        <v>26060</v>
      </c>
      <c r="FH92" s="312">
        <v>26190</v>
      </c>
      <c r="FI92" s="312">
        <v>26218</v>
      </c>
      <c r="FJ92" s="312">
        <v>26320</v>
      </c>
      <c r="FK92" s="312">
        <v>25582</v>
      </c>
      <c r="FL92" s="312">
        <v>25424</v>
      </c>
      <c r="FM92" s="312">
        <v>25478</v>
      </c>
      <c r="FN92" s="312">
        <v>25570</v>
      </c>
      <c r="FO92" s="312">
        <v>25763</v>
      </c>
      <c r="FP92" s="312">
        <v>26144</v>
      </c>
      <c r="FQ92" s="312">
        <v>26335</v>
      </c>
      <c r="FR92" s="312">
        <v>26472</v>
      </c>
      <c r="FS92" s="312">
        <v>26546</v>
      </c>
      <c r="FT92" s="312">
        <v>26507</v>
      </c>
      <c r="FU92" s="312">
        <v>26688</v>
      </c>
      <c r="FV92" s="312">
        <v>26855</v>
      </c>
      <c r="FW92" s="93">
        <v>167</v>
      </c>
      <c r="FX92" s="79">
        <v>0.62185812697821641</v>
      </c>
      <c r="FY92" s="93">
        <v>1092</v>
      </c>
      <c r="FZ92" s="79">
        <v>4.2386368047199472</v>
      </c>
    </row>
    <row r="93" spans="1:182" ht="15" outlineLevel="2">
      <c r="A93" s="304">
        <v>483</v>
      </c>
      <c r="B93" s="48" t="s">
        <v>398</v>
      </c>
      <c r="C93" s="290" t="s">
        <v>486</v>
      </c>
      <c r="D93" s="310">
        <v>9285</v>
      </c>
      <c r="E93" s="311">
        <v>9331</v>
      </c>
      <c r="F93" s="311">
        <v>9320</v>
      </c>
      <c r="G93" s="311">
        <v>9251</v>
      </c>
      <c r="H93" s="311">
        <v>9241</v>
      </c>
      <c r="I93" s="311">
        <v>9353</v>
      </c>
      <c r="J93" s="311">
        <v>9335</v>
      </c>
      <c r="K93" s="311">
        <v>9279</v>
      </c>
      <c r="L93" s="311">
        <v>9327</v>
      </c>
      <c r="M93" s="311">
        <v>9520</v>
      </c>
      <c r="N93" s="311">
        <v>9598</v>
      </c>
      <c r="O93" s="312">
        <v>9642</v>
      </c>
      <c r="P93" s="310">
        <v>9576</v>
      </c>
      <c r="Q93" s="311">
        <v>9624</v>
      </c>
      <c r="R93" s="313">
        <v>9611</v>
      </c>
      <c r="S93" s="311">
        <v>8286</v>
      </c>
      <c r="T93" s="311">
        <v>9702</v>
      </c>
      <c r="U93" s="311">
        <v>9766</v>
      </c>
      <c r="V93" s="311">
        <v>9782</v>
      </c>
      <c r="W93" s="311">
        <v>9799</v>
      </c>
      <c r="X93" s="311">
        <v>9915</v>
      </c>
      <c r="Y93" s="311">
        <v>9911</v>
      </c>
      <c r="Z93" s="311">
        <v>9931</v>
      </c>
      <c r="AA93" s="312">
        <v>9839</v>
      </c>
      <c r="AB93" s="310">
        <v>9846</v>
      </c>
      <c r="AC93" s="311">
        <v>9821</v>
      </c>
      <c r="AD93" s="311">
        <v>9791</v>
      </c>
      <c r="AE93" s="311">
        <v>9849</v>
      </c>
      <c r="AF93" s="311">
        <v>9853</v>
      </c>
      <c r="AG93" s="311">
        <v>9965</v>
      </c>
      <c r="AH93" s="311">
        <v>10009</v>
      </c>
      <c r="AI93" s="311">
        <v>9995</v>
      </c>
      <c r="AJ93" s="311">
        <v>9972</v>
      </c>
      <c r="AK93" s="311">
        <v>10019</v>
      </c>
      <c r="AL93" s="311">
        <v>10019</v>
      </c>
      <c r="AM93" s="312">
        <v>10070</v>
      </c>
      <c r="AN93" s="310">
        <v>10082</v>
      </c>
      <c r="AO93" s="311">
        <v>10022</v>
      </c>
      <c r="AP93" s="311">
        <v>10010</v>
      </c>
      <c r="AQ93" s="311">
        <v>10052</v>
      </c>
      <c r="AR93" s="311">
        <v>10066</v>
      </c>
      <c r="AS93" s="311">
        <v>10009</v>
      </c>
      <c r="AT93" s="311">
        <v>10006</v>
      </c>
      <c r="AU93" s="311">
        <v>9976</v>
      </c>
      <c r="AV93" s="311">
        <v>9853</v>
      </c>
      <c r="AW93" s="311">
        <v>9836</v>
      </c>
      <c r="AX93" s="311">
        <v>9807</v>
      </c>
      <c r="AY93" s="312">
        <v>9736</v>
      </c>
      <c r="AZ93" s="310">
        <v>9682</v>
      </c>
      <c r="BA93" s="311">
        <v>9629</v>
      </c>
      <c r="BB93" s="311">
        <v>9571</v>
      </c>
      <c r="BC93" s="311">
        <v>9214</v>
      </c>
      <c r="BD93" s="311">
        <v>9183</v>
      </c>
      <c r="BE93" s="311">
        <v>9188</v>
      </c>
      <c r="BF93" s="311">
        <v>9162</v>
      </c>
      <c r="BG93" s="311">
        <v>9093</v>
      </c>
      <c r="BH93" s="311">
        <v>9079</v>
      </c>
      <c r="BI93" s="311">
        <v>9009</v>
      </c>
      <c r="BJ93" s="311">
        <v>8971</v>
      </c>
      <c r="BK93" s="312">
        <v>9014</v>
      </c>
      <c r="BL93" s="310">
        <v>9021</v>
      </c>
      <c r="BM93" s="315">
        <v>9060</v>
      </c>
      <c r="BN93" s="315">
        <v>9067</v>
      </c>
      <c r="BO93" s="315">
        <v>9021</v>
      </c>
      <c r="BP93" s="315">
        <v>9058</v>
      </c>
      <c r="BQ93" s="315">
        <v>9054</v>
      </c>
      <c r="BR93" s="315">
        <v>8983</v>
      </c>
      <c r="BS93" s="315">
        <v>8943</v>
      </c>
      <c r="BT93" s="315">
        <v>8879</v>
      </c>
      <c r="BU93" s="315">
        <v>8863</v>
      </c>
      <c r="BV93" s="315">
        <v>8854</v>
      </c>
      <c r="BW93" s="312">
        <v>8873</v>
      </c>
      <c r="BX93" s="310">
        <v>8874</v>
      </c>
      <c r="BY93" s="315">
        <v>8831</v>
      </c>
      <c r="BZ93" s="315">
        <v>8826</v>
      </c>
      <c r="CA93" s="315">
        <v>8798</v>
      </c>
      <c r="CB93" s="315">
        <v>8737</v>
      </c>
      <c r="CC93" s="315">
        <v>8657</v>
      </c>
      <c r="CD93" s="315">
        <v>8618</v>
      </c>
      <c r="CE93" s="315">
        <v>8593</v>
      </c>
      <c r="CF93" s="315">
        <v>8689</v>
      </c>
      <c r="CG93" s="311">
        <v>8665</v>
      </c>
      <c r="CH93" s="311">
        <v>8673</v>
      </c>
      <c r="CI93" s="312">
        <v>8644</v>
      </c>
      <c r="CJ93" s="310">
        <v>8642</v>
      </c>
      <c r="CK93" s="311">
        <v>8638</v>
      </c>
      <c r="CL93" s="311">
        <v>8617</v>
      </c>
      <c r="CM93" s="311">
        <v>8609</v>
      </c>
      <c r="CN93" s="311">
        <v>8629</v>
      </c>
      <c r="CO93" s="311">
        <v>8697</v>
      </c>
      <c r="CP93" s="311">
        <v>8754</v>
      </c>
      <c r="CQ93" s="311">
        <v>8767</v>
      </c>
      <c r="CR93" s="311">
        <v>8770</v>
      </c>
      <c r="CS93" s="311">
        <v>8755</v>
      </c>
      <c r="CT93" s="311">
        <v>8824</v>
      </c>
      <c r="CU93" s="312">
        <v>8837</v>
      </c>
      <c r="CV93" s="310">
        <v>8833</v>
      </c>
      <c r="CW93" s="311">
        <v>8840</v>
      </c>
      <c r="CX93" s="311">
        <v>8782</v>
      </c>
      <c r="CY93" s="311">
        <v>8808</v>
      </c>
      <c r="CZ93" s="311">
        <v>8820</v>
      </c>
      <c r="DA93" s="311">
        <v>8771</v>
      </c>
      <c r="DB93" s="311">
        <v>8740</v>
      </c>
      <c r="DC93" s="311">
        <v>8734</v>
      </c>
      <c r="DD93" s="311">
        <v>8705</v>
      </c>
      <c r="DE93" s="311">
        <v>8641</v>
      </c>
      <c r="DF93" s="311">
        <v>8624</v>
      </c>
      <c r="DG93" s="312">
        <v>8647</v>
      </c>
      <c r="DH93" s="310">
        <v>8605</v>
      </c>
      <c r="DI93" s="311">
        <v>8542</v>
      </c>
      <c r="DJ93" s="311">
        <v>8503</v>
      </c>
      <c r="DK93" s="311">
        <v>8465</v>
      </c>
      <c r="DL93" s="311">
        <v>8383</v>
      </c>
      <c r="DM93" s="311">
        <v>8310</v>
      </c>
      <c r="DN93" s="311">
        <v>8252</v>
      </c>
      <c r="DO93" s="311">
        <v>8224</v>
      </c>
      <c r="DP93" s="311">
        <v>8214</v>
      </c>
      <c r="DQ93" s="311">
        <v>8169</v>
      </c>
      <c r="DR93" s="311">
        <v>8132</v>
      </c>
      <c r="DS93" s="314">
        <v>8204</v>
      </c>
      <c r="DT93" s="310">
        <v>8239</v>
      </c>
      <c r="DU93" s="311">
        <v>8274</v>
      </c>
      <c r="DV93" s="311">
        <v>8237</v>
      </c>
      <c r="DW93" s="311">
        <v>8247</v>
      </c>
      <c r="DX93" s="311">
        <v>8309</v>
      </c>
      <c r="DY93" s="311">
        <v>8304</v>
      </c>
      <c r="DZ93" s="311">
        <v>8286</v>
      </c>
      <c r="EA93" s="311">
        <v>8213</v>
      </c>
      <c r="EB93" s="311">
        <v>8226</v>
      </c>
      <c r="EC93" s="311">
        <v>8221</v>
      </c>
      <c r="ED93" s="311">
        <v>8210</v>
      </c>
      <c r="EE93" s="314">
        <v>8176</v>
      </c>
      <c r="EF93" s="310">
        <v>8186</v>
      </c>
      <c r="EG93" s="311">
        <v>8157</v>
      </c>
      <c r="EH93" s="311">
        <v>8126</v>
      </c>
      <c r="EI93" s="311">
        <v>8080</v>
      </c>
      <c r="EJ93" s="311">
        <v>8075</v>
      </c>
      <c r="EK93" s="311">
        <v>8029</v>
      </c>
      <c r="EL93" s="311">
        <v>8055</v>
      </c>
      <c r="EM93" s="311">
        <v>8038</v>
      </c>
      <c r="EN93" s="311">
        <v>8048</v>
      </c>
      <c r="EO93" s="311">
        <v>8084</v>
      </c>
      <c r="EP93" s="311">
        <v>8119</v>
      </c>
      <c r="EQ93" s="314">
        <v>8129</v>
      </c>
      <c r="ER93" s="310">
        <v>8146</v>
      </c>
      <c r="ES93" s="311">
        <v>8127</v>
      </c>
      <c r="ET93" s="311">
        <v>8108</v>
      </c>
      <c r="EU93" s="311">
        <v>8063</v>
      </c>
      <c r="EV93" s="311">
        <v>8036</v>
      </c>
      <c r="EW93" s="314">
        <v>8031</v>
      </c>
      <c r="EX93" s="314">
        <v>8004</v>
      </c>
      <c r="EY93" s="314">
        <v>8014</v>
      </c>
      <c r="EZ93" s="312">
        <v>7967</v>
      </c>
      <c r="FA93" s="312">
        <v>7964</v>
      </c>
      <c r="FB93" s="312">
        <v>7956</v>
      </c>
      <c r="FC93" s="312">
        <v>7976</v>
      </c>
      <c r="FD93" s="312">
        <v>7991</v>
      </c>
      <c r="FE93" s="312">
        <v>7992</v>
      </c>
      <c r="FF93" s="312">
        <v>7914</v>
      </c>
      <c r="FG93" s="312">
        <v>7864</v>
      </c>
      <c r="FH93" s="312">
        <v>7819</v>
      </c>
      <c r="FI93" s="312">
        <v>7788</v>
      </c>
      <c r="FJ93" s="312">
        <v>7776</v>
      </c>
      <c r="FK93" s="312">
        <v>7767</v>
      </c>
      <c r="FL93" s="312">
        <v>7727</v>
      </c>
      <c r="FM93" s="312">
        <v>7717</v>
      </c>
      <c r="FN93" s="312">
        <v>7697</v>
      </c>
      <c r="FO93" s="312">
        <v>7680</v>
      </c>
      <c r="FP93" s="312">
        <v>7681</v>
      </c>
      <c r="FQ93" s="312">
        <v>7704</v>
      </c>
      <c r="FR93" s="312">
        <v>7698</v>
      </c>
      <c r="FS93" s="312">
        <v>7640</v>
      </c>
      <c r="FT93" s="312">
        <v>7633</v>
      </c>
      <c r="FU93" s="312">
        <v>7634</v>
      </c>
      <c r="FV93" s="312">
        <v>7615</v>
      </c>
      <c r="FW93" s="93">
        <v>-19</v>
      </c>
      <c r="FX93" s="79">
        <v>-0.24950755088640839</v>
      </c>
      <c r="FY93" s="93">
        <v>-65</v>
      </c>
      <c r="FZ93" s="79">
        <v>-0.84635416666666663</v>
      </c>
    </row>
    <row r="94" spans="1:182" ht="15" outlineLevel="2">
      <c r="A94" s="304">
        <v>541</v>
      </c>
      <c r="B94" s="48" t="s">
        <v>398</v>
      </c>
      <c r="C94" s="290" t="s">
        <v>581</v>
      </c>
      <c r="D94" s="310">
        <v>11508</v>
      </c>
      <c r="E94" s="311">
        <v>11651</v>
      </c>
      <c r="F94" s="311">
        <v>11713</v>
      </c>
      <c r="G94" s="311">
        <v>11646</v>
      </c>
      <c r="H94" s="311">
        <v>11626</v>
      </c>
      <c r="I94" s="311">
        <v>11719</v>
      </c>
      <c r="J94" s="311">
        <v>11637</v>
      </c>
      <c r="K94" s="311">
        <v>11618</v>
      </c>
      <c r="L94" s="311">
        <v>11852</v>
      </c>
      <c r="M94" s="311">
        <v>11954</v>
      </c>
      <c r="N94" s="311">
        <v>11951</v>
      </c>
      <c r="O94" s="312">
        <v>11957</v>
      </c>
      <c r="P94" s="310">
        <v>11979</v>
      </c>
      <c r="Q94" s="311">
        <v>11939</v>
      </c>
      <c r="R94" s="313">
        <v>11967</v>
      </c>
      <c r="S94" s="311">
        <v>12259</v>
      </c>
      <c r="T94" s="311">
        <v>12319</v>
      </c>
      <c r="U94" s="311">
        <v>12351</v>
      </c>
      <c r="V94" s="311">
        <v>12291</v>
      </c>
      <c r="W94" s="311">
        <v>12224</v>
      </c>
      <c r="X94" s="311">
        <v>12189</v>
      </c>
      <c r="Y94" s="311">
        <v>12086</v>
      </c>
      <c r="Z94" s="311">
        <v>12024</v>
      </c>
      <c r="AA94" s="312">
        <v>11934</v>
      </c>
      <c r="AB94" s="310">
        <v>11756</v>
      </c>
      <c r="AC94" s="311">
        <v>11908</v>
      </c>
      <c r="AD94" s="311">
        <v>11826</v>
      </c>
      <c r="AE94" s="311">
        <v>11747</v>
      </c>
      <c r="AF94" s="311">
        <v>11753</v>
      </c>
      <c r="AG94" s="311">
        <v>11754</v>
      </c>
      <c r="AH94" s="311">
        <v>11740</v>
      </c>
      <c r="AI94" s="311">
        <v>11732</v>
      </c>
      <c r="AJ94" s="311">
        <v>11670</v>
      </c>
      <c r="AK94" s="311">
        <v>11704</v>
      </c>
      <c r="AL94" s="311">
        <v>11667</v>
      </c>
      <c r="AM94" s="312">
        <v>11706</v>
      </c>
      <c r="AN94" s="310">
        <v>11545</v>
      </c>
      <c r="AO94" s="311">
        <v>11789</v>
      </c>
      <c r="AP94" s="311">
        <v>11733</v>
      </c>
      <c r="AQ94" s="311">
        <v>11706</v>
      </c>
      <c r="AR94" s="311">
        <v>11738</v>
      </c>
      <c r="AS94" s="311">
        <v>11712</v>
      </c>
      <c r="AT94" s="311">
        <v>11730</v>
      </c>
      <c r="AU94" s="311">
        <v>11724</v>
      </c>
      <c r="AV94" s="311">
        <v>11608</v>
      </c>
      <c r="AW94" s="311">
        <v>11481</v>
      </c>
      <c r="AX94" s="311">
        <v>11455</v>
      </c>
      <c r="AY94" s="312">
        <v>11504</v>
      </c>
      <c r="AZ94" s="310">
        <v>11546</v>
      </c>
      <c r="BA94" s="311">
        <v>11520</v>
      </c>
      <c r="BB94" s="311">
        <v>11498</v>
      </c>
      <c r="BC94" s="311">
        <v>11445</v>
      </c>
      <c r="BD94" s="311">
        <v>11408</v>
      </c>
      <c r="BE94" s="311">
        <v>11312</v>
      </c>
      <c r="BF94" s="311">
        <v>11347</v>
      </c>
      <c r="BG94" s="311">
        <v>11290</v>
      </c>
      <c r="BH94" s="311">
        <v>11268</v>
      </c>
      <c r="BI94" s="311">
        <v>11233</v>
      </c>
      <c r="BJ94" s="311">
        <v>11232</v>
      </c>
      <c r="BK94" s="312">
        <v>11328</v>
      </c>
      <c r="BL94" s="310">
        <v>11351</v>
      </c>
      <c r="BM94" s="315">
        <v>11434</v>
      </c>
      <c r="BN94" s="315">
        <v>11469</v>
      </c>
      <c r="BO94" s="315">
        <v>11412</v>
      </c>
      <c r="BP94" s="315">
        <v>11484</v>
      </c>
      <c r="BQ94" s="315">
        <v>11438</v>
      </c>
      <c r="BR94" s="315">
        <v>11231</v>
      </c>
      <c r="BS94" s="315">
        <v>11118</v>
      </c>
      <c r="BT94" s="315">
        <v>11093</v>
      </c>
      <c r="BU94" s="315">
        <v>11083</v>
      </c>
      <c r="BV94" s="315">
        <v>11068</v>
      </c>
      <c r="BW94" s="312">
        <v>11111</v>
      </c>
      <c r="BX94" s="310">
        <v>11176</v>
      </c>
      <c r="BY94" s="315">
        <v>11142</v>
      </c>
      <c r="BZ94" s="315">
        <v>11062</v>
      </c>
      <c r="CA94" s="315">
        <v>11000</v>
      </c>
      <c r="CB94" s="315">
        <v>10996</v>
      </c>
      <c r="CC94" s="315">
        <v>10963</v>
      </c>
      <c r="CD94" s="315">
        <v>10953</v>
      </c>
      <c r="CE94" s="315">
        <v>10985</v>
      </c>
      <c r="CF94" s="315">
        <v>10956</v>
      </c>
      <c r="CG94" s="311">
        <v>10913</v>
      </c>
      <c r="CH94" s="311">
        <v>10865</v>
      </c>
      <c r="CI94" s="312">
        <v>10847</v>
      </c>
      <c r="CJ94" s="310">
        <v>10851</v>
      </c>
      <c r="CK94" s="311">
        <v>10893</v>
      </c>
      <c r="CL94" s="311">
        <v>10909</v>
      </c>
      <c r="CM94" s="311">
        <v>10899</v>
      </c>
      <c r="CN94" s="311">
        <v>10885</v>
      </c>
      <c r="CO94" s="311">
        <v>10896</v>
      </c>
      <c r="CP94" s="311">
        <v>10920</v>
      </c>
      <c r="CQ94" s="311">
        <v>10907</v>
      </c>
      <c r="CR94" s="311">
        <v>10906</v>
      </c>
      <c r="CS94" s="311">
        <v>10961</v>
      </c>
      <c r="CT94" s="311">
        <v>11063</v>
      </c>
      <c r="CU94" s="312">
        <v>11128</v>
      </c>
      <c r="CV94" s="310">
        <v>11113</v>
      </c>
      <c r="CW94" s="311">
        <v>11121</v>
      </c>
      <c r="CX94" s="311">
        <v>11095</v>
      </c>
      <c r="CY94" s="311">
        <v>11103</v>
      </c>
      <c r="CZ94" s="311">
        <v>11147</v>
      </c>
      <c r="DA94" s="311">
        <v>11160</v>
      </c>
      <c r="DB94" s="311">
        <v>11170</v>
      </c>
      <c r="DC94" s="311">
        <v>11164</v>
      </c>
      <c r="DD94" s="311">
        <v>11163</v>
      </c>
      <c r="DE94" s="311">
        <v>11168</v>
      </c>
      <c r="DF94" s="311">
        <v>11242</v>
      </c>
      <c r="DG94" s="312">
        <v>11218</v>
      </c>
      <c r="DH94" s="310">
        <v>11227</v>
      </c>
      <c r="DI94" s="311">
        <v>11312</v>
      </c>
      <c r="DJ94" s="311">
        <v>11300</v>
      </c>
      <c r="DK94" s="311">
        <v>11276</v>
      </c>
      <c r="DL94" s="311">
        <v>11230</v>
      </c>
      <c r="DM94" s="311">
        <v>11186</v>
      </c>
      <c r="DN94" s="311">
        <v>11162</v>
      </c>
      <c r="DO94" s="311">
        <v>11148</v>
      </c>
      <c r="DP94" s="311">
        <v>11180</v>
      </c>
      <c r="DQ94" s="311">
        <v>11152</v>
      </c>
      <c r="DR94" s="311">
        <v>11132</v>
      </c>
      <c r="DS94" s="314">
        <v>11255</v>
      </c>
      <c r="DT94" s="310">
        <v>11361</v>
      </c>
      <c r="DU94" s="311">
        <v>11649</v>
      </c>
      <c r="DV94" s="311">
        <v>11704</v>
      </c>
      <c r="DW94" s="311">
        <v>11742</v>
      </c>
      <c r="DX94" s="311">
        <v>11847</v>
      </c>
      <c r="DY94" s="311">
        <v>11908</v>
      </c>
      <c r="DZ94" s="311">
        <v>11884</v>
      </c>
      <c r="EA94" s="311">
        <v>11710</v>
      </c>
      <c r="EB94" s="311">
        <v>11794</v>
      </c>
      <c r="EC94" s="311">
        <v>11771</v>
      </c>
      <c r="ED94" s="311">
        <v>11699</v>
      </c>
      <c r="EE94" s="314">
        <v>11668</v>
      </c>
      <c r="EF94" s="310">
        <v>11644</v>
      </c>
      <c r="EG94" s="311">
        <v>11662</v>
      </c>
      <c r="EH94" s="311">
        <v>11657</v>
      </c>
      <c r="EI94" s="311">
        <v>11679</v>
      </c>
      <c r="EJ94" s="311">
        <v>11631</v>
      </c>
      <c r="EK94" s="311">
        <v>11602</v>
      </c>
      <c r="EL94" s="311">
        <v>11664</v>
      </c>
      <c r="EM94" s="311">
        <v>11701</v>
      </c>
      <c r="EN94" s="311">
        <v>11715</v>
      </c>
      <c r="EO94" s="311">
        <v>11651</v>
      </c>
      <c r="EP94" s="311">
        <v>11709</v>
      </c>
      <c r="EQ94" s="314">
        <v>11699</v>
      </c>
      <c r="ER94" s="310">
        <v>11756</v>
      </c>
      <c r="ES94" s="311">
        <v>11727</v>
      </c>
      <c r="ET94" s="311">
        <v>11868</v>
      </c>
      <c r="EU94" s="311">
        <v>11818</v>
      </c>
      <c r="EV94" s="311">
        <v>11882</v>
      </c>
      <c r="EW94" s="314">
        <v>11874</v>
      </c>
      <c r="EX94" s="314">
        <v>12207</v>
      </c>
      <c r="EY94" s="314">
        <v>12249</v>
      </c>
      <c r="EZ94" s="312">
        <v>12210</v>
      </c>
      <c r="FA94" s="312">
        <v>12262</v>
      </c>
      <c r="FB94" s="312">
        <v>12294</v>
      </c>
      <c r="FC94" s="312">
        <v>12400</v>
      </c>
      <c r="FD94" s="312">
        <v>12517</v>
      </c>
      <c r="FE94" s="312">
        <v>12496</v>
      </c>
      <c r="FF94" s="312">
        <v>12447</v>
      </c>
      <c r="FG94" s="312">
        <v>12498</v>
      </c>
      <c r="FH94" s="312">
        <v>12459</v>
      </c>
      <c r="FI94" s="312">
        <v>12474</v>
      </c>
      <c r="FJ94" s="312">
        <v>12473</v>
      </c>
      <c r="FK94" s="312">
        <v>12623</v>
      </c>
      <c r="FL94" s="312">
        <v>12636</v>
      </c>
      <c r="FM94" s="312">
        <v>12715</v>
      </c>
      <c r="FN94" s="312">
        <v>12712</v>
      </c>
      <c r="FO94" s="312">
        <v>12778</v>
      </c>
      <c r="FP94" s="312">
        <v>12840</v>
      </c>
      <c r="FQ94" s="312">
        <v>12894</v>
      </c>
      <c r="FR94" s="312">
        <v>12955</v>
      </c>
      <c r="FS94" s="312">
        <v>12975</v>
      </c>
      <c r="FT94" s="312">
        <v>12987</v>
      </c>
      <c r="FU94" s="312">
        <v>13034</v>
      </c>
      <c r="FV94" s="312">
        <v>13065</v>
      </c>
      <c r="FW94" s="93">
        <v>31</v>
      </c>
      <c r="FX94" s="79">
        <v>0.23727516264829698</v>
      </c>
      <c r="FY94" s="93">
        <v>287</v>
      </c>
      <c r="FZ94" s="79">
        <v>2.2460478948192204</v>
      </c>
    </row>
    <row r="95" spans="1:182" ht="15" outlineLevel="2">
      <c r="A95" s="304">
        <v>607</v>
      </c>
      <c r="B95" s="48" t="s">
        <v>398</v>
      </c>
      <c r="C95" s="290" t="s">
        <v>583</v>
      </c>
      <c r="D95" s="310">
        <v>4309</v>
      </c>
      <c r="E95" s="311">
        <v>4322</v>
      </c>
      <c r="F95" s="311">
        <v>4333</v>
      </c>
      <c r="G95" s="311">
        <v>4391</v>
      </c>
      <c r="H95" s="311">
        <v>4360</v>
      </c>
      <c r="I95" s="311">
        <v>4406</v>
      </c>
      <c r="J95" s="311">
        <v>4316</v>
      </c>
      <c r="K95" s="311">
        <v>4388</v>
      </c>
      <c r="L95" s="311">
        <v>4282</v>
      </c>
      <c r="M95" s="311">
        <v>4267</v>
      </c>
      <c r="N95" s="311">
        <v>4209</v>
      </c>
      <c r="O95" s="312">
        <v>4183</v>
      </c>
      <c r="P95" s="310">
        <v>4216</v>
      </c>
      <c r="Q95" s="311">
        <v>4200</v>
      </c>
      <c r="R95" s="313">
        <v>4200</v>
      </c>
      <c r="S95" s="311">
        <v>4219</v>
      </c>
      <c r="T95" s="311">
        <v>4231</v>
      </c>
      <c r="U95" s="311">
        <v>4221</v>
      </c>
      <c r="V95" s="311">
        <v>4188</v>
      </c>
      <c r="W95" s="311">
        <v>4157</v>
      </c>
      <c r="X95" s="311">
        <v>4110</v>
      </c>
      <c r="Y95" s="311">
        <v>4126</v>
      </c>
      <c r="Z95" s="311">
        <v>4131</v>
      </c>
      <c r="AA95" s="312">
        <v>4086</v>
      </c>
      <c r="AB95" s="310">
        <v>4076</v>
      </c>
      <c r="AC95" s="311">
        <v>4164</v>
      </c>
      <c r="AD95" s="311">
        <v>4159</v>
      </c>
      <c r="AE95" s="311">
        <v>4125</v>
      </c>
      <c r="AF95" s="311">
        <v>4000</v>
      </c>
      <c r="AG95" s="311">
        <v>3871</v>
      </c>
      <c r="AH95" s="311">
        <v>3815</v>
      </c>
      <c r="AI95" s="311">
        <v>3808</v>
      </c>
      <c r="AJ95" s="311">
        <v>3803</v>
      </c>
      <c r="AK95" s="311">
        <v>3857</v>
      </c>
      <c r="AL95" s="311">
        <v>3870</v>
      </c>
      <c r="AM95" s="312">
        <v>3947</v>
      </c>
      <c r="AN95" s="310">
        <v>3925</v>
      </c>
      <c r="AO95" s="311">
        <v>4021</v>
      </c>
      <c r="AP95" s="311">
        <v>4004</v>
      </c>
      <c r="AQ95" s="311">
        <v>3979</v>
      </c>
      <c r="AR95" s="311">
        <v>4106</v>
      </c>
      <c r="AS95" s="311">
        <v>4138</v>
      </c>
      <c r="AT95" s="311">
        <v>4152</v>
      </c>
      <c r="AU95" s="311">
        <v>4147</v>
      </c>
      <c r="AV95" s="311">
        <v>4110</v>
      </c>
      <c r="AW95" s="311">
        <v>4110</v>
      </c>
      <c r="AX95" s="311">
        <v>4173</v>
      </c>
      <c r="AY95" s="312">
        <v>4171</v>
      </c>
      <c r="AZ95" s="310">
        <v>4202</v>
      </c>
      <c r="BA95" s="311">
        <v>4279</v>
      </c>
      <c r="BB95" s="311">
        <v>4235</v>
      </c>
      <c r="BC95" s="311">
        <v>4222</v>
      </c>
      <c r="BD95" s="311">
        <v>4197</v>
      </c>
      <c r="BE95" s="311">
        <v>4193</v>
      </c>
      <c r="BF95" s="311">
        <v>4222</v>
      </c>
      <c r="BG95" s="311">
        <v>4136</v>
      </c>
      <c r="BH95" s="311">
        <v>4176</v>
      </c>
      <c r="BI95" s="311">
        <v>4119</v>
      </c>
      <c r="BJ95" s="311">
        <v>4075</v>
      </c>
      <c r="BK95" s="312">
        <v>4100</v>
      </c>
      <c r="BL95" s="310">
        <v>4167</v>
      </c>
      <c r="BM95" s="315">
        <v>4242</v>
      </c>
      <c r="BN95" s="315">
        <v>4279</v>
      </c>
      <c r="BO95" s="315">
        <v>4285</v>
      </c>
      <c r="BP95" s="315">
        <v>4288</v>
      </c>
      <c r="BQ95" s="315">
        <v>4285</v>
      </c>
      <c r="BR95" s="315">
        <v>4107</v>
      </c>
      <c r="BS95" s="315">
        <v>4071</v>
      </c>
      <c r="BT95" s="315">
        <v>4037</v>
      </c>
      <c r="BU95" s="315">
        <v>4041</v>
      </c>
      <c r="BV95" s="315">
        <v>4025</v>
      </c>
      <c r="BW95" s="312">
        <v>4079</v>
      </c>
      <c r="BX95" s="310">
        <v>4172</v>
      </c>
      <c r="BY95" s="315">
        <v>4121</v>
      </c>
      <c r="BZ95" s="315">
        <v>4042</v>
      </c>
      <c r="CA95" s="315">
        <v>3958</v>
      </c>
      <c r="CB95" s="315">
        <v>3925</v>
      </c>
      <c r="CC95" s="315">
        <v>3842</v>
      </c>
      <c r="CD95" s="315">
        <v>3778</v>
      </c>
      <c r="CE95" s="315">
        <v>3804</v>
      </c>
      <c r="CF95" s="315">
        <v>3741</v>
      </c>
      <c r="CG95" s="311">
        <v>3721</v>
      </c>
      <c r="CH95" s="311">
        <v>3663</v>
      </c>
      <c r="CI95" s="312">
        <v>3659</v>
      </c>
      <c r="CJ95" s="310">
        <v>3628</v>
      </c>
      <c r="CK95" s="311">
        <v>3614</v>
      </c>
      <c r="CL95" s="311">
        <v>3556</v>
      </c>
      <c r="CM95" s="311">
        <v>3547</v>
      </c>
      <c r="CN95" s="311">
        <v>3556</v>
      </c>
      <c r="CO95" s="311">
        <v>3625</v>
      </c>
      <c r="CP95" s="311">
        <v>3680</v>
      </c>
      <c r="CQ95" s="311">
        <v>3674</v>
      </c>
      <c r="CR95" s="311">
        <v>3676</v>
      </c>
      <c r="CS95" s="311">
        <v>3805</v>
      </c>
      <c r="CT95" s="311">
        <v>3797</v>
      </c>
      <c r="CU95" s="312">
        <v>3828</v>
      </c>
      <c r="CV95" s="310">
        <v>3823</v>
      </c>
      <c r="CW95" s="311">
        <v>3827</v>
      </c>
      <c r="CX95" s="311">
        <v>3798</v>
      </c>
      <c r="CY95" s="311">
        <v>3813</v>
      </c>
      <c r="CZ95" s="311">
        <v>3782</v>
      </c>
      <c r="DA95" s="311">
        <v>3752</v>
      </c>
      <c r="DB95" s="311">
        <v>3702</v>
      </c>
      <c r="DC95" s="311">
        <v>3652</v>
      </c>
      <c r="DD95" s="311">
        <v>3712</v>
      </c>
      <c r="DE95" s="311">
        <v>3721</v>
      </c>
      <c r="DF95" s="311">
        <v>3740</v>
      </c>
      <c r="DG95" s="312">
        <v>3763</v>
      </c>
      <c r="DH95" s="310">
        <v>3757</v>
      </c>
      <c r="DI95" s="311">
        <v>3696</v>
      </c>
      <c r="DJ95" s="311">
        <v>3659</v>
      </c>
      <c r="DK95" s="311">
        <v>3644</v>
      </c>
      <c r="DL95" s="311">
        <v>3569</v>
      </c>
      <c r="DM95" s="311">
        <v>3498</v>
      </c>
      <c r="DN95" s="311">
        <v>3457</v>
      </c>
      <c r="DO95" s="311">
        <v>3439</v>
      </c>
      <c r="DP95" s="311">
        <v>3454</v>
      </c>
      <c r="DQ95" s="311">
        <v>3440</v>
      </c>
      <c r="DR95" s="311">
        <v>3510</v>
      </c>
      <c r="DS95" s="314">
        <v>3551</v>
      </c>
      <c r="DT95" s="310">
        <v>3572</v>
      </c>
      <c r="DU95" s="311">
        <v>3715</v>
      </c>
      <c r="DV95" s="311">
        <v>3750</v>
      </c>
      <c r="DW95" s="311">
        <v>3840</v>
      </c>
      <c r="DX95" s="311">
        <v>3983</v>
      </c>
      <c r="DY95" s="311">
        <v>3993</v>
      </c>
      <c r="DZ95" s="311">
        <v>4044</v>
      </c>
      <c r="EA95" s="311">
        <v>3876</v>
      </c>
      <c r="EB95" s="311">
        <v>3904</v>
      </c>
      <c r="EC95" s="311">
        <v>3834</v>
      </c>
      <c r="ED95" s="311">
        <v>3782</v>
      </c>
      <c r="EE95" s="314">
        <v>3738</v>
      </c>
      <c r="EF95" s="310">
        <v>3702</v>
      </c>
      <c r="EG95" s="311">
        <v>3655</v>
      </c>
      <c r="EH95" s="311">
        <v>3589</v>
      </c>
      <c r="EI95" s="311">
        <v>3557</v>
      </c>
      <c r="EJ95" s="311">
        <v>3496</v>
      </c>
      <c r="EK95" s="311">
        <v>3469</v>
      </c>
      <c r="EL95" s="311">
        <v>3495</v>
      </c>
      <c r="EM95" s="311">
        <v>3469</v>
      </c>
      <c r="EN95" s="311">
        <v>3531</v>
      </c>
      <c r="EO95" s="311">
        <v>3516</v>
      </c>
      <c r="EP95" s="311">
        <v>3525</v>
      </c>
      <c r="EQ95" s="314">
        <v>3550</v>
      </c>
      <c r="ER95" s="310">
        <v>3601</v>
      </c>
      <c r="ES95" s="311">
        <v>3596</v>
      </c>
      <c r="ET95" s="311">
        <v>3680</v>
      </c>
      <c r="EU95" s="311">
        <v>3738</v>
      </c>
      <c r="EV95" s="311">
        <v>3773</v>
      </c>
      <c r="EW95" s="314">
        <v>3763</v>
      </c>
      <c r="EX95" s="314">
        <v>4009</v>
      </c>
      <c r="EY95" s="314">
        <v>4005</v>
      </c>
      <c r="EZ95" s="312">
        <v>3944</v>
      </c>
      <c r="FA95" s="312">
        <v>4117</v>
      </c>
      <c r="FB95" s="312">
        <v>4156</v>
      </c>
      <c r="FC95" s="312">
        <v>4151</v>
      </c>
      <c r="FD95" s="312">
        <v>4229</v>
      </c>
      <c r="FE95" s="312">
        <v>4242</v>
      </c>
      <c r="FF95" s="312">
        <v>4203</v>
      </c>
      <c r="FG95" s="312">
        <v>4173</v>
      </c>
      <c r="FH95" s="312">
        <v>4218</v>
      </c>
      <c r="FI95" s="312">
        <v>4218</v>
      </c>
      <c r="FJ95" s="312">
        <v>4272</v>
      </c>
      <c r="FK95" s="312">
        <v>4232</v>
      </c>
      <c r="FL95" s="312">
        <v>4203</v>
      </c>
      <c r="FM95" s="312">
        <v>4243</v>
      </c>
      <c r="FN95" s="312">
        <v>4242</v>
      </c>
      <c r="FO95" s="312">
        <v>4335</v>
      </c>
      <c r="FP95" s="312">
        <v>4428</v>
      </c>
      <c r="FQ95" s="312">
        <v>4465</v>
      </c>
      <c r="FR95" s="312">
        <v>4442</v>
      </c>
      <c r="FS95" s="312">
        <v>4439</v>
      </c>
      <c r="FT95" s="312">
        <v>4440</v>
      </c>
      <c r="FU95" s="312">
        <v>4434</v>
      </c>
      <c r="FV95" s="312">
        <v>4343</v>
      </c>
      <c r="FW95" s="93">
        <v>-91</v>
      </c>
      <c r="FX95" s="79">
        <v>-2.0953258116509326</v>
      </c>
      <c r="FY95" s="93">
        <v>8</v>
      </c>
      <c r="FZ95" s="79">
        <v>0.1845444059976932</v>
      </c>
    </row>
    <row r="96" spans="1:182" ht="15" outlineLevel="2">
      <c r="A96" s="304">
        <v>615</v>
      </c>
      <c r="B96" s="48" t="s">
        <v>398</v>
      </c>
      <c r="C96" s="290" t="s">
        <v>498</v>
      </c>
      <c r="D96" s="310">
        <v>18231</v>
      </c>
      <c r="E96" s="311">
        <v>18316</v>
      </c>
      <c r="F96" s="311">
        <v>18455</v>
      </c>
      <c r="G96" s="311">
        <v>18407</v>
      </c>
      <c r="H96" s="311">
        <v>18265</v>
      </c>
      <c r="I96" s="311">
        <v>18433</v>
      </c>
      <c r="J96" s="311">
        <v>17793</v>
      </c>
      <c r="K96" s="311">
        <v>18360</v>
      </c>
      <c r="L96" s="311">
        <v>17685</v>
      </c>
      <c r="M96" s="311">
        <v>17670</v>
      </c>
      <c r="N96" s="311">
        <v>17479</v>
      </c>
      <c r="O96" s="312">
        <v>17458</v>
      </c>
      <c r="P96" s="310">
        <v>17368</v>
      </c>
      <c r="Q96" s="311">
        <v>17500</v>
      </c>
      <c r="R96" s="313">
        <v>18066</v>
      </c>
      <c r="S96" s="311">
        <v>18467</v>
      </c>
      <c r="T96" s="311">
        <v>18658</v>
      </c>
      <c r="U96" s="311">
        <v>18634</v>
      </c>
      <c r="V96" s="311">
        <v>18448</v>
      </c>
      <c r="W96" s="311">
        <v>18423</v>
      </c>
      <c r="X96" s="311">
        <v>18880</v>
      </c>
      <c r="Y96" s="311">
        <v>19217</v>
      </c>
      <c r="Z96" s="311">
        <v>19058</v>
      </c>
      <c r="AA96" s="312">
        <v>18613</v>
      </c>
      <c r="AB96" s="310">
        <v>18707</v>
      </c>
      <c r="AC96" s="311">
        <v>18677</v>
      </c>
      <c r="AD96" s="311">
        <v>18504</v>
      </c>
      <c r="AE96" s="311">
        <v>18316</v>
      </c>
      <c r="AF96" s="311">
        <v>18752</v>
      </c>
      <c r="AG96" s="311">
        <v>16125</v>
      </c>
      <c r="AH96" s="311">
        <v>18524</v>
      </c>
      <c r="AI96" s="311">
        <v>18395</v>
      </c>
      <c r="AJ96" s="311">
        <v>18423</v>
      </c>
      <c r="AK96" s="311">
        <v>18651</v>
      </c>
      <c r="AL96" s="311">
        <v>18665</v>
      </c>
      <c r="AM96" s="312">
        <v>18654</v>
      </c>
      <c r="AN96" s="310">
        <v>18501</v>
      </c>
      <c r="AO96" s="311">
        <v>18906</v>
      </c>
      <c r="AP96" s="311">
        <v>18839</v>
      </c>
      <c r="AQ96" s="311">
        <v>19135</v>
      </c>
      <c r="AR96" s="311">
        <v>19181</v>
      </c>
      <c r="AS96" s="311">
        <v>19263</v>
      </c>
      <c r="AT96" s="311">
        <v>19297</v>
      </c>
      <c r="AU96" s="311">
        <v>19211</v>
      </c>
      <c r="AV96" s="311">
        <v>18941</v>
      </c>
      <c r="AW96" s="311">
        <v>18988</v>
      </c>
      <c r="AX96" s="311">
        <v>18968</v>
      </c>
      <c r="AY96" s="312">
        <v>19022</v>
      </c>
      <c r="AZ96" s="310">
        <v>19163</v>
      </c>
      <c r="BA96" s="311">
        <v>19290</v>
      </c>
      <c r="BB96" s="311">
        <v>19046</v>
      </c>
      <c r="BC96" s="311">
        <v>19060</v>
      </c>
      <c r="BD96" s="311">
        <v>18955</v>
      </c>
      <c r="BE96" s="311">
        <v>18856</v>
      </c>
      <c r="BF96" s="311">
        <v>18816</v>
      </c>
      <c r="BG96" s="311">
        <v>18610</v>
      </c>
      <c r="BH96" s="311">
        <v>18889</v>
      </c>
      <c r="BI96" s="311">
        <v>18492</v>
      </c>
      <c r="BJ96" s="311">
        <v>18525</v>
      </c>
      <c r="BK96" s="312">
        <v>19022</v>
      </c>
      <c r="BL96" s="310">
        <v>19098</v>
      </c>
      <c r="BM96" s="315">
        <v>19541</v>
      </c>
      <c r="BN96" s="315">
        <v>19663</v>
      </c>
      <c r="BO96" s="315">
        <v>19743</v>
      </c>
      <c r="BP96" s="315">
        <v>19761</v>
      </c>
      <c r="BQ96" s="315">
        <v>19802</v>
      </c>
      <c r="BR96" s="315">
        <v>19435</v>
      </c>
      <c r="BS96" s="315">
        <v>19353</v>
      </c>
      <c r="BT96" s="315">
        <v>19344</v>
      </c>
      <c r="BU96" s="315">
        <v>19630</v>
      </c>
      <c r="BV96" s="315">
        <v>19751</v>
      </c>
      <c r="BW96" s="312">
        <v>19782</v>
      </c>
      <c r="BX96" s="310">
        <v>20180</v>
      </c>
      <c r="BY96" s="315">
        <v>20005</v>
      </c>
      <c r="BZ96" s="315">
        <v>19345</v>
      </c>
      <c r="CA96" s="315">
        <v>18980</v>
      </c>
      <c r="CB96" s="315">
        <v>18801</v>
      </c>
      <c r="CC96" s="315">
        <v>18489</v>
      </c>
      <c r="CD96" s="315">
        <v>18322</v>
      </c>
      <c r="CE96" s="315">
        <v>18359</v>
      </c>
      <c r="CF96" s="315">
        <v>18135</v>
      </c>
      <c r="CG96" s="311">
        <v>18936</v>
      </c>
      <c r="CH96" s="311">
        <v>18904</v>
      </c>
      <c r="CI96" s="312">
        <v>18775</v>
      </c>
      <c r="CJ96" s="310">
        <v>18680</v>
      </c>
      <c r="CK96" s="311">
        <v>18832</v>
      </c>
      <c r="CL96" s="311">
        <v>18776</v>
      </c>
      <c r="CM96" s="311">
        <v>18753</v>
      </c>
      <c r="CN96" s="311">
        <v>19537</v>
      </c>
      <c r="CO96" s="311">
        <v>19954</v>
      </c>
      <c r="CP96" s="311">
        <v>20796</v>
      </c>
      <c r="CQ96" s="311">
        <v>20653</v>
      </c>
      <c r="CR96" s="311">
        <v>21023</v>
      </c>
      <c r="CS96" s="311">
        <v>21163</v>
      </c>
      <c r="CT96" s="311">
        <v>21617</v>
      </c>
      <c r="CU96" s="312">
        <v>21590</v>
      </c>
      <c r="CV96" s="310">
        <v>21977</v>
      </c>
      <c r="CW96" s="311">
        <v>22006</v>
      </c>
      <c r="CX96" s="311">
        <v>22192</v>
      </c>
      <c r="CY96" s="311">
        <v>22101</v>
      </c>
      <c r="CZ96" s="311">
        <v>22564</v>
      </c>
      <c r="DA96" s="311">
        <v>22279</v>
      </c>
      <c r="DB96" s="311">
        <v>22064</v>
      </c>
      <c r="DC96" s="311">
        <v>22306</v>
      </c>
      <c r="DD96" s="311">
        <v>22408</v>
      </c>
      <c r="DE96" s="311">
        <v>22336</v>
      </c>
      <c r="DF96" s="311">
        <v>22317</v>
      </c>
      <c r="DG96" s="312">
        <v>22826</v>
      </c>
      <c r="DH96" s="310">
        <v>22931</v>
      </c>
      <c r="DI96" s="311">
        <v>23175</v>
      </c>
      <c r="DJ96" s="311">
        <v>23768</v>
      </c>
      <c r="DK96" s="311">
        <v>23451</v>
      </c>
      <c r="DL96" s="311">
        <v>23111</v>
      </c>
      <c r="DM96" s="311">
        <v>22864</v>
      </c>
      <c r="DN96" s="311">
        <v>22746</v>
      </c>
      <c r="DO96" s="311">
        <v>22637</v>
      </c>
      <c r="DP96" s="311">
        <v>22724</v>
      </c>
      <c r="DQ96" s="311">
        <v>22360</v>
      </c>
      <c r="DR96" s="311">
        <v>22168</v>
      </c>
      <c r="DS96" s="314">
        <v>22620</v>
      </c>
      <c r="DT96" s="310">
        <v>22799</v>
      </c>
      <c r="DU96" s="311">
        <v>25116</v>
      </c>
      <c r="DV96" s="311">
        <v>26047</v>
      </c>
      <c r="DW96" s="311">
        <v>26864</v>
      </c>
      <c r="DX96" s="311">
        <v>28666</v>
      </c>
      <c r="DY96" s="311">
        <v>29377</v>
      </c>
      <c r="DZ96" s="311">
        <v>29308</v>
      </c>
      <c r="EA96" s="311">
        <v>27416</v>
      </c>
      <c r="EB96" s="311">
        <v>27465</v>
      </c>
      <c r="EC96" s="311">
        <v>26768</v>
      </c>
      <c r="ED96" s="311">
        <v>26175</v>
      </c>
      <c r="EE96" s="314">
        <v>25715</v>
      </c>
      <c r="EF96" s="310">
        <v>25578</v>
      </c>
      <c r="EG96" s="311">
        <v>25248</v>
      </c>
      <c r="EH96" s="311">
        <v>25129</v>
      </c>
      <c r="EI96" s="311">
        <v>24892</v>
      </c>
      <c r="EJ96" s="311">
        <v>24542</v>
      </c>
      <c r="EK96" s="311">
        <v>24533</v>
      </c>
      <c r="EL96" s="311">
        <v>24529</v>
      </c>
      <c r="EM96" s="311">
        <v>24546</v>
      </c>
      <c r="EN96" s="311">
        <v>26916</v>
      </c>
      <c r="EO96" s="311">
        <v>26849</v>
      </c>
      <c r="EP96" s="311">
        <v>26679</v>
      </c>
      <c r="EQ96" s="314">
        <v>26865</v>
      </c>
      <c r="ER96" s="310">
        <v>26959</v>
      </c>
      <c r="ES96" s="311">
        <v>27517</v>
      </c>
      <c r="ET96" s="311">
        <v>29402</v>
      </c>
      <c r="EU96" s="311">
        <v>29942</v>
      </c>
      <c r="EV96" s="311">
        <v>30598</v>
      </c>
      <c r="EW96" s="314">
        <v>30852</v>
      </c>
      <c r="EX96" s="314">
        <v>33416</v>
      </c>
      <c r="EY96" s="314">
        <v>33439</v>
      </c>
      <c r="EZ96" s="312">
        <v>33443</v>
      </c>
      <c r="FA96" s="312">
        <v>33776</v>
      </c>
      <c r="FB96" s="312">
        <v>33683</v>
      </c>
      <c r="FC96" s="312">
        <v>34217</v>
      </c>
      <c r="FD96" s="312">
        <v>35047</v>
      </c>
      <c r="FE96" s="312">
        <v>35549</v>
      </c>
      <c r="FF96" s="312">
        <v>35610</v>
      </c>
      <c r="FG96" s="312">
        <v>35441</v>
      </c>
      <c r="FH96" s="312">
        <v>36083</v>
      </c>
      <c r="FI96" s="312">
        <v>36298</v>
      </c>
      <c r="FJ96" s="312">
        <v>36506</v>
      </c>
      <c r="FK96" s="312">
        <v>37165</v>
      </c>
      <c r="FL96" s="312">
        <v>37265</v>
      </c>
      <c r="FM96" s="312">
        <v>37514</v>
      </c>
      <c r="FN96" s="312">
        <v>37678</v>
      </c>
      <c r="FO96" s="312">
        <v>37875</v>
      </c>
      <c r="FP96" s="312">
        <v>38746</v>
      </c>
      <c r="FQ96" s="312">
        <v>39223</v>
      </c>
      <c r="FR96" s="312">
        <v>39627</v>
      </c>
      <c r="FS96" s="312">
        <v>39538</v>
      </c>
      <c r="FT96" s="312">
        <v>39304</v>
      </c>
      <c r="FU96" s="312">
        <v>39525</v>
      </c>
      <c r="FV96" s="312">
        <v>39662</v>
      </c>
      <c r="FW96" s="93">
        <v>137</v>
      </c>
      <c r="FX96" s="79">
        <v>0.34541878876506477</v>
      </c>
      <c r="FY96" s="93">
        <v>1787</v>
      </c>
      <c r="FZ96" s="79">
        <v>4.7181518151815185</v>
      </c>
    </row>
    <row r="97" spans="1:182" ht="15" outlineLevel="2">
      <c r="A97" s="304">
        <v>649</v>
      </c>
      <c r="B97" s="48" t="s">
        <v>398</v>
      </c>
      <c r="C97" s="290" t="s">
        <v>503</v>
      </c>
      <c r="D97" s="310">
        <v>8272</v>
      </c>
      <c r="E97" s="311">
        <v>8375</v>
      </c>
      <c r="F97" s="311">
        <v>8317</v>
      </c>
      <c r="G97" s="311">
        <v>8250</v>
      </c>
      <c r="H97" s="311">
        <v>8210</v>
      </c>
      <c r="I97" s="311">
        <v>8285</v>
      </c>
      <c r="J97" s="311">
        <v>8178</v>
      </c>
      <c r="K97" s="311">
        <v>8220</v>
      </c>
      <c r="L97" s="311">
        <v>8323</v>
      </c>
      <c r="M97" s="311">
        <v>8387</v>
      </c>
      <c r="N97" s="311">
        <v>8348</v>
      </c>
      <c r="O97" s="312">
        <v>8366</v>
      </c>
      <c r="P97" s="310">
        <v>8396</v>
      </c>
      <c r="Q97" s="311">
        <v>8438</v>
      </c>
      <c r="R97" s="313">
        <v>8668</v>
      </c>
      <c r="S97" s="311">
        <v>8734</v>
      </c>
      <c r="T97" s="311">
        <v>8750</v>
      </c>
      <c r="U97" s="311">
        <v>8803</v>
      </c>
      <c r="V97" s="311">
        <v>8761</v>
      </c>
      <c r="W97" s="311">
        <v>8775</v>
      </c>
      <c r="X97" s="311">
        <v>8826</v>
      </c>
      <c r="Y97" s="311">
        <v>8844</v>
      </c>
      <c r="Z97" s="311">
        <v>8830</v>
      </c>
      <c r="AA97" s="312">
        <v>8737</v>
      </c>
      <c r="AB97" s="310">
        <v>8775</v>
      </c>
      <c r="AC97" s="311">
        <v>8814</v>
      </c>
      <c r="AD97" s="311">
        <v>8840</v>
      </c>
      <c r="AE97" s="311">
        <v>8879</v>
      </c>
      <c r="AF97" s="311">
        <v>8887</v>
      </c>
      <c r="AG97" s="311">
        <v>8882</v>
      </c>
      <c r="AH97" s="311">
        <v>8910</v>
      </c>
      <c r="AI97" s="311">
        <v>8980</v>
      </c>
      <c r="AJ97" s="311">
        <v>9032</v>
      </c>
      <c r="AK97" s="311">
        <v>9118</v>
      </c>
      <c r="AL97" s="311">
        <v>9121</v>
      </c>
      <c r="AM97" s="312">
        <v>9144</v>
      </c>
      <c r="AN97" s="310">
        <v>9142</v>
      </c>
      <c r="AO97" s="311">
        <v>9493</v>
      </c>
      <c r="AP97" s="311">
        <v>9480</v>
      </c>
      <c r="AQ97" s="311">
        <v>9571</v>
      </c>
      <c r="AR97" s="311">
        <v>9609</v>
      </c>
      <c r="AS97" s="311">
        <v>9648</v>
      </c>
      <c r="AT97" s="311">
        <v>9711</v>
      </c>
      <c r="AU97" s="311">
        <v>9790</v>
      </c>
      <c r="AV97" s="311">
        <v>9775</v>
      </c>
      <c r="AW97" s="311">
        <v>9853</v>
      </c>
      <c r="AX97" s="311">
        <v>9830</v>
      </c>
      <c r="AY97" s="312">
        <v>9829</v>
      </c>
      <c r="AZ97" s="310">
        <v>9873</v>
      </c>
      <c r="BA97" s="311">
        <v>9888</v>
      </c>
      <c r="BB97" s="311">
        <v>9898</v>
      </c>
      <c r="BC97" s="311">
        <v>9883</v>
      </c>
      <c r="BD97" s="311">
        <v>9865</v>
      </c>
      <c r="BE97" s="311">
        <v>9881</v>
      </c>
      <c r="BF97" s="311">
        <v>9915</v>
      </c>
      <c r="BG97" s="311">
        <v>9853</v>
      </c>
      <c r="BH97" s="311">
        <v>9915</v>
      </c>
      <c r="BI97" s="311">
        <v>9854</v>
      </c>
      <c r="BJ97" s="311">
        <v>9874</v>
      </c>
      <c r="BK97" s="312">
        <v>9953</v>
      </c>
      <c r="BL97" s="310">
        <v>9963</v>
      </c>
      <c r="BM97" s="315">
        <v>9981</v>
      </c>
      <c r="BN97" s="315">
        <v>10078</v>
      </c>
      <c r="BO97" s="315">
        <v>10119</v>
      </c>
      <c r="BP97" s="315">
        <v>10190</v>
      </c>
      <c r="BQ97" s="315">
        <v>10182</v>
      </c>
      <c r="BR97" s="315">
        <v>10077</v>
      </c>
      <c r="BS97" s="315">
        <v>10009</v>
      </c>
      <c r="BT97" s="315">
        <v>9969</v>
      </c>
      <c r="BU97" s="315">
        <v>9995</v>
      </c>
      <c r="BV97" s="315">
        <v>10024</v>
      </c>
      <c r="BW97" s="312">
        <v>9973</v>
      </c>
      <c r="BX97" s="310">
        <v>9992</v>
      </c>
      <c r="BY97" s="315">
        <v>9900</v>
      </c>
      <c r="BZ97" s="315">
        <v>9805</v>
      </c>
      <c r="CA97" s="315">
        <v>9716</v>
      </c>
      <c r="CB97" s="315">
        <v>9680</v>
      </c>
      <c r="CC97" s="315">
        <v>9578</v>
      </c>
      <c r="CD97" s="315">
        <v>9545</v>
      </c>
      <c r="CE97" s="315">
        <v>9538</v>
      </c>
      <c r="CF97" s="315">
        <v>9583</v>
      </c>
      <c r="CG97" s="311">
        <v>9475</v>
      </c>
      <c r="CH97" s="311">
        <v>9433</v>
      </c>
      <c r="CI97" s="312">
        <v>9400</v>
      </c>
      <c r="CJ97" s="310">
        <v>9351</v>
      </c>
      <c r="CK97" s="311">
        <v>9384</v>
      </c>
      <c r="CL97" s="311">
        <v>9401</v>
      </c>
      <c r="CM97" s="311">
        <v>9454</v>
      </c>
      <c r="CN97" s="311">
        <v>9499</v>
      </c>
      <c r="CO97" s="311">
        <v>9608</v>
      </c>
      <c r="CP97" s="311">
        <v>9657</v>
      </c>
      <c r="CQ97" s="311">
        <v>9609</v>
      </c>
      <c r="CR97" s="311">
        <v>9605</v>
      </c>
      <c r="CS97" s="311">
        <v>9761</v>
      </c>
      <c r="CT97" s="311">
        <v>9755</v>
      </c>
      <c r="CU97" s="312">
        <v>9792</v>
      </c>
      <c r="CV97" s="310">
        <v>9773</v>
      </c>
      <c r="CW97" s="311">
        <v>9717</v>
      </c>
      <c r="CX97" s="311">
        <v>9746</v>
      </c>
      <c r="CY97" s="311">
        <v>9852</v>
      </c>
      <c r="CZ97" s="311">
        <v>9881</v>
      </c>
      <c r="DA97" s="311">
        <v>9895</v>
      </c>
      <c r="DB97" s="311">
        <v>9888</v>
      </c>
      <c r="DC97" s="311">
        <v>9865</v>
      </c>
      <c r="DD97" s="311">
        <v>9864</v>
      </c>
      <c r="DE97" s="311">
        <v>9873</v>
      </c>
      <c r="DF97" s="311">
        <v>9933</v>
      </c>
      <c r="DG97" s="312">
        <v>10201</v>
      </c>
      <c r="DH97" s="310">
        <v>10217</v>
      </c>
      <c r="DI97" s="311">
        <v>10229</v>
      </c>
      <c r="DJ97" s="311">
        <v>10242</v>
      </c>
      <c r="DK97" s="311">
        <v>10196</v>
      </c>
      <c r="DL97" s="311">
        <v>10116</v>
      </c>
      <c r="DM97" s="311">
        <v>10054</v>
      </c>
      <c r="DN97" s="311">
        <v>9993</v>
      </c>
      <c r="DO97" s="311">
        <v>9967</v>
      </c>
      <c r="DP97" s="311">
        <v>9998</v>
      </c>
      <c r="DQ97" s="311">
        <v>10232</v>
      </c>
      <c r="DR97" s="311">
        <v>10152</v>
      </c>
      <c r="DS97" s="314">
        <v>10173</v>
      </c>
      <c r="DT97" s="310">
        <v>10278</v>
      </c>
      <c r="DU97" s="311">
        <v>10475</v>
      </c>
      <c r="DV97" s="311">
        <v>10467</v>
      </c>
      <c r="DW97" s="311">
        <v>10486</v>
      </c>
      <c r="DX97" s="311">
        <v>10602</v>
      </c>
      <c r="DY97" s="311">
        <v>10609</v>
      </c>
      <c r="DZ97" s="311">
        <v>10645</v>
      </c>
      <c r="EA97" s="311">
        <v>10570</v>
      </c>
      <c r="EB97" s="311">
        <v>10567</v>
      </c>
      <c r="EC97" s="311">
        <v>10519</v>
      </c>
      <c r="ED97" s="311">
        <v>10433</v>
      </c>
      <c r="EE97" s="314">
        <v>10438</v>
      </c>
      <c r="EF97" s="310">
        <v>10467</v>
      </c>
      <c r="EG97" s="311">
        <v>10442</v>
      </c>
      <c r="EH97" s="311">
        <v>10389</v>
      </c>
      <c r="EI97" s="311">
        <v>10419</v>
      </c>
      <c r="EJ97" s="311">
        <v>10337</v>
      </c>
      <c r="EK97" s="311">
        <v>10317</v>
      </c>
      <c r="EL97" s="311">
        <v>10252</v>
      </c>
      <c r="EM97" s="311">
        <v>10283</v>
      </c>
      <c r="EN97" s="311">
        <v>10289</v>
      </c>
      <c r="EO97" s="311">
        <v>10351</v>
      </c>
      <c r="EP97" s="311">
        <v>10465</v>
      </c>
      <c r="EQ97" s="314">
        <v>10419</v>
      </c>
      <c r="ER97" s="310">
        <v>10470</v>
      </c>
      <c r="ES97" s="311">
        <v>10437</v>
      </c>
      <c r="ET97" s="311">
        <v>10385</v>
      </c>
      <c r="EU97" s="311">
        <v>10337</v>
      </c>
      <c r="EV97" s="311">
        <v>10260</v>
      </c>
      <c r="EW97" s="314">
        <v>10223</v>
      </c>
      <c r="EX97" s="314">
        <v>10375</v>
      </c>
      <c r="EY97" s="314">
        <v>10422</v>
      </c>
      <c r="EZ97" s="312">
        <v>10394</v>
      </c>
      <c r="FA97" s="312">
        <v>10411</v>
      </c>
      <c r="FB97" s="312">
        <v>10377</v>
      </c>
      <c r="FC97" s="312">
        <v>10480</v>
      </c>
      <c r="FD97" s="312">
        <v>10514</v>
      </c>
      <c r="FE97" s="312">
        <v>10509</v>
      </c>
      <c r="FF97" s="312">
        <v>10359</v>
      </c>
      <c r="FG97" s="312">
        <v>10315</v>
      </c>
      <c r="FH97" s="312">
        <v>10275</v>
      </c>
      <c r="FI97" s="312">
        <v>10237</v>
      </c>
      <c r="FJ97" s="312">
        <v>10228</v>
      </c>
      <c r="FK97" s="312">
        <v>10195</v>
      </c>
      <c r="FL97" s="312">
        <v>10210</v>
      </c>
      <c r="FM97" s="312">
        <v>10203</v>
      </c>
      <c r="FN97" s="312">
        <v>10266</v>
      </c>
      <c r="FO97" s="312">
        <v>10254</v>
      </c>
      <c r="FP97" s="312">
        <v>10303</v>
      </c>
      <c r="FQ97" s="312">
        <v>10319</v>
      </c>
      <c r="FR97" s="312">
        <v>10311</v>
      </c>
      <c r="FS97" s="312">
        <v>10267</v>
      </c>
      <c r="FT97" s="312">
        <v>10250</v>
      </c>
      <c r="FU97" s="312">
        <v>10267</v>
      </c>
      <c r="FV97" s="312">
        <v>10208</v>
      </c>
      <c r="FW97" s="93">
        <v>-59</v>
      </c>
      <c r="FX97" s="79">
        <v>-0.57797805642633227</v>
      </c>
      <c r="FY97" s="93">
        <v>-46</v>
      </c>
      <c r="FZ97" s="79">
        <v>-0.44860542227423444</v>
      </c>
    </row>
    <row r="98" spans="1:182" ht="15" outlineLevel="2">
      <c r="A98" s="304">
        <v>652</v>
      </c>
      <c r="B98" s="48" t="s">
        <v>398</v>
      </c>
      <c r="C98" s="290" t="s">
        <v>504</v>
      </c>
      <c r="D98" s="310">
        <v>4997</v>
      </c>
      <c r="E98" s="311">
        <v>5000</v>
      </c>
      <c r="F98" s="311">
        <v>4989</v>
      </c>
      <c r="G98" s="311">
        <v>4888</v>
      </c>
      <c r="H98" s="311">
        <v>4869</v>
      </c>
      <c r="I98" s="311">
        <v>4925</v>
      </c>
      <c r="J98" s="311">
        <v>4816</v>
      </c>
      <c r="K98" s="311">
        <v>4876</v>
      </c>
      <c r="L98" s="311">
        <v>4758</v>
      </c>
      <c r="M98" s="311">
        <v>4828</v>
      </c>
      <c r="N98" s="311">
        <v>4827</v>
      </c>
      <c r="O98" s="312">
        <v>4817</v>
      </c>
      <c r="P98" s="310">
        <v>4819</v>
      </c>
      <c r="Q98" s="311">
        <v>4815</v>
      </c>
      <c r="R98" s="313">
        <v>4798</v>
      </c>
      <c r="S98" s="311">
        <v>4796</v>
      </c>
      <c r="T98" s="311">
        <v>4837</v>
      </c>
      <c r="U98" s="311">
        <v>4866</v>
      </c>
      <c r="V98" s="311">
        <v>4930</v>
      </c>
      <c r="W98" s="311">
        <v>4962</v>
      </c>
      <c r="X98" s="311">
        <v>5003</v>
      </c>
      <c r="Y98" s="311">
        <v>5042</v>
      </c>
      <c r="Z98" s="311">
        <v>5045</v>
      </c>
      <c r="AA98" s="312">
        <v>4995</v>
      </c>
      <c r="AB98" s="310">
        <v>5060</v>
      </c>
      <c r="AC98" s="311">
        <v>5070</v>
      </c>
      <c r="AD98" s="311">
        <v>5059</v>
      </c>
      <c r="AE98" s="311">
        <v>5040</v>
      </c>
      <c r="AF98" s="311">
        <v>5097</v>
      </c>
      <c r="AG98" s="311">
        <v>5055</v>
      </c>
      <c r="AH98" s="311">
        <v>5032</v>
      </c>
      <c r="AI98" s="311">
        <v>4993</v>
      </c>
      <c r="AJ98" s="311">
        <v>4965</v>
      </c>
      <c r="AK98" s="311">
        <v>5006</v>
      </c>
      <c r="AL98" s="311">
        <v>5029</v>
      </c>
      <c r="AM98" s="312">
        <v>5052</v>
      </c>
      <c r="AN98" s="310">
        <v>5010</v>
      </c>
      <c r="AO98" s="311">
        <v>4995</v>
      </c>
      <c r="AP98" s="311">
        <v>5019</v>
      </c>
      <c r="AQ98" s="311">
        <v>5007</v>
      </c>
      <c r="AR98" s="311">
        <v>5078</v>
      </c>
      <c r="AS98" s="311">
        <v>5072</v>
      </c>
      <c r="AT98" s="311">
        <v>5080</v>
      </c>
      <c r="AU98" s="311">
        <v>5075</v>
      </c>
      <c r="AV98" s="311">
        <v>5033</v>
      </c>
      <c r="AW98" s="311">
        <v>5045</v>
      </c>
      <c r="AX98" s="311">
        <v>5041</v>
      </c>
      <c r="AY98" s="312">
        <v>5058</v>
      </c>
      <c r="AZ98" s="310">
        <v>5086</v>
      </c>
      <c r="BA98" s="311">
        <v>5105</v>
      </c>
      <c r="BB98" s="311">
        <v>5078</v>
      </c>
      <c r="BC98" s="311">
        <v>5081</v>
      </c>
      <c r="BD98" s="311">
        <v>5077</v>
      </c>
      <c r="BE98" s="311">
        <v>5058</v>
      </c>
      <c r="BF98" s="311">
        <v>5102</v>
      </c>
      <c r="BG98" s="311">
        <v>5060</v>
      </c>
      <c r="BH98" s="311">
        <v>5053</v>
      </c>
      <c r="BI98" s="311">
        <v>5025</v>
      </c>
      <c r="BJ98" s="311">
        <v>5032</v>
      </c>
      <c r="BK98" s="312">
        <v>5059</v>
      </c>
      <c r="BL98" s="310">
        <v>5043</v>
      </c>
      <c r="BM98" s="315">
        <v>5086</v>
      </c>
      <c r="BN98" s="315">
        <v>5082</v>
      </c>
      <c r="BO98" s="315">
        <v>5091</v>
      </c>
      <c r="BP98" s="315">
        <v>5080</v>
      </c>
      <c r="BQ98" s="315">
        <v>5059</v>
      </c>
      <c r="BR98" s="315">
        <v>4990</v>
      </c>
      <c r="BS98" s="315">
        <v>4938</v>
      </c>
      <c r="BT98" s="315">
        <v>4911</v>
      </c>
      <c r="BU98" s="315">
        <v>4930</v>
      </c>
      <c r="BV98" s="315">
        <v>4963</v>
      </c>
      <c r="BW98" s="312">
        <v>4974</v>
      </c>
      <c r="BX98" s="310">
        <v>5006</v>
      </c>
      <c r="BY98" s="315">
        <v>5001</v>
      </c>
      <c r="BZ98" s="315">
        <v>5017</v>
      </c>
      <c r="CA98" s="315">
        <v>4976</v>
      </c>
      <c r="CB98" s="315">
        <v>4943</v>
      </c>
      <c r="CC98" s="315">
        <v>4928</v>
      </c>
      <c r="CD98" s="315">
        <v>4937</v>
      </c>
      <c r="CE98" s="315">
        <v>4949</v>
      </c>
      <c r="CF98" s="315">
        <v>4953</v>
      </c>
      <c r="CG98" s="311">
        <v>4929</v>
      </c>
      <c r="CH98" s="311">
        <v>4956</v>
      </c>
      <c r="CI98" s="312">
        <v>4949</v>
      </c>
      <c r="CJ98" s="310">
        <v>4872</v>
      </c>
      <c r="CK98" s="311">
        <v>4851</v>
      </c>
      <c r="CL98" s="311">
        <v>4836</v>
      </c>
      <c r="CM98" s="311">
        <v>4858</v>
      </c>
      <c r="CN98" s="311">
        <v>4870</v>
      </c>
      <c r="CO98" s="311">
        <v>4911</v>
      </c>
      <c r="CP98" s="311">
        <v>4991</v>
      </c>
      <c r="CQ98" s="311">
        <v>4985</v>
      </c>
      <c r="CR98" s="311">
        <v>4963</v>
      </c>
      <c r="CS98" s="311">
        <v>4962</v>
      </c>
      <c r="CT98" s="311">
        <v>4962</v>
      </c>
      <c r="CU98" s="312">
        <v>4996</v>
      </c>
      <c r="CV98" s="310">
        <v>4978</v>
      </c>
      <c r="CW98" s="311">
        <v>4960</v>
      </c>
      <c r="CX98" s="311">
        <v>4979</v>
      </c>
      <c r="CY98" s="311">
        <v>4956</v>
      </c>
      <c r="CZ98" s="311">
        <v>4955</v>
      </c>
      <c r="DA98" s="311">
        <v>4954</v>
      </c>
      <c r="DB98" s="311">
        <v>4931</v>
      </c>
      <c r="DC98" s="311">
        <v>4922</v>
      </c>
      <c r="DD98" s="311">
        <v>4945</v>
      </c>
      <c r="DE98" s="311">
        <v>4993</v>
      </c>
      <c r="DF98" s="311">
        <v>4979</v>
      </c>
      <c r="DG98" s="312">
        <v>5018</v>
      </c>
      <c r="DH98" s="310">
        <v>5025</v>
      </c>
      <c r="DI98" s="311">
        <v>5030</v>
      </c>
      <c r="DJ98" s="311">
        <v>5018</v>
      </c>
      <c r="DK98" s="311">
        <v>4986</v>
      </c>
      <c r="DL98" s="311">
        <v>4966</v>
      </c>
      <c r="DM98" s="311">
        <v>4926</v>
      </c>
      <c r="DN98" s="311">
        <v>4910</v>
      </c>
      <c r="DO98" s="311">
        <v>4933</v>
      </c>
      <c r="DP98" s="311">
        <v>4960</v>
      </c>
      <c r="DQ98" s="311">
        <v>4953</v>
      </c>
      <c r="DR98" s="311">
        <v>4932</v>
      </c>
      <c r="DS98" s="314">
        <v>5016</v>
      </c>
      <c r="DT98" s="310">
        <v>5061</v>
      </c>
      <c r="DU98" s="311">
        <v>5082</v>
      </c>
      <c r="DV98" s="311">
        <v>5099</v>
      </c>
      <c r="DW98" s="311">
        <v>5066</v>
      </c>
      <c r="DX98" s="311">
        <v>5073</v>
      </c>
      <c r="DY98" s="311">
        <v>5072</v>
      </c>
      <c r="DZ98" s="311">
        <v>5089</v>
      </c>
      <c r="EA98" s="311">
        <v>5057</v>
      </c>
      <c r="EB98" s="311">
        <v>5074</v>
      </c>
      <c r="EC98" s="311">
        <v>5068</v>
      </c>
      <c r="ED98" s="311">
        <v>5038</v>
      </c>
      <c r="EE98" s="314">
        <v>5029</v>
      </c>
      <c r="EF98" s="310">
        <v>5069</v>
      </c>
      <c r="EG98" s="311">
        <v>5097</v>
      </c>
      <c r="EH98" s="311">
        <v>5074</v>
      </c>
      <c r="EI98" s="311">
        <v>5040</v>
      </c>
      <c r="EJ98" s="311">
        <v>5019</v>
      </c>
      <c r="EK98" s="311">
        <v>5024</v>
      </c>
      <c r="EL98" s="311">
        <v>4996</v>
      </c>
      <c r="EM98" s="311">
        <v>5007</v>
      </c>
      <c r="EN98" s="311">
        <v>4997</v>
      </c>
      <c r="EO98" s="311">
        <v>4984</v>
      </c>
      <c r="EP98" s="311">
        <v>4982</v>
      </c>
      <c r="EQ98" s="314">
        <v>4974</v>
      </c>
      <c r="ER98" s="310">
        <v>5009</v>
      </c>
      <c r="ES98" s="311">
        <v>4982</v>
      </c>
      <c r="ET98" s="311">
        <v>4965</v>
      </c>
      <c r="EU98" s="311">
        <v>4972</v>
      </c>
      <c r="EV98" s="311">
        <v>4979</v>
      </c>
      <c r="EW98" s="314">
        <v>4963</v>
      </c>
      <c r="EX98" s="314">
        <v>4982</v>
      </c>
      <c r="EY98" s="314">
        <v>5009</v>
      </c>
      <c r="EZ98" s="312">
        <v>5006</v>
      </c>
      <c r="FA98" s="312">
        <v>5002</v>
      </c>
      <c r="FB98" s="312">
        <v>4993</v>
      </c>
      <c r="FC98" s="312">
        <v>5006</v>
      </c>
      <c r="FD98" s="312">
        <v>5023</v>
      </c>
      <c r="FE98" s="312">
        <v>5027</v>
      </c>
      <c r="FF98" s="312">
        <v>4994</v>
      </c>
      <c r="FG98" s="312">
        <v>4977</v>
      </c>
      <c r="FH98" s="312">
        <v>4952</v>
      </c>
      <c r="FI98" s="312">
        <v>4919</v>
      </c>
      <c r="FJ98" s="312">
        <v>4928</v>
      </c>
      <c r="FK98" s="312">
        <v>4942</v>
      </c>
      <c r="FL98" s="312">
        <v>4916</v>
      </c>
      <c r="FM98" s="312">
        <v>4891</v>
      </c>
      <c r="FN98" s="312">
        <v>4896</v>
      </c>
      <c r="FO98" s="312">
        <v>4896</v>
      </c>
      <c r="FP98" s="312">
        <v>4929</v>
      </c>
      <c r="FQ98" s="312">
        <v>4927</v>
      </c>
      <c r="FR98" s="312">
        <v>4917</v>
      </c>
      <c r="FS98" s="312">
        <v>4897</v>
      </c>
      <c r="FT98" s="312">
        <v>4879</v>
      </c>
      <c r="FU98" s="312">
        <v>4906</v>
      </c>
      <c r="FV98" s="312">
        <v>4906</v>
      </c>
      <c r="FW98" s="93">
        <v>0</v>
      </c>
      <c r="FX98" s="79">
        <v>0</v>
      </c>
      <c r="FY98" s="93">
        <v>10</v>
      </c>
      <c r="FZ98" s="79">
        <v>0.20424836601307192</v>
      </c>
    </row>
    <row r="99" spans="1:182" ht="15" outlineLevel="2">
      <c r="A99" s="304">
        <v>660</v>
      </c>
      <c r="B99" s="48" t="s">
        <v>398</v>
      </c>
      <c r="C99" s="290" t="s">
        <v>508</v>
      </c>
      <c r="D99" s="310">
        <v>8143</v>
      </c>
      <c r="E99" s="311">
        <v>8073</v>
      </c>
      <c r="F99" s="311">
        <v>8068</v>
      </c>
      <c r="G99" s="311">
        <v>8154</v>
      </c>
      <c r="H99" s="311">
        <v>8180</v>
      </c>
      <c r="I99" s="311">
        <v>8233</v>
      </c>
      <c r="J99" s="311">
        <v>8103</v>
      </c>
      <c r="K99" s="311">
        <v>8217</v>
      </c>
      <c r="L99" s="311">
        <v>8236</v>
      </c>
      <c r="M99" s="311">
        <v>8268</v>
      </c>
      <c r="N99" s="311">
        <v>8256</v>
      </c>
      <c r="O99" s="312">
        <v>8448</v>
      </c>
      <c r="P99" s="310">
        <v>8469</v>
      </c>
      <c r="Q99" s="311">
        <v>8533</v>
      </c>
      <c r="R99" s="313">
        <v>8671</v>
      </c>
      <c r="S99" s="311">
        <v>8420</v>
      </c>
      <c r="T99" s="311">
        <v>8466</v>
      </c>
      <c r="U99" s="311">
        <v>8676</v>
      </c>
      <c r="V99" s="311">
        <v>8780</v>
      </c>
      <c r="W99" s="311">
        <v>8803</v>
      </c>
      <c r="X99" s="311">
        <v>8831</v>
      </c>
      <c r="Y99" s="311">
        <v>8897</v>
      </c>
      <c r="Z99" s="311">
        <v>9015</v>
      </c>
      <c r="AA99" s="312">
        <v>8983</v>
      </c>
      <c r="AB99" s="310">
        <v>9018</v>
      </c>
      <c r="AC99" s="311">
        <v>9055</v>
      </c>
      <c r="AD99" s="311">
        <v>9127</v>
      </c>
      <c r="AE99" s="311">
        <v>9216</v>
      </c>
      <c r="AF99" s="311">
        <v>9241</v>
      </c>
      <c r="AG99" s="311">
        <v>9125</v>
      </c>
      <c r="AH99" s="311">
        <v>9115</v>
      </c>
      <c r="AI99" s="311">
        <v>9117</v>
      </c>
      <c r="AJ99" s="311">
        <v>9139</v>
      </c>
      <c r="AK99" s="311">
        <v>9161</v>
      </c>
      <c r="AL99" s="311">
        <v>9169</v>
      </c>
      <c r="AM99" s="312">
        <v>9285</v>
      </c>
      <c r="AN99" s="310">
        <v>9279</v>
      </c>
      <c r="AO99" s="311">
        <v>9327</v>
      </c>
      <c r="AP99" s="311">
        <v>9310</v>
      </c>
      <c r="AQ99" s="311">
        <v>9243</v>
      </c>
      <c r="AR99" s="311">
        <v>9428</v>
      </c>
      <c r="AS99" s="311">
        <v>9430</v>
      </c>
      <c r="AT99" s="311">
        <v>9458</v>
      </c>
      <c r="AU99" s="311">
        <v>9539</v>
      </c>
      <c r="AV99" s="311">
        <v>9423</v>
      </c>
      <c r="AW99" s="311">
        <v>9500</v>
      </c>
      <c r="AX99" s="311">
        <v>9509</v>
      </c>
      <c r="AY99" s="312">
        <v>9474</v>
      </c>
      <c r="AZ99" s="310">
        <v>9516</v>
      </c>
      <c r="BA99" s="311">
        <v>9650</v>
      </c>
      <c r="BB99" s="311">
        <v>9658</v>
      </c>
      <c r="BC99" s="311">
        <v>9595</v>
      </c>
      <c r="BD99" s="311">
        <v>9629</v>
      </c>
      <c r="BE99" s="311">
        <v>9552</v>
      </c>
      <c r="BF99" s="311">
        <v>9651</v>
      </c>
      <c r="BG99" s="311">
        <v>9601</v>
      </c>
      <c r="BH99" s="311">
        <v>9701</v>
      </c>
      <c r="BI99" s="311">
        <v>9627</v>
      </c>
      <c r="BJ99" s="311">
        <v>9705</v>
      </c>
      <c r="BK99" s="312">
        <v>9808</v>
      </c>
      <c r="BL99" s="310">
        <v>9844</v>
      </c>
      <c r="BM99" s="315">
        <v>9914</v>
      </c>
      <c r="BN99" s="315">
        <v>9934</v>
      </c>
      <c r="BO99" s="315">
        <v>9971</v>
      </c>
      <c r="BP99" s="315">
        <v>10030</v>
      </c>
      <c r="BQ99" s="315">
        <v>9957</v>
      </c>
      <c r="BR99" s="315">
        <v>9743</v>
      </c>
      <c r="BS99" s="315">
        <v>9656</v>
      </c>
      <c r="BT99" s="315">
        <v>9665</v>
      </c>
      <c r="BU99" s="315">
        <v>9739</v>
      </c>
      <c r="BV99" s="315">
        <v>9756</v>
      </c>
      <c r="BW99" s="312">
        <v>9776</v>
      </c>
      <c r="BX99" s="310">
        <v>9848</v>
      </c>
      <c r="BY99" s="315">
        <v>9796</v>
      </c>
      <c r="BZ99" s="315">
        <v>9773</v>
      </c>
      <c r="CA99" s="315">
        <v>9690</v>
      </c>
      <c r="CB99" s="315">
        <v>9682</v>
      </c>
      <c r="CC99" s="315">
        <v>9563</v>
      </c>
      <c r="CD99" s="315">
        <v>9583</v>
      </c>
      <c r="CE99" s="315">
        <v>9650</v>
      </c>
      <c r="CF99" s="315">
        <v>9702</v>
      </c>
      <c r="CG99" s="311">
        <v>9729</v>
      </c>
      <c r="CH99" s="311">
        <v>9733</v>
      </c>
      <c r="CI99" s="312">
        <v>9695</v>
      </c>
      <c r="CJ99" s="310">
        <v>9665</v>
      </c>
      <c r="CK99" s="311">
        <v>9628</v>
      </c>
      <c r="CL99" s="311">
        <v>9738</v>
      </c>
      <c r="CM99" s="311">
        <v>9726</v>
      </c>
      <c r="CN99" s="311">
        <v>9755</v>
      </c>
      <c r="CO99" s="311">
        <v>9842</v>
      </c>
      <c r="CP99" s="311">
        <v>9892</v>
      </c>
      <c r="CQ99" s="311">
        <v>9973</v>
      </c>
      <c r="CR99" s="311">
        <v>9996</v>
      </c>
      <c r="CS99" s="311">
        <v>9983</v>
      </c>
      <c r="CT99" s="311">
        <v>10058</v>
      </c>
      <c r="CU99" s="312">
        <v>10147</v>
      </c>
      <c r="CV99" s="310">
        <v>10130</v>
      </c>
      <c r="CW99" s="311">
        <v>10094</v>
      </c>
      <c r="CX99" s="311">
        <v>10117</v>
      </c>
      <c r="CY99" s="311">
        <v>10135</v>
      </c>
      <c r="CZ99" s="311">
        <v>10175</v>
      </c>
      <c r="DA99" s="311">
        <v>10106</v>
      </c>
      <c r="DB99" s="311">
        <v>10162</v>
      </c>
      <c r="DC99" s="311">
        <v>10177</v>
      </c>
      <c r="DD99" s="311">
        <v>10178</v>
      </c>
      <c r="DE99" s="311">
        <v>10171</v>
      </c>
      <c r="DF99" s="311">
        <v>10214</v>
      </c>
      <c r="DG99" s="312">
        <v>10227</v>
      </c>
      <c r="DH99" s="310">
        <v>10275</v>
      </c>
      <c r="DI99" s="311">
        <v>10279</v>
      </c>
      <c r="DJ99" s="311">
        <v>10280</v>
      </c>
      <c r="DK99" s="311">
        <v>10214</v>
      </c>
      <c r="DL99" s="311">
        <v>10137</v>
      </c>
      <c r="DM99" s="311">
        <v>10060</v>
      </c>
      <c r="DN99" s="311">
        <v>10024</v>
      </c>
      <c r="DO99" s="311">
        <v>9963</v>
      </c>
      <c r="DP99" s="311">
        <v>9980</v>
      </c>
      <c r="DQ99" s="311">
        <v>9947</v>
      </c>
      <c r="DR99" s="311">
        <v>9940</v>
      </c>
      <c r="DS99" s="314">
        <v>10059</v>
      </c>
      <c r="DT99" s="310">
        <v>10135</v>
      </c>
      <c r="DU99" s="311">
        <v>10328</v>
      </c>
      <c r="DV99" s="311">
        <v>10401</v>
      </c>
      <c r="DW99" s="311">
        <v>10435</v>
      </c>
      <c r="DX99" s="311">
        <v>10646</v>
      </c>
      <c r="DY99" s="311">
        <v>10662</v>
      </c>
      <c r="DZ99" s="311">
        <v>10684</v>
      </c>
      <c r="EA99" s="311">
        <v>10533</v>
      </c>
      <c r="EB99" s="311">
        <v>10549</v>
      </c>
      <c r="EC99" s="311">
        <v>10576</v>
      </c>
      <c r="ED99" s="311">
        <v>10501</v>
      </c>
      <c r="EE99" s="314">
        <v>10462</v>
      </c>
      <c r="EF99" s="310">
        <v>10457</v>
      </c>
      <c r="EG99" s="311">
        <v>10446</v>
      </c>
      <c r="EH99" s="311">
        <v>10371</v>
      </c>
      <c r="EI99" s="311">
        <v>10373</v>
      </c>
      <c r="EJ99" s="311">
        <v>10373</v>
      </c>
      <c r="EK99" s="311">
        <v>10376</v>
      </c>
      <c r="EL99" s="311">
        <v>10386</v>
      </c>
      <c r="EM99" s="311">
        <v>10356</v>
      </c>
      <c r="EN99" s="311">
        <v>10371</v>
      </c>
      <c r="EO99" s="311">
        <v>10343</v>
      </c>
      <c r="EP99" s="311">
        <v>10275</v>
      </c>
      <c r="EQ99" s="314">
        <v>10247</v>
      </c>
      <c r="ER99" s="310">
        <v>10300</v>
      </c>
      <c r="ES99" s="311">
        <v>10259</v>
      </c>
      <c r="ET99" s="311">
        <v>10220</v>
      </c>
      <c r="EU99" s="311">
        <v>10186</v>
      </c>
      <c r="EV99" s="311">
        <v>10207</v>
      </c>
      <c r="EW99" s="314">
        <v>10118</v>
      </c>
      <c r="EX99" s="314">
        <v>10357</v>
      </c>
      <c r="EY99" s="314">
        <v>10423</v>
      </c>
      <c r="EZ99" s="312">
        <v>10439</v>
      </c>
      <c r="FA99" s="312">
        <v>10470</v>
      </c>
      <c r="FB99" s="312">
        <v>10465</v>
      </c>
      <c r="FC99" s="312">
        <v>10479</v>
      </c>
      <c r="FD99" s="312">
        <v>10560</v>
      </c>
      <c r="FE99" s="312">
        <v>10542</v>
      </c>
      <c r="FF99" s="312">
        <v>10432</v>
      </c>
      <c r="FG99" s="312">
        <v>10393</v>
      </c>
      <c r="FH99" s="312">
        <v>10332</v>
      </c>
      <c r="FI99" s="312">
        <v>10316</v>
      </c>
      <c r="FJ99" s="312">
        <v>10350</v>
      </c>
      <c r="FK99" s="312">
        <v>10379</v>
      </c>
      <c r="FL99" s="312">
        <v>10335</v>
      </c>
      <c r="FM99" s="312">
        <v>10330</v>
      </c>
      <c r="FN99" s="312">
        <v>10261</v>
      </c>
      <c r="FO99" s="312">
        <v>10297</v>
      </c>
      <c r="FP99" s="312">
        <v>10357</v>
      </c>
      <c r="FQ99" s="312">
        <v>10379</v>
      </c>
      <c r="FR99" s="312">
        <v>10366</v>
      </c>
      <c r="FS99" s="312">
        <v>10359</v>
      </c>
      <c r="FT99" s="312">
        <v>10354</v>
      </c>
      <c r="FU99" s="312">
        <v>10378</v>
      </c>
      <c r="FV99" s="312">
        <v>10423</v>
      </c>
      <c r="FW99" s="93">
        <v>45</v>
      </c>
      <c r="FX99" s="79">
        <v>0.43173750359781249</v>
      </c>
      <c r="FY99" s="93">
        <v>126</v>
      </c>
      <c r="FZ99" s="79">
        <v>1.2236573759347382</v>
      </c>
    </row>
    <row r="100" spans="1:182" ht="15" outlineLevel="2">
      <c r="A100" s="304">
        <v>667</v>
      </c>
      <c r="B100" s="48" t="s">
        <v>398</v>
      </c>
      <c r="C100" s="290" t="s">
        <v>511</v>
      </c>
      <c r="D100" s="310">
        <v>9431</v>
      </c>
      <c r="E100" s="311">
        <v>9413</v>
      </c>
      <c r="F100" s="311">
        <v>9445</v>
      </c>
      <c r="G100" s="311">
        <v>9359</v>
      </c>
      <c r="H100" s="311">
        <v>9309</v>
      </c>
      <c r="I100" s="311">
        <v>9386</v>
      </c>
      <c r="J100" s="311">
        <v>9091</v>
      </c>
      <c r="K100" s="311">
        <v>9316</v>
      </c>
      <c r="L100" s="311">
        <v>9034</v>
      </c>
      <c r="M100" s="311">
        <v>9000</v>
      </c>
      <c r="N100" s="311">
        <v>8967</v>
      </c>
      <c r="O100" s="312">
        <v>8996</v>
      </c>
      <c r="P100" s="310">
        <v>9188</v>
      </c>
      <c r="Q100" s="311">
        <v>9257</v>
      </c>
      <c r="R100" s="313">
        <v>9214</v>
      </c>
      <c r="S100" s="311">
        <v>9297</v>
      </c>
      <c r="T100" s="311">
        <v>9369</v>
      </c>
      <c r="U100" s="311">
        <v>9282</v>
      </c>
      <c r="V100" s="311">
        <v>9248</v>
      </c>
      <c r="W100" s="311">
        <v>9215</v>
      </c>
      <c r="X100" s="311">
        <v>9257</v>
      </c>
      <c r="Y100" s="311">
        <v>9321</v>
      </c>
      <c r="Z100" s="311">
        <v>9289</v>
      </c>
      <c r="AA100" s="312">
        <v>9109</v>
      </c>
      <c r="AB100" s="310">
        <v>9124</v>
      </c>
      <c r="AC100" s="311">
        <v>9195</v>
      </c>
      <c r="AD100" s="311">
        <v>9156</v>
      </c>
      <c r="AE100" s="311">
        <v>9106</v>
      </c>
      <c r="AF100" s="311">
        <v>9217</v>
      </c>
      <c r="AG100" s="311">
        <v>9266</v>
      </c>
      <c r="AH100" s="311">
        <v>9270</v>
      </c>
      <c r="AI100" s="311">
        <v>9251</v>
      </c>
      <c r="AJ100" s="311">
        <v>9208</v>
      </c>
      <c r="AK100" s="311">
        <v>9267</v>
      </c>
      <c r="AL100" s="311">
        <v>9198</v>
      </c>
      <c r="AM100" s="312">
        <v>9232</v>
      </c>
      <c r="AN100" s="310">
        <v>9216</v>
      </c>
      <c r="AO100" s="311">
        <v>9376</v>
      </c>
      <c r="AP100" s="311">
        <v>9425</v>
      </c>
      <c r="AQ100" s="311">
        <v>9396</v>
      </c>
      <c r="AR100" s="311">
        <v>9489</v>
      </c>
      <c r="AS100" s="311">
        <v>9418</v>
      </c>
      <c r="AT100" s="311">
        <v>9479</v>
      </c>
      <c r="AU100" s="311">
        <v>9482</v>
      </c>
      <c r="AV100" s="311">
        <v>9423</v>
      </c>
      <c r="AW100" s="311">
        <v>9390</v>
      </c>
      <c r="AX100" s="311">
        <v>9379</v>
      </c>
      <c r="AY100" s="312">
        <v>9356</v>
      </c>
      <c r="AZ100" s="310">
        <v>9472</v>
      </c>
      <c r="BA100" s="311">
        <v>9506</v>
      </c>
      <c r="BB100" s="311">
        <v>9377</v>
      </c>
      <c r="BC100" s="311">
        <v>9392</v>
      </c>
      <c r="BD100" s="311">
        <v>9392</v>
      </c>
      <c r="BE100" s="311">
        <v>9336</v>
      </c>
      <c r="BF100" s="311">
        <v>9312</v>
      </c>
      <c r="BG100" s="311">
        <v>9234</v>
      </c>
      <c r="BH100" s="311">
        <v>9337</v>
      </c>
      <c r="BI100" s="311">
        <v>9334</v>
      </c>
      <c r="BJ100" s="311">
        <v>9404</v>
      </c>
      <c r="BK100" s="312">
        <v>9501</v>
      </c>
      <c r="BL100" s="310">
        <v>9483</v>
      </c>
      <c r="BM100" s="315">
        <v>9473</v>
      </c>
      <c r="BN100" s="315">
        <v>9539</v>
      </c>
      <c r="BO100" s="315">
        <v>9491</v>
      </c>
      <c r="BP100" s="315">
        <v>9506</v>
      </c>
      <c r="BQ100" s="315">
        <v>9447</v>
      </c>
      <c r="BR100" s="315">
        <v>9336</v>
      </c>
      <c r="BS100" s="315">
        <v>9275</v>
      </c>
      <c r="BT100" s="315">
        <v>9203</v>
      </c>
      <c r="BU100" s="315">
        <v>9197</v>
      </c>
      <c r="BV100" s="315">
        <v>9153</v>
      </c>
      <c r="BW100" s="312">
        <v>9229</v>
      </c>
      <c r="BX100" s="310">
        <v>9299</v>
      </c>
      <c r="BY100" s="315">
        <v>9319</v>
      </c>
      <c r="BZ100" s="315">
        <v>9236</v>
      </c>
      <c r="CA100" s="315">
        <v>9180</v>
      </c>
      <c r="CB100" s="315">
        <v>9158</v>
      </c>
      <c r="CC100" s="315">
        <v>9081</v>
      </c>
      <c r="CD100" s="315">
        <v>9089</v>
      </c>
      <c r="CE100" s="315">
        <v>9114</v>
      </c>
      <c r="CF100" s="315">
        <v>9061</v>
      </c>
      <c r="CG100" s="311">
        <v>9034</v>
      </c>
      <c r="CH100" s="311">
        <v>8998</v>
      </c>
      <c r="CI100" s="312">
        <v>8970</v>
      </c>
      <c r="CJ100" s="310">
        <v>8950</v>
      </c>
      <c r="CK100" s="311">
        <v>8989</v>
      </c>
      <c r="CL100" s="311">
        <v>8970</v>
      </c>
      <c r="CM100" s="311">
        <v>8962</v>
      </c>
      <c r="CN100" s="311">
        <v>9014</v>
      </c>
      <c r="CO100" s="311">
        <v>9104</v>
      </c>
      <c r="CP100" s="311">
        <v>9139</v>
      </c>
      <c r="CQ100" s="311">
        <v>8996</v>
      </c>
      <c r="CR100" s="311">
        <v>9121</v>
      </c>
      <c r="CS100" s="311">
        <v>9099</v>
      </c>
      <c r="CT100" s="311">
        <v>9121</v>
      </c>
      <c r="CU100" s="312">
        <v>9146</v>
      </c>
      <c r="CV100" s="310">
        <v>9136</v>
      </c>
      <c r="CW100" s="311">
        <v>9119</v>
      </c>
      <c r="CX100" s="311">
        <v>9117</v>
      </c>
      <c r="CY100" s="311">
        <v>9095</v>
      </c>
      <c r="CZ100" s="311">
        <v>9156</v>
      </c>
      <c r="DA100" s="311">
        <v>9115</v>
      </c>
      <c r="DB100" s="311">
        <v>9092</v>
      </c>
      <c r="DC100" s="311">
        <v>9048</v>
      </c>
      <c r="DD100" s="311">
        <v>9051</v>
      </c>
      <c r="DE100" s="311">
        <v>8988</v>
      </c>
      <c r="DF100" s="311">
        <v>9149</v>
      </c>
      <c r="DG100" s="312">
        <v>9117</v>
      </c>
      <c r="DH100" s="310">
        <v>9116</v>
      </c>
      <c r="DI100" s="311">
        <v>9070</v>
      </c>
      <c r="DJ100" s="311">
        <v>9126</v>
      </c>
      <c r="DK100" s="311">
        <v>9116</v>
      </c>
      <c r="DL100" s="311">
        <v>9048</v>
      </c>
      <c r="DM100" s="311">
        <v>9003</v>
      </c>
      <c r="DN100" s="311">
        <v>8963</v>
      </c>
      <c r="DO100" s="311">
        <v>8982</v>
      </c>
      <c r="DP100" s="311">
        <v>9027</v>
      </c>
      <c r="DQ100" s="311">
        <v>8986</v>
      </c>
      <c r="DR100" s="311">
        <v>8950</v>
      </c>
      <c r="DS100" s="314">
        <v>9044</v>
      </c>
      <c r="DT100" s="310">
        <v>9134</v>
      </c>
      <c r="DU100" s="311">
        <v>9334</v>
      </c>
      <c r="DV100" s="311">
        <v>9427</v>
      </c>
      <c r="DW100" s="311">
        <v>9446</v>
      </c>
      <c r="DX100" s="311">
        <v>9564</v>
      </c>
      <c r="DY100" s="311">
        <v>9577</v>
      </c>
      <c r="DZ100" s="311">
        <v>9607</v>
      </c>
      <c r="EA100" s="311">
        <v>9501</v>
      </c>
      <c r="EB100" s="311">
        <v>9551</v>
      </c>
      <c r="EC100" s="311">
        <v>9551</v>
      </c>
      <c r="ED100" s="311">
        <v>9552</v>
      </c>
      <c r="EE100" s="314">
        <v>9566</v>
      </c>
      <c r="EF100" s="310">
        <v>9623</v>
      </c>
      <c r="EG100" s="311">
        <v>9645</v>
      </c>
      <c r="EH100" s="311">
        <v>9570</v>
      </c>
      <c r="EI100" s="311">
        <v>9562</v>
      </c>
      <c r="EJ100" s="311">
        <v>9540</v>
      </c>
      <c r="EK100" s="311">
        <v>9542</v>
      </c>
      <c r="EL100" s="311">
        <v>9612</v>
      </c>
      <c r="EM100" s="311">
        <v>9649</v>
      </c>
      <c r="EN100" s="311">
        <v>9626</v>
      </c>
      <c r="EO100" s="311">
        <v>9620</v>
      </c>
      <c r="EP100" s="311">
        <v>9648</v>
      </c>
      <c r="EQ100" s="314">
        <v>9641</v>
      </c>
      <c r="ER100" s="310">
        <v>9696</v>
      </c>
      <c r="ES100" s="311">
        <v>9663</v>
      </c>
      <c r="ET100" s="311">
        <v>9684</v>
      </c>
      <c r="EU100" s="311">
        <v>9660</v>
      </c>
      <c r="EV100" s="311">
        <v>9667</v>
      </c>
      <c r="EW100" s="314">
        <v>9596</v>
      </c>
      <c r="EX100" s="314">
        <v>9871</v>
      </c>
      <c r="EY100" s="314">
        <v>9939</v>
      </c>
      <c r="EZ100" s="312">
        <v>9886</v>
      </c>
      <c r="FA100" s="312">
        <v>9887</v>
      </c>
      <c r="FB100" s="312">
        <v>9886</v>
      </c>
      <c r="FC100" s="312">
        <v>9957</v>
      </c>
      <c r="FD100" s="312">
        <v>9992</v>
      </c>
      <c r="FE100" s="312">
        <v>10009</v>
      </c>
      <c r="FF100" s="312">
        <v>9971</v>
      </c>
      <c r="FG100" s="312">
        <v>9955</v>
      </c>
      <c r="FH100" s="312">
        <v>9983</v>
      </c>
      <c r="FI100" s="312">
        <v>9993</v>
      </c>
      <c r="FJ100" s="312">
        <v>10000</v>
      </c>
      <c r="FK100" s="312">
        <v>10047</v>
      </c>
      <c r="FL100" s="312">
        <v>10028</v>
      </c>
      <c r="FM100" s="312">
        <v>10015</v>
      </c>
      <c r="FN100" s="312">
        <v>10005</v>
      </c>
      <c r="FO100" s="312">
        <v>10023</v>
      </c>
      <c r="FP100" s="312">
        <v>10135</v>
      </c>
      <c r="FQ100" s="312">
        <v>10213</v>
      </c>
      <c r="FR100" s="312">
        <v>10218</v>
      </c>
      <c r="FS100" s="312">
        <v>10167</v>
      </c>
      <c r="FT100" s="312">
        <v>10127</v>
      </c>
      <c r="FU100" s="312">
        <v>10091</v>
      </c>
      <c r="FV100" s="312">
        <v>10046</v>
      </c>
      <c r="FW100" s="93">
        <v>-45</v>
      </c>
      <c r="FX100" s="79">
        <v>-0.44793947839936288</v>
      </c>
      <c r="FY100" s="93">
        <v>23</v>
      </c>
      <c r="FZ100" s="79">
        <v>0.22947221390801159</v>
      </c>
    </row>
    <row r="101" spans="1:182" ht="15" outlineLevel="2">
      <c r="A101" s="304">
        <v>674</v>
      </c>
      <c r="B101" s="48" t="s">
        <v>398</v>
      </c>
      <c r="C101" s="290" t="s">
        <v>513</v>
      </c>
      <c r="D101" s="310">
        <v>14511</v>
      </c>
      <c r="E101" s="311">
        <v>14640</v>
      </c>
      <c r="F101" s="311">
        <v>14674</v>
      </c>
      <c r="G101" s="311">
        <v>15125</v>
      </c>
      <c r="H101" s="311">
        <v>15309</v>
      </c>
      <c r="I101" s="311">
        <v>15291</v>
      </c>
      <c r="J101" s="311">
        <v>15194</v>
      </c>
      <c r="K101" s="311">
        <v>15264</v>
      </c>
      <c r="L101" s="311">
        <v>15307</v>
      </c>
      <c r="M101" s="311">
        <v>15320</v>
      </c>
      <c r="N101" s="311">
        <v>15285</v>
      </c>
      <c r="O101" s="312">
        <v>15351</v>
      </c>
      <c r="P101" s="310">
        <v>15201</v>
      </c>
      <c r="Q101" s="311">
        <v>15171</v>
      </c>
      <c r="R101" s="313">
        <v>15128</v>
      </c>
      <c r="S101" s="311">
        <v>13643</v>
      </c>
      <c r="T101" s="311">
        <v>15186</v>
      </c>
      <c r="U101" s="311">
        <v>15193</v>
      </c>
      <c r="V101" s="311">
        <v>15154</v>
      </c>
      <c r="W101" s="311">
        <v>15179</v>
      </c>
      <c r="X101" s="311">
        <v>15188</v>
      </c>
      <c r="Y101" s="311">
        <v>15213</v>
      </c>
      <c r="Z101" s="311">
        <v>15221</v>
      </c>
      <c r="AA101" s="312">
        <v>15137</v>
      </c>
      <c r="AB101" s="310">
        <v>14983</v>
      </c>
      <c r="AC101" s="311">
        <v>15204</v>
      </c>
      <c r="AD101" s="311">
        <v>15001</v>
      </c>
      <c r="AE101" s="311">
        <v>15049</v>
      </c>
      <c r="AF101" s="311">
        <v>14984</v>
      </c>
      <c r="AG101" s="311">
        <v>14886</v>
      </c>
      <c r="AH101" s="311">
        <v>14863</v>
      </c>
      <c r="AI101" s="311">
        <v>14826</v>
      </c>
      <c r="AJ101" s="311">
        <v>14756</v>
      </c>
      <c r="AK101" s="311">
        <v>14812</v>
      </c>
      <c r="AL101" s="311">
        <v>14780</v>
      </c>
      <c r="AM101" s="312">
        <v>14768</v>
      </c>
      <c r="AN101" s="310">
        <v>14770</v>
      </c>
      <c r="AO101" s="311">
        <v>14713</v>
      </c>
      <c r="AP101" s="311">
        <v>14722</v>
      </c>
      <c r="AQ101" s="311">
        <v>14622</v>
      </c>
      <c r="AR101" s="311">
        <v>14713</v>
      </c>
      <c r="AS101" s="311">
        <v>14647</v>
      </c>
      <c r="AT101" s="311">
        <v>14643</v>
      </c>
      <c r="AU101" s="311">
        <v>14589</v>
      </c>
      <c r="AV101" s="311">
        <v>14568</v>
      </c>
      <c r="AW101" s="311">
        <v>14502</v>
      </c>
      <c r="AX101" s="311">
        <v>14477</v>
      </c>
      <c r="AY101" s="312">
        <v>14397</v>
      </c>
      <c r="AZ101" s="310">
        <v>14373</v>
      </c>
      <c r="BA101" s="311">
        <v>14347</v>
      </c>
      <c r="BB101" s="311">
        <v>14248</v>
      </c>
      <c r="BC101" s="311">
        <v>14146</v>
      </c>
      <c r="BD101" s="311">
        <v>14000</v>
      </c>
      <c r="BE101" s="311">
        <v>13964</v>
      </c>
      <c r="BF101" s="311">
        <v>13842</v>
      </c>
      <c r="BG101" s="311">
        <v>13670</v>
      </c>
      <c r="BH101" s="311">
        <v>13667</v>
      </c>
      <c r="BI101" s="311">
        <v>13517</v>
      </c>
      <c r="BJ101" s="311">
        <v>13474</v>
      </c>
      <c r="BK101" s="312">
        <v>13514</v>
      </c>
      <c r="BL101" s="310">
        <v>13461</v>
      </c>
      <c r="BM101" s="315">
        <v>13427</v>
      </c>
      <c r="BN101" s="315">
        <v>13393</v>
      </c>
      <c r="BO101" s="315">
        <v>13394</v>
      </c>
      <c r="BP101" s="315">
        <v>13369</v>
      </c>
      <c r="BQ101" s="315">
        <v>13293</v>
      </c>
      <c r="BR101" s="315">
        <v>13044</v>
      </c>
      <c r="BS101" s="315">
        <v>12928</v>
      </c>
      <c r="BT101" s="315">
        <v>12870</v>
      </c>
      <c r="BU101" s="315">
        <v>12789</v>
      </c>
      <c r="BV101" s="315">
        <v>12697</v>
      </c>
      <c r="BW101" s="312">
        <v>12703</v>
      </c>
      <c r="BX101" s="310">
        <v>12728</v>
      </c>
      <c r="BY101" s="315">
        <v>12663</v>
      </c>
      <c r="BZ101" s="315">
        <v>12557</v>
      </c>
      <c r="CA101" s="315">
        <v>12497</v>
      </c>
      <c r="CB101" s="315">
        <v>12451</v>
      </c>
      <c r="CC101" s="315">
        <v>12375</v>
      </c>
      <c r="CD101" s="315">
        <v>12298</v>
      </c>
      <c r="CE101" s="315">
        <v>12280</v>
      </c>
      <c r="CF101" s="315">
        <v>12220</v>
      </c>
      <c r="CG101" s="311">
        <v>12203</v>
      </c>
      <c r="CH101" s="311">
        <v>12193</v>
      </c>
      <c r="CI101" s="312">
        <v>12140</v>
      </c>
      <c r="CJ101" s="310">
        <v>12112</v>
      </c>
      <c r="CK101" s="311">
        <v>12119</v>
      </c>
      <c r="CL101" s="311">
        <v>12109</v>
      </c>
      <c r="CM101" s="311">
        <v>12090</v>
      </c>
      <c r="CN101" s="311">
        <v>12053</v>
      </c>
      <c r="CO101" s="311">
        <v>12194</v>
      </c>
      <c r="CP101" s="311">
        <v>12292</v>
      </c>
      <c r="CQ101" s="311">
        <v>12322</v>
      </c>
      <c r="CR101" s="311">
        <v>12277</v>
      </c>
      <c r="CS101" s="311">
        <v>12292</v>
      </c>
      <c r="CT101" s="311">
        <v>12272</v>
      </c>
      <c r="CU101" s="312">
        <v>12269</v>
      </c>
      <c r="CV101" s="310">
        <v>12232</v>
      </c>
      <c r="CW101" s="311">
        <v>12212</v>
      </c>
      <c r="CX101" s="311">
        <v>12228</v>
      </c>
      <c r="CY101" s="311">
        <v>12266</v>
      </c>
      <c r="CZ101" s="311">
        <v>12189</v>
      </c>
      <c r="DA101" s="311">
        <v>12179</v>
      </c>
      <c r="DB101" s="311">
        <v>12179</v>
      </c>
      <c r="DC101" s="311">
        <v>12125</v>
      </c>
      <c r="DD101" s="311">
        <v>12141</v>
      </c>
      <c r="DE101" s="311">
        <v>12106</v>
      </c>
      <c r="DF101" s="311">
        <v>12167</v>
      </c>
      <c r="DG101" s="312">
        <v>12128</v>
      </c>
      <c r="DH101" s="310">
        <v>12064</v>
      </c>
      <c r="DI101" s="311">
        <v>11930</v>
      </c>
      <c r="DJ101" s="311">
        <v>12006</v>
      </c>
      <c r="DK101" s="311">
        <v>11947</v>
      </c>
      <c r="DL101" s="311">
        <v>11958</v>
      </c>
      <c r="DM101" s="311">
        <v>11904</v>
      </c>
      <c r="DN101" s="311">
        <v>11850</v>
      </c>
      <c r="DO101" s="311">
        <v>11828</v>
      </c>
      <c r="DP101" s="311">
        <v>11858</v>
      </c>
      <c r="DQ101" s="311">
        <v>11826</v>
      </c>
      <c r="DR101" s="311">
        <v>11824</v>
      </c>
      <c r="DS101" s="314">
        <v>11942</v>
      </c>
      <c r="DT101" s="310">
        <v>11933</v>
      </c>
      <c r="DU101" s="311">
        <v>11968</v>
      </c>
      <c r="DV101" s="311">
        <v>11974</v>
      </c>
      <c r="DW101" s="311">
        <v>11977</v>
      </c>
      <c r="DX101" s="311">
        <v>12081</v>
      </c>
      <c r="DY101" s="311">
        <v>12131</v>
      </c>
      <c r="DZ101" s="311">
        <v>12139</v>
      </c>
      <c r="EA101" s="311">
        <v>11997</v>
      </c>
      <c r="EB101" s="311">
        <v>11998</v>
      </c>
      <c r="EC101" s="311">
        <v>11978</v>
      </c>
      <c r="ED101" s="311">
        <v>11912</v>
      </c>
      <c r="EE101" s="314">
        <v>11797</v>
      </c>
      <c r="EF101" s="310">
        <v>11761</v>
      </c>
      <c r="EG101" s="311">
        <v>11754</v>
      </c>
      <c r="EH101" s="311">
        <v>11710</v>
      </c>
      <c r="EI101" s="311">
        <v>11634</v>
      </c>
      <c r="EJ101" s="311">
        <v>11549</v>
      </c>
      <c r="EK101" s="311">
        <v>11567</v>
      </c>
      <c r="EL101" s="311">
        <v>11559</v>
      </c>
      <c r="EM101" s="311">
        <v>11595</v>
      </c>
      <c r="EN101" s="311">
        <v>11573</v>
      </c>
      <c r="EO101" s="311">
        <v>11515</v>
      </c>
      <c r="EP101" s="311">
        <v>11508</v>
      </c>
      <c r="EQ101" s="314">
        <v>11513</v>
      </c>
      <c r="ER101" s="310">
        <v>11485</v>
      </c>
      <c r="ES101" s="311">
        <v>11434</v>
      </c>
      <c r="ET101" s="311">
        <v>11430</v>
      </c>
      <c r="EU101" s="311">
        <v>11411</v>
      </c>
      <c r="EV101" s="311">
        <v>11397</v>
      </c>
      <c r="EW101" s="314">
        <v>11376</v>
      </c>
      <c r="EX101" s="314">
        <v>11559</v>
      </c>
      <c r="EY101" s="314">
        <v>11578</v>
      </c>
      <c r="EZ101" s="312">
        <v>11548</v>
      </c>
      <c r="FA101" s="312">
        <v>11608</v>
      </c>
      <c r="FB101" s="312">
        <v>11555</v>
      </c>
      <c r="FC101" s="312">
        <v>11727</v>
      </c>
      <c r="FD101" s="312">
        <v>11771</v>
      </c>
      <c r="FE101" s="312">
        <v>11753</v>
      </c>
      <c r="FF101" s="312">
        <v>11752</v>
      </c>
      <c r="FG101" s="312">
        <v>11742</v>
      </c>
      <c r="FH101" s="312">
        <v>11702</v>
      </c>
      <c r="FI101" s="312">
        <v>11687</v>
      </c>
      <c r="FJ101" s="312">
        <v>11715</v>
      </c>
      <c r="FK101" s="312">
        <v>11736</v>
      </c>
      <c r="FL101" s="312">
        <v>11748</v>
      </c>
      <c r="FM101" s="312">
        <v>11761</v>
      </c>
      <c r="FN101" s="312">
        <v>11713</v>
      </c>
      <c r="FO101" s="312">
        <v>11717</v>
      </c>
      <c r="FP101" s="312">
        <v>11780</v>
      </c>
      <c r="FQ101" s="312">
        <v>11777</v>
      </c>
      <c r="FR101" s="312">
        <v>11789</v>
      </c>
      <c r="FS101" s="312">
        <v>11808</v>
      </c>
      <c r="FT101" s="312">
        <v>11784</v>
      </c>
      <c r="FU101" s="312">
        <v>11772</v>
      </c>
      <c r="FV101" s="312">
        <v>11751</v>
      </c>
      <c r="FW101" s="93">
        <v>-21</v>
      </c>
      <c r="FX101" s="79">
        <v>-0.17870819504723004</v>
      </c>
      <c r="FY101" s="93">
        <v>34</v>
      </c>
      <c r="FZ101" s="79">
        <v>0.29017666638217976</v>
      </c>
    </row>
    <row r="102" spans="1:182" ht="15" outlineLevel="2">
      <c r="A102" s="304">
        <v>697</v>
      </c>
      <c r="B102" s="48" t="s">
        <v>398</v>
      </c>
      <c r="C102" s="290" t="s">
        <v>517</v>
      </c>
      <c r="D102" s="310">
        <v>14691</v>
      </c>
      <c r="E102" s="311">
        <v>14764</v>
      </c>
      <c r="F102" s="311">
        <v>14731</v>
      </c>
      <c r="G102" s="311">
        <v>14730</v>
      </c>
      <c r="H102" s="311">
        <v>14659</v>
      </c>
      <c r="I102" s="311">
        <v>14643</v>
      </c>
      <c r="J102" s="311">
        <v>14556</v>
      </c>
      <c r="K102" s="311">
        <v>14621</v>
      </c>
      <c r="L102" s="311">
        <v>14704</v>
      </c>
      <c r="M102" s="311">
        <v>14792</v>
      </c>
      <c r="N102" s="311">
        <v>14737</v>
      </c>
      <c r="O102" s="312">
        <v>14833</v>
      </c>
      <c r="P102" s="310">
        <v>14867</v>
      </c>
      <c r="Q102" s="311">
        <v>14912</v>
      </c>
      <c r="R102" s="313">
        <v>14952</v>
      </c>
      <c r="S102" s="311">
        <v>14912</v>
      </c>
      <c r="T102" s="311">
        <v>15077</v>
      </c>
      <c r="U102" s="311">
        <v>15100</v>
      </c>
      <c r="V102" s="311">
        <v>15076</v>
      </c>
      <c r="W102" s="311">
        <v>14916</v>
      </c>
      <c r="X102" s="311">
        <v>14914</v>
      </c>
      <c r="Y102" s="311">
        <v>15041</v>
      </c>
      <c r="Z102" s="311">
        <v>15193</v>
      </c>
      <c r="AA102" s="312">
        <v>15095</v>
      </c>
      <c r="AB102" s="310">
        <v>15183</v>
      </c>
      <c r="AC102" s="311">
        <v>15270</v>
      </c>
      <c r="AD102" s="311">
        <v>15282</v>
      </c>
      <c r="AE102" s="311">
        <v>15300</v>
      </c>
      <c r="AF102" s="311">
        <v>15180</v>
      </c>
      <c r="AG102" s="311">
        <v>15081</v>
      </c>
      <c r="AH102" s="311">
        <v>15049</v>
      </c>
      <c r="AI102" s="311">
        <v>15090</v>
      </c>
      <c r="AJ102" s="311">
        <v>15050</v>
      </c>
      <c r="AK102" s="311">
        <v>15136</v>
      </c>
      <c r="AL102" s="311">
        <v>15115</v>
      </c>
      <c r="AM102" s="312">
        <v>15141</v>
      </c>
      <c r="AN102" s="310">
        <v>15122</v>
      </c>
      <c r="AO102" s="311">
        <v>15178</v>
      </c>
      <c r="AP102" s="311">
        <v>15265</v>
      </c>
      <c r="AQ102" s="311">
        <v>15339</v>
      </c>
      <c r="AR102" s="311">
        <v>15449</v>
      </c>
      <c r="AS102" s="311">
        <v>15455</v>
      </c>
      <c r="AT102" s="311">
        <v>15445</v>
      </c>
      <c r="AU102" s="311">
        <v>15486</v>
      </c>
      <c r="AV102" s="311">
        <v>15406</v>
      </c>
      <c r="AW102" s="311">
        <v>15441</v>
      </c>
      <c r="AX102" s="311">
        <v>15436</v>
      </c>
      <c r="AY102" s="312">
        <v>15504</v>
      </c>
      <c r="AZ102" s="310">
        <v>15529</v>
      </c>
      <c r="BA102" s="311">
        <v>15643</v>
      </c>
      <c r="BB102" s="311">
        <v>15541</v>
      </c>
      <c r="BC102" s="311">
        <v>15529</v>
      </c>
      <c r="BD102" s="311">
        <v>15524</v>
      </c>
      <c r="BE102" s="311">
        <v>15407</v>
      </c>
      <c r="BF102" s="311">
        <v>15353</v>
      </c>
      <c r="BG102" s="311">
        <v>15183</v>
      </c>
      <c r="BH102" s="311">
        <v>15252</v>
      </c>
      <c r="BI102" s="311">
        <v>15124</v>
      </c>
      <c r="BJ102" s="311">
        <v>15129</v>
      </c>
      <c r="BK102" s="312">
        <v>15205</v>
      </c>
      <c r="BL102" s="310">
        <v>15225</v>
      </c>
      <c r="BM102" s="315">
        <v>15240</v>
      </c>
      <c r="BN102" s="315">
        <v>15245</v>
      </c>
      <c r="BO102" s="315">
        <v>15235</v>
      </c>
      <c r="BP102" s="315">
        <v>15247</v>
      </c>
      <c r="BQ102" s="315">
        <v>15220</v>
      </c>
      <c r="BR102" s="315">
        <v>14969</v>
      </c>
      <c r="BS102" s="315">
        <v>14844</v>
      </c>
      <c r="BT102" s="315">
        <v>14773</v>
      </c>
      <c r="BU102" s="315">
        <v>14707</v>
      </c>
      <c r="BV102" s="315">
        <v>14735</v>
      </c>
      <c r="BW102" s="312">
        <v>14813</v>
      </c>
      <c r="BX102" s="310">
        <v>14882</v>
      </c>
      <c r="BY102" s="315">
        <v>14857</v>
      </c>
      <c r="BZ102" s="315">
        <v>14632</v>
      </c>
      <c r="CA102" s="315">
        <v>14494</v>
      </c>
      <c r="CB102" s="315">
        <v>14451</v>
      </c>
      <c r="CC102" s="315">
        <v>14317</v>
      </c>
      <c r="CD102" s="315">
        <v>14245</v>
      </c>
      <c r="CE102" s="315">
        <v>14282</v>
      </c>
      <c r="CF102" s="315">
        <v>14197</v>
      </c>
      <c r="CG102" s="311">
        <v>14176</v>
      </c>
      <c r="CH102" s="311">
        <v>14151</v>
      </c>
      <c r="CI102" s="312">
        <v>14104</v>
      </c>
      <c r="CJ102" s="310">
        <v>14065</v>
      </c>
      <c r="CK102" s="311">
        <v>14086</v>
      </c>
      <c r="CL102" s="311">
        <v>14079</v>
      </c>
      <c r="CM102" s="311">
        <v>14075</v>
      </c>
      <c r="CN102" s="311">
        <v>14082</v>
      </c>
      <c r="CO102" s="311">
        <v>14226</v>
      </c>
      <c r="CP102" s="311">
        <v>14339</v>
      </c>
      <c r="CQ102" s="311">
        <v>14400</v>
      </c>
      <c r="CR102" s="311">
        <v>14348</v>
      </c>
      <c r="CS102" s="311">
        <v>14378</v>
      </c>
      <c r="CT102" s="311">
        <v>14418</v>
      </c>
      <c r="CU102" s="312">
        <v>14476</v>
      </c>
      <c r="CV102" s="310">
        <v>14484</v>
      </c>
      <c r="CW102" s="311">
        <v>14441</v>
      </c>
      <c r="CX102" s="311">
        <v>14629</v>
      </c>
      <c r="CY102" s="311">
        <v>14698</v>
      </c>
      <c r="CZ102" s="311">
        <v>14732</v>
      </c>
      <c r="DA102" s="311">
        <v>14738</v>
      </c>
      <c r="DB102" s="311">
        <v>14711</v>
      </c>
      <c r="DC102" s="311">
        <v>14632</v>
      </c>
      <c r="DD102" s="311">
        <v>14637</v>
      </c>
      <c r="DE102" s="311">
        <v>14710</v>
      </c>
      <c r="DF102" s="311">
        <v>14728</v>
      </c>
      <c r="DG102" s="312">
        <v>14761</v>
      </c>
      <c r="DH102" s="310">
        <v>14775</v>
      </c>
      <c r="DI102" s="311">
        <v>14841</v>
      </c>
      <c r="DJ102" s="311">
        <v>14794</v>
      </c>
      <c r="DK102" s="311">
        <v>14729</v>
      </c>
      <c r="DL102" s="311">
        <v>14699</v>
      </c>
      <c r="DM102" s="311">
        <v>14622</v>
      </c>
      <c r="DN102" s="311">
        <v>14545</v>
      </c>
      <c r="DO102" s="311">
        <v>14506</v>
      </c>
      <c r="DP102" s="311">
        <v>14500</v>
      </c>
      <c r="DQ102" s="311">
        <v>14464</v>
      </c>
      <c r="DR102" s="311">
        <v>14414</v>
      </c>
      <c r="DS102" s="314">
        <v>14611</v>
      </c>
      <c r="DT102" s="310">
        <v>14687</v>
      </c>
      <c r="DU102" s="311">
        <v>14961</v>
      </c>
      <c r="DV102" s="311">
        <v>15108</v>
      </c>
      <c r="DW102" s="311">
        <v>15163</v>
      </c>
      <c r="DX102" s="311">
        <v>15416</v>
      </c>
      <c r="DY102" s="311">
        <v>15491</v>
      </c>
      <c r="DZ102" s="311">
        <v>15453</v>
      </c>
      <c r="EA102" s="311">
        <v>15095</v>
      </c>
      <c r="EB102" s="311">
        <v>15240</v>
      </c>
      <c r="EC102" s="311">
        <v>15180</v>
      </c>
      <c r="ED102" s="311">
        <v>15100</v>
      </c>
      <c r="EE102" s="314">
        <v>15032</v>
      </c>
      <c r="EF102" s="310">
        <v>15073</v>
      </c>
      <c r="EG102" s="311">
        <v>15047</v>
      </c>
      <c r="EH102" s="311">
        <v>14917</v>
      </c>
      <c r="EI102" s="311">
        <v>14839</v>
      </c>
      <c r="EJ102" s="311">
        <v>14785</v>
      </c>
      <c r="EK102" s="311">
        <v>14815</v>
      </c>
      <c r="EL102" s="311">
        <v>14918</v>
      </c>
      <c r="EM102" s="311">
        <v>14958</v>
      </c>
      <c r="EN102" s="311">
        <v>15047</v>
      </c>
      <c r="EO102" s="311">
        <v>15041</v>
      </c>
      <c r="EP102" s="311">
        <v>15028</v>
      </c>
      <c r="EQ102" s="314">
        <v>15042</v>
      </c>
      <c r="ER102" s="310">
        <v>15101</v>
      </c>
      <c r="ES102" s="311">
        <v>15112</v>
      </c>
      <c r="ET102" s="311">
        <v>15493</v>
      </c>
      <c r="EU102" s="311">
        <v>15513</v>
      </c>
      <c r="EV102" s="311">
        <v>15688</v>
      </c>
      <c r="EW102" s="314">
        <v>15939</v>
      </c>
      <c r="EX102" s="314">
        <v>16840</v>
      </c>
      <c r="EY102" s="314">
        <v>16763</v>
      </c>
      <c r="EZ102" s="312">
        <v>16786</v>
      </c>
      <c r="FA102" s="312">
        <v>16862</v>
      </c>
      <c r="FB102" s="312">
        <v>16851</v>
      </c>
      <c r="FC102" s="312">
        <v>17063</v>
      </c>
      <c r="FD102" s="312">
        <v>17240</v>
      </c>
      <c r="FE102" s="312">
        <v>17285</v>
      </c>
      <c r="FF102" s="312">
        <v>17206</v>
      </c>
      <c r="FG102" s="312">
        <v>17197</v>
      </c>
      <c r="FH102" s="312">
        <v>17273</v>
      </c>
      <c r="FI102" s="312">
        <v>17207</v>
      </c>
      <c r="FJ102" s="312">
        <v>17259</v>
      </c>
      <c r="FK102" s="312">
        <v>17370</v>
      </c>
      <c r="FL102" s="312">
        <v>17366</v>
      </c>
      <c r="FM102" s="312">
        <v>17373</v>
      </c>
      <c r="FN102" s="312">
        <v>17387</v>
      </c>
      <c r="FO102" s="312">
        <v>17392</v>
      </c>
      <c r="FP102" s="312">
        <v>17499</v>
      </c>
      <c r="FQ102" s="312">
        <v>17604</v>
      </c>
      <c r="FR102" s="312">
        <v>17634</v>
      </c>
      <c r="FS102" s="312">
        <v>17621</v>
      </c>
      <c r="FT102" s="312">
        <v>17686</v>
      </c>
      <c r="FU102" s="312">
        <v>17748</v>
      </c>
      <c r="FV102" s="312">
        <v>17777</v>
      </c>
      <c r="FW102" s="93">
        <v>29</v>
      </c>
      <c r="FX102" s="79">
        <v>0.16313213703099511</v>
      </c>
      <c r="FY102" s="93">
        <v>385</v>
      </c>
      <c r="FZ102" s="79">
        <v>2.2136614535418584</v>
      </c>
    </row>
    <row r="103" spans="1:182" ht="15" outlineLevel="2">
      <c r="A103" s="304">
        <v>756</v>
      </c>
      <c r="B103" s="48" t="s">
        <v>398</v>
      </c>
      <c r="C103" s="290" t="s">
        <v>519</v>
      </c>
      <c r="D103" s="310">
        <v>25802</v>
      </c>
      <c r="E103" s="311">
        <v>25837</v>
      </c>
      <c r="F103" s="311">
        <v>25755</v>
      </c>
      <c r="G103" s="311">
        <v>25822</v>
      </c>
      <c r="H103" s="311">
        <v>25713</v>
      </c>
      <c r="I103" s="311">
        <v>25785</v>
      </c>
      <c r="J103" s="311">
        <v>24688</v>
      </c>
      <c r="K103" s="311">
        <v>25696</v>
      </c>
      <c r="L103" s="311">
        <v>24912</v>
      </c>
      <c r="M103" s="311">
        <v>25174</v>
      </c>
      <c r="N103" s="311">
        <v>25243</v>
      </c>
      <c r="O103" s="312">
        <v>25374</v>
      </c>
      <c r="P103" s="310">
        <v>25380</v>
      </c>
      <c r="Q103" s="311">
        <v>25243</v>
      </c>
      <c r="R103" s="313">
        <v>25497</v>
      </c>
      <c r="S103" s="311">
        <v>25603</v>
      </c>
      <c r="T103" s="311">
        <v>25594</v>
      </c>
      <c r="U103" s="311">
        <v>25880</v>
      </c>
      <c r="V103" s="311">
        <v>25901</v>
      </c>
      <c r="W103" s="311">
        <v>25872</v>
      </c>
      <c r="X103" s="311">
        <v>25997</v>
      </c>
      <c r="Y103" s="311">
        <v>26147</v>
      </c>
      <c r="Z103" s="311">
        <v>26092</v>
      </c>
      <c r="AA103" s="312">
        <v>26057</v>
      </c>
      <c r="AB103" s="310">
        <v>26086</v>
      </c>
      <c r="AC103" s="311">
        <v>26214</v>
      </c>
      <c r="AD103" s="311">
        <v>26129</v>
      </c>
      <c r="AE103" s="311">
        <v>25983</v>
      </c>
      <c r="AF103" s="311">
        <v>26184</v>
      </c>
      <c r="AG103" s="311">
        <v>25945</v>
      </c>
      <c r="AH103" s="311">
        <v>25774</v>
      </c>
      <c r="AI103" s="311">
        <v>25742</v>
      </c>
      <c r="AJ103" s="311">
        <v>25607</v>
      </c>
      <c r="AK103" s="311">
        <v>25900</v>
      </c>
      <c r="AL103" s="311">
        <v>25873</v>
      </c>
      <c r="AM103" s="312">
        <v>25933</v>
      </c>
      <c r="AN103" s="310">
        <v>25807</v>
      </c>
      <c r="AO103" s="311">
        <v>25956</v>
      </c>
      <c r="AP103" s="311">
        <v>26066</v>
      </c>
      <c r="AQ103" s="311">
        <v>25946</v>
      </c>
      <c r="AR103" s="311">
        <v>26198</v>
      </c>
      <c r="AS103" s="311">
        <v>26055</v>
      </c>
      <c r="AT103" s="311">
        <v>26255</v>
      </c>
      <c r="AU103" s="311">
        <v>26354</v>
      </c>
      <c r="AV103" s="311">
        <v>26101</v>
      </c>
      <c r="AW103" s="311">
        <v>26118</v>
      </c>
      <c r="AX103" s="311">
        <v>26045</v>
      </c>
      <c r="AY103" s="312">
        <v>25956</v>
      </c>
      <c r="AZ103" s="310">
        <v>25995</v>
      </c>
      <c r="BA103" s="311">
        <v>25902</v>
      </c>
      <c r="BB103" s="311">
        <v>25847</v>
      </c>
      <c r="BC103" s="311">
        <v>25594</v>
      </c>
      <c r="BD103" s="311">
        <v>25572</v>
      </c>
      <c r="BE103" s="311">
        <v>25499</v>
      </c>
      <c r="BF103" s="311">
        <v>25416</v>
      </c>
      <c r="BG103" s="311">
        <v>25196</v>
      </c>
      <c r="BH103" s="311">
        <v>25279</v>
      </c>
      <c r="BI103" s="311">
        <v>25088</v>
      </c>
      <c r="BJ103" s="311">
        <v>25225</v>
      </c>
      <c r="BK103" s="312">
        <v>25309</v>
      </c>
      <c r="BL103" s="310">
        <v>25381</v>
      </c>
      <c r="BM103" s="315">
        <v>25430</v>
      </c>
      <c r="BN103" s="315">
        <v>25292</v>
      </c>
      <c r="BO103" s="315">
        <v>25212</v>
      </c>
      <c r="BP103" s="315">
        <v>25255</v>
      </c>
      <c r="BQ103" s="315">
        <v>25100</v>
      </c>
      <c r="BR103" s="315">
        <v>24641</v>
      </c>
      <c r="BS103" s="315">
        <v>24464</v>
      </c>
      <c r="BT103" s="315">
        <v>24298</v>
      </c>
      <c r="BU103" s="315">
        <v>24229</v>
      </c>
      <c r="BV103" s="315">
        <v>24145</v>
      </c>
      <c r="BW103" s="312">
        <v>24290</v>
      </c>
      <c r="BX103" s="310">
        <v>24182</v>
      </c>
      <c r="BY103" s="315">
        <v>24060</v>
      </c>
      <c r="BZ103" s="315">
        <v>23796</v>
      </c>
      <c r="CA103" s="315">
        <v>23548</v>
      </c>
      <c r="CB103" s="315">
        <v>23412</v>
      </c>
      <c r="CC103" s="315">
        <v>23330</v>
      </c>
      <c r="CD103" s="315">
        <v>23250</v>
      </c>
      <c r="CE103" s="315">
        <v>23260</v>
      </c>
      <c r="CF103" s="315">
        <v>23167</v>
      </c>
      <c r="CG103" s="311">
        <v>23063</v>
      </c>
      <c r="CH103" s="311">
        <v>23061</v>
      </c>
      <c r="CI103" s="312">
        <v>23031</v>
      </c>
      <c r="CJ103" s="310">
        <v>22958</v>
      </c>
      <c r="CK103" s="311">
        <v>22938</v>
      </c>
      <c r="CL103" s="311">
        <v>22935</v>
      </c>
      <c r="CM103" s="311">
        <v>22853</v>
      </c>
      <c r="CN103" s="311">
        <v>23004</v>
      </c>
      <c r="CO103" s="311">
        <v>23299</v>
      </c>
      <c r="CP103" s="311">
        <v>23460</v>
      </c>
      <c r="CQ103" s="311">
        <v>23257</v>
      </c>
      <c r="CR103" s="311">
        <v>23355</v>
      </c>
      <c r="CS103" s="311">
        <v>23503</v>
      </c>
      <c r="CT103" s="311">
        <v>23629</v>
      </c>
      <c r="CU103" s="312">
        <v>23659</v>
      </c>
      <c r="CV103" s="310">
        <v>23657</v>
      </c>
      <c r="CW103" s="311">
        <v>23542</v>
      </c>
      <c r="CX103" s="311">
        <v>23489</v>
      </c>
      <c r="CY103" s="311">
        <v>23550</v>
      </c>
      <c r="CZ103" s="311">
        <v>23608</v>
      </c>
      <c r="DA103" s="311">
        <v>23476</v>
      </c>
      <c r="DB103" s="311">
        <v>23394</v>
      </c>
      <c r="DC103" s="311">
        <v>23352</v>
      </c>
      <c r="DD103" s="311">
        <v>23219</v>
      </c>
      <c r="DE103" s="311">
        <v>23209</v>
      </c>
      <c r="DF103" s="311">
        <v>23301</v>
      </c>
      <c r="DG103" s="312">
        <v>23346</v>
      </c>
      <c r="DH103" s="310">
        <v>23322</v>
      </c>
      <c r="DI103" s="311">
        <v>23244</v>
      </c>
      <c r="DJ103" s="311">
        <v>23348</v>
      </c>
      <c r="DK103" s="311">
        <v>23277</v>
      </c>
      <c r="DL103" s="311">
        <v>23208</v>
      </c>
      <c r="DM103" s="311">
        <v>23080</v>
      </c>
      <c r="DN103" s="311">
        <v>22973</v>
      </c>
      <c r="DO103" s="311">
        <v>22958</v>
      </c>
      <c r="DP103" s="311">
        <v>23010</v>
      </c>
      <c r="DQ103" s="311">
        <v>22934</v>
      </c>
      <c r="DR103" s="311">
        <v>22865</v>
      </c>
      <c r="DS103" s="314">
        <v>22988</v>
      </c>
      <c r="DT103" s="310">
        <v>23149</v>
      </c>
      <c r="DU103" s="311">
        <v>23399</v>
      </c>
      <c r="DV103" s="311">
        <v>23481</v>
      </c>
      <c r="DW103" s="311">
        <v>23505</v>
      </c>
      <c r="DX103" s="311">
        <v>23687</v>
      </c>
      <c r="DY103" s="311">
        <v>23694</v>
      </c>
      <c r="DZ103" s="311">
        <v>23750</v>
      </c>
      <c r="EA103" s="311">
        <v>23530</v>
      </c>
      <c r="EB103" s="311">
        <v>23533</v>
      </c>
      <c r="EC103" s="311">
        <v>23481</v>
      </c>
      <c r="ED103" s="311">
        <v>23392</v>
      </c>
      <c r="EE103" s="314">
        <v>23346</v>
      </c>
      <c r="EF103" s="310">
        <v>23296</v>
      </c>
      <c r="EG103" s="311">
        <v>23300</v>
      </c>
      <c r="EH103" s="311">
        <v>23214</v>
      </c>
      <c r="EI103" s="311">
        <v>23152</v>
      </c>
      <c r="EJ103" s="311">
        <v>23081</v>
      </c>
      <c r="EK103" s="311">
        <v>23060</v>
      </c>
      <c r="EL103" s="311">
        <v>23055</v>
      </c>
      <c r="EM103" s="311">
        <v>23062</v>
      </c>
      <c r="EN103" s="311">
        <v>23081</v>
      </c>
      <c r="EO103" s="311">
        <v>23074</v>
      </c>
      <c r="EP103" s="311">
        <v>23084</v>
      </c>
      <c r="EQ103" s="314">
        <v>23054</v>
      </c>
      <c r="ER103" s="310">
        <v>23034</v>
      </c>
      <c r="ES103" s="311">
        <v>22968</v>
      </c>
      <c r="ET103" s="311">
        <v>23000</v>
      </c>
      <c r="EU103" s="311">
        <v>22988</v>
      </c>
      <c r="EV103" s="311">
        <v>23035</v>
      </c>
      <c r="EW103" s="314">
        <v>22948</v>
      </c>
      <c r="EX103" s="314">
        <v>23398</v>
      </c>
      <c r="EY103" s="314">
        <v>23457</v>
      </c>
      <c r="EZ103" s="312">
        <v>23466</v>
      </c>
      <c r="FA103" s="312">
        <v>23615</v>
      </c>
      <c r="FB103" s="312">
        <v>23674</v>
      </c>
      <c r="FC103" s="312">
        <v>23804</v>
      </c>
      <c r="FD103" s="312">
        <v>23847</v>
      </c>
      <c r="FE103" s="312">
        <v>23826</v>
      </c>
      <c r="FF103" s="312">
        <v>23717</v>
      </c>
      <c r="FG103" s="312">
        <v>23647</v>
      </c>
      <c r="FH103" s="312">
        <v>23650</v>
      </c>
      <c r="FI103" s="312">
        <v>23565</v>
      </c>
      <c r="FJ103" s="312">
        <v>23596</v>
      </c>
      <c r="FK103" s="312">
        <v>23645</v>
      </c>
      <c r="FL103" s="312">
        <v>23498</v>
      </c>
      <c r="FM103" s="312">
        <v>23502</v>
      </c>
      <c r="FN103" s="312">
        <v>23471</v>
      </c>
      <c r="FO103" s="312">
        <v>23520</v>
      </c>
      <c r="FP103" s="312">
        <v>23548</v>
      </c>
      <c r="FQ103" s="312">
        <v>23608</v>
      </c>
      <c r="FR103" s="312">
        <v>23646</v>
      </c>
      <c r="FS103" s="312">
        <v>23630</v>
      </c>
      <c r="FT103" s="312">
        <v>23730</v>
      </c>
      <c r="FU103" s="312">
        <v>23729</v>
      </c>
      <c r="FV103" s="312">
        <v>23713</v>
      </c>
      <c r="FW103" s="93">
        <v>-16</v>
      </c>
      <c r="FX103" s="79">
        <v>-6.7473537721924687E-2</v>
      </c>
      <c r="FY103" s="93">
        <v>193</v>
      </c>
      <c r="FZ103" s="79">
        <v>0.82057823129251706</v>
      </c>
    </row>
    <row r="104" spans="1:182" ht="15" outlineLevel="1">
      <c r="A104" s="41" t="s">
        <v>399</v>
      </c>
      <c r="B104" s="38"/>
      <c r="C104" s="42" t="s">
        <v>399</v>
      </c>
      <c r="D104" s="43">
        <v>219060</v>
      </c>
      <c r="E104" s="44">
        <v>219618</v>
      </c>
      <c r="F104" s="44">
        <v>219766</v>
      </c>
      <c r="G104" s="44">
        <v>219211</v>
      </c>
      <c r="H104" s="44">
        <v>218058</v>
      </c>
      <c r="I104" s="44">
        <v>218897</v>
      </c>
      <c r="J104" s="44">
        <v>217040</v>
      </c>
      <c r="K104" s="44">
        <v>217970</v>
      </c>
      <c r="L104" s="44">
        <v>218473</v>
      </c>
      <c r="M104" s="44">
        <v>219503</v>
      </c>
      <c r="N104" s="44">
        <v>219758</v>
      </c>
      <c r="O104" s="45">
        <v>221768</v>
      </c>
      <c r="P104" s="43">
        <v>222219</v>
      </c>
      <c r="Q104" s="44">
        <v>222617</v>
      </c>
      <c r="R104" s="46">
        <v>224521</v>
      </c>
      <c r="S104" s="44">
        <v>225185</v>
      </c>
      <c r="T104" s="44">
        <v>228084</v>
      </c>
      <c r="U104" s="44">
        <v>229022</v>
      </c>
      <c r="V104" s="44">
        <v>229148</v>
      </c>
      <c r="W104" s="44">
        <v>228371</v>
      </c>
      <c r="X104" s="44">
        <v>228234</v>
      </c>
      <c r="Y104" s="44">
        <v>229166</v>
      </c>
      <c r="Z104" s="44">
        <v>229451</v>
      </c>
      <c r="AA104" s="45">
        <v>228525</v>
      </c>
      <c r="AB104" s="43">
        <v>228006</v>
      </c>
      <c r="AC104" s="44">
        <v>230091</v>
      </c>
      <c r="AD104" s="44">
        <v>229412</v>
      </c>
      <c r="AE104" s="44">
        <v>229898</v>
      </c>
      <c r="AF104" s="44">
        <v>229287</v>
      </c>
      <c r="AG104" s="44">
        <v>227391</v>
      </c>
      <c r="AH104" s="44">
        <v>226879</v>
      </c>
      <c r="AI104" s="44">
        <v>227191</v>
      </c>
      <c r="AJ104" s="44">
        <v>227941</v>
      </c>
      <c r="AK104" s="44">
        <v>230148</v>
      </c>
      <c r="AL104" s="44">
        <v>229661</v>
      </c>
      <c r="AM104" s="45">
        <v>230697</v>
      </c>
      <c r="AN104" s="43">
        <v>230359</v>
      </c>
      <c r="AO104" s="44">
        <v>231977</v>
      </c>
      <c r="AP104" s="44">
        <v>231809</v>
      </c>
      <c r="AQ104" s="44">
        <v>230994</v>
      </c>
      <c r="AR104" s="44">
        <v>232502</v>
      </c>
      <c r="AS104" s="44">
        <v>232622</v>
      </c>
      <c r="AT104" s="44">
        <v>232689</v>
      </c>
      <c r="AU104" s="44">
        <v>232998</v>
      </c>
      <c r="AV104" s="44">
        <v>231733</v>
      </c>
      <c r="AW104" s="44">
        <v>231816</v>
      </c>
      <c r="AX104" s="44">
        <v>231941</v>
      </c>
      <c r="AY104" s="45">
        <v>232239</v>
      </c>
      <c r="AZ104" s="43">
        <v>232647</v>
      </c>
      <c r="BA104" s="44">
        <v>233374</v>
      </c>
      <c r="BB104" s="44">
        <v>232449</v>
      </c>
      <c r="BC104" s="44">
        <v>231468</v>
      </c>
      <c r="BD104" s="44">
        <v>231305</v>
      </c>
      <c r="BE104" s="44">
        <v>229963</v>
      </c>
      <c r="BF104" s="44">
        <v>229330</v>
      </c>
      <c r="BG104" s="44">
        <v>227291</v>
      </c>
      <c r="BH104" s="44">
        <v>227527</v>
      </c>
      <c r="BI104" s="44">
        <v>226191</v>
      </c>
      <c r="BJ104" s="44">
        <v>228094</v>
      </c>
      <c r="BK104" s="45">
        <v>229684</v>
      </c>
      <c r="BL104" s="43">
        <v>230007</v>
      </c>
      <c r="BM104" s="102">
        <v>231187</v>
      </c>
      <c r="BN104" s="102">
        <v>230728</v>
      </c>
      <c r="BO104" s="102">
        <v>230499</v>
      </c>
      <c r="BP104" s="102">
        <v>230818</v>
      </c>
      <c r="BQ104" s="102">
        <v>230298</v>
      </c>
      <c r="BR104" s="102">
        <v>227205</v>
      </c>
      <c r="BS104" s="102">
        <v>226073</v>
      </c>
      <c r="BT104" s="102">
        <v>225923</v>
      </c>
      <c r="BU104" s="102">
        <v>225778</v>
      </c>
      <c r="BV104" s="102">
        <v>225731</v>
      </c>
      <c r="BW104" s="45">
        <v>226573</v>
      </c>
      <c r="BX104" s="43">
        <v>225818</v>
      </c>
      <c r="BY104" s="102">
        <v>224465</v>
      </c>
      <c r="BZ104" s="102">
        <v>222667</v>
      </c>
      <c r="CA104" s="102">
        <v>220717</v>
      </c>
      <c r="CB104" s="102">
        <v>220029</v>
      </c>
      <c r="CC104" s="102">
        <v>217063</v>
      </c>
      <c r="CD104" s="102">
        <v>216431</v>
      </c>
      <c r="CE104" s="102">
        <v>216373</v>
      </c>
      <c r="CF104" s="102">
        <v>215189</v>
      </c>
      <c r="CG104" s="44">
        <v>214195</v>
      </c>
      <c r="CH104" s="44">
        <v>214212</v>
      </c>
      <c r="CI104" s="45">
        <v>214036</v>
      </c>
      <c r="CJ104" s="43">
        <v>213541</v>
      </c>
      <c r="CK104" s="44">
        <v>213793</v>
      </c>
      <c r="CL104" s="44">
        <v>213180</v>
      </c>
      <c r="CM104" s="44">
        <v>212606</v>
      </c>
      <c r="CN104" s="44">
        <v>213088</v>
      </c>
      <c r="CO104" s="44">
        <v>214024</v>
      </c>
      <c r="CP104" s="44">
        <v>214916</v>
      </c>
      <c r="CQ104" s="44">
        <v>214122</v>
      </c>
      <c r="CR104" s="44">
        <v>215132</v>
      </c>
      <c r="CS104" s="44">
        <v>216164</v>
      </c>
      <c r="CT104" s="44">
        <v>216545</v>
      </c>
      <c r="CU104" s="45">
        <v>217168</v>
      </c>
      <c r="CV104" s="43">
        <v>217109</v>
      </c>
      <c r="CW104" s="44">
        <v>216604</v>
      </c>
      <c r="CX104" s="44">
        <v>215797</v>
      </c>
      <c r="CY104" s="44">
        <v>215253</v>
      </c>
      <c r="CZ104" s="44">
        <v>215436</v>
      </c>
      <c r="DA104" s="44">
        <v>215092</v>
      </c>
      <c r="DB104" s="44">
        <v>214924</v>
      </c>
      <c r="DC104" s="44">
        <v>214777</v>
      </c>
      <c r="DD104" s="44">
        <v>214521</v>
      </c>
      <c r="DE104" s="44">
        <v>214323</v>
      </c>
      <c r="DF104" s="44">
        <v>214925</v>
      </c>
      <c r="DG104" s="45">
        <v>214757</v>
      </c>
      <c r="DH104" s="43">
        <v>214899</v>
      </c>
      <c r="DI104" s="44">
        <v>214658</v>
      </c>
      <c r="DJ104" s="44">
        <v>214806</v>
      </c>
      <c r="DK104" s="44">
        <v>213947</v>
      </c>
      <c r="DL104" s="44">
        <v>212987</v>
      </c>
      <c r="DM104" s="44">
        <v>211887</v>
      </c>
      <c r="DN104" s="44">
        <v>210390</v>
      </c>
      <c r="DO104" s="44">
        <v>209980</v>
      </c>
      <c r="DP104" s="44">
        <v>210068</v>
      </c>
      <c r="DQ104" s="44">
        <v>209577</v>
      </c>
      <c r="DR104" s="44">
        <v>209004</v>
      </c>
      <c r="DS104" s="47">
        <v>210677</v>
      </c>
      <c r="DT104" s="43">
        <v>211379</v>
      </c>
      <c r="DU104" s="44">
        <v>214893</v>
      </c>
      <c r="DV104" s="44">
        <v>214977</v>
      </c>
      <c r="DW104" s="44">
        <v>215155</v>
      </c>
      <c r="DX104" s="44">
        <v>216970</v>
      </c>
      <c r="DY104" s="44">
        <v>217330</v>
      </c>
      <c r="DZ104" s="44">
        <v>217256</v>
      </c>
      <c r="EA104" s="44">
        <v>214619</v>
      </c>
      <c r="EB104" s="44">
        <v>215471</v>
      </c>
      <c r="EC104" s="44">
        <v>214798</v>
      </c>
      <c r="ED104" s="44">
        <v>213722</v>
      </c>
      <c r="EE104" s="47">
        <v>213157</v>
      </c>
      <c r="EF104" s="43">
        <v>213326</v>
      </c>
      <c r="EG104" s="44">
        <v>213319</v>
      </c>
      <c r="EH104" s="44">
        <v>212110</v>
      </c>
      <c r="EI104" s="44">
        <v>212116</v>
      </c>
      <c r="EJ104" s="44">
        <v>211526</v>
      </c>
      <c r="EK104" s="44">
        <v>210945</v>
      </c>
      <c r="EL104" s="44">
        <v>211137</v>
      </c>
      <c r="EM104" s="44">
        <v>211089</v>
      </c>
      <c r="EN104" s="44">
        <v>211440</v>
      </c>
      <c r="EO104" s="44">
        <v>210804</v>
      </c>
      <c r="EP104" s="44">
        <v>210699</v>
      </c>
      <c r="EQ104" s="47">
        <v>210341</v>
      </c>
      <c r="ER104" s="43">
        <v>210665</v>
      </c>
      <c r="ES104" s="44">
        <v>210279</v>
      </c>
      <c r="ET104" s="44">
        <v>209927</v>
      </c>
      <c r="EU104" s="44">
        <v>209145</v>
      </c>
      <c r="EV104" s="44">
        <v>209498</v>
      </c>
      <c r="EW104" s="47">
        <v>208451</v>
      </c>
      <c r="EX104" s="47">
        <v>213256</v>
      </c>
      <c r="EY104" s="47">
        <v>213088</v>
      </c>
      <c r="EZ104" s="45">
        <v>212439</v>
      </c>
      <c r="FA104" s="45">
        <v>213244</v>
      </c>
      <c r="FB104" s="45">
        <v>213022</v>
      </c>
      <c r="FC104" s="45">
        <v>213937</v>
      </c>
      <c r="FD104" s="45">
        <v>215130</v>
      </c>
      <c r="FE104" s="45">
        <v>214758</v>
      </c>
      <c r="FF104" s="45">
        <v>213306</v>
      </c>
      <c r="FG104" s="45">
        <v>213038</v>
      </c>
      <c r="FH104" s="45">
        <v>212932</v>
      </c>
      <c r="FI104" s="45">
        <v>211910</v>
      </c>
      <c r="FJ104" s="45">
        <v>211934</v>
      </c>
      <c r="FK104" s="45">
        <v>212032</v>
      </c>
      <c r="FL104" s="45">
        <v>212229</v>
      </c>
      <c r="FM104" s="45">
        <v>212257</v>
      </c>
      <c r="FN104" s="45">
        <v>211974</v>
      </c>
      <c r="FO104" s="45">
        <v>212168</v>
      </c>
      <c r="FP104" s="45">
        <v>213406</v>
      </c>
      <c r="FQ104" s="45">
        <v>213250</v>
      </c>
      <c r="FR104" s="45">
        <v>213032</v>
      </c>
      <c r="FS104" s="45">
        <v>212033</v>
      </c>
      <c r="FT104" s="45">
        <v>211100</v>
      </c>
      <c r="FU104" s="45">
        <v>211172</v>
      </c>
      <c r="FV104" s="45">
        <v>210825</v>
      </c>
      <c r="FW104" s="93">
        <v>-347</v>
      </c>
      <c r="FX104" s="79">
        <v>-0.16459148582947941</v>
      </c>
      <c r="FY104" s="93">
        <v>-1343</v>
      </c>
      <c r="FZ104" s="79">
        <v>-0.63298895215112549</v>
      </c>
    </row>
    <row r="105" spans="1:182" ht="15" outlineLevel="2">
      <c r="A105" s="304">
        <v>30</v>
      </c>
      <c r="B105" s="48" t="s">
        <v>399</v>
      </c>
      <c r="C105" s="290" t="s">
        <v>418</v>
      </c>
      <c r="D105" s="310">
        <v>11867</v>
      </c>
      <c r="E105" s="311">
        <v>11907</v>
      </c>
      <c r="F105" s="311">
        <v>12024</v>
      </c>
      <c r="G105" s="311">
        <v>11841</v>
      </c>
      <c r="H105" s="311">
        <v>12005</v>
      </c>
      <c r="I105" s="311">
        <v>12222</v>
      </c>
      <c r="J105" s="311">
        <v>11995</v>
      </c>
      <c r="K105" s="311">
        <v>12081</v>
      </c>
      <c r="L105" s="311">
        <v>11528</v>
      </c>
      <c r="M105" s="311">
        <v>11647</v>
      </c>
      <c r="N105" s="311">
        <v>11569</v>
      </c>
      <c r="O105" s="312">
        <v>11826</v>
      </c>
      <c r="P105" s="310">
        <v>11794</v>
      </c>
      <c r="Q105" s="311">
        <v>11691</v>
      </c>
      <c r="R105" s="313">
        <v>11716</v>
      </c>
      <c r="S105" s="311">
        <v>11444</v>
      </c>
      <c r="T105" s="311">
        <v>11260</v>
      </c>
      <c r="U105" s="311">
        <v>11081</v>
      </c>
      <c r="V105" s="311">
        <v>11045</v>
      </c>
      <c r="W105" s="311">
        <v>10939</v>
      </c>
      <c r="X105" s="311">
        <v>10877</v>
      </c>
      <c r="Y105" s="311">
        <v>10837</v>
      </c>
      <c r="Z105" s="311">
        <v>10779</v>
      </c>
      <c r="AA105" s="312">
        <v>10711</v>
      </c>
      <c r="AB105" s="310">
        <v>10627</v>
      </c>
      <c r="AC105" s="311">
        <v>10641</v>
      </c>
      <c r="AD105" s="311">
        <v>10553</v>
      </c>
      <c r="AE105" s="311">
        <v>10442</v>
      </c>
      <c r="AF105" s="311">
        <v>10377</v>
      </c>
      <c r="AG105" s="311">
        <v>10208</v>
      </c>
      <c r="AH105" s="311">
        <v>10176</v>
      </c>
      <c r="AI105" s="311">
        <v>10125</v>
      </c>
      <c r="AJ105" s="311">
        <v>10431</v>
      </c>
      <c r="AK105" s="311">
        <v>10820</v>
      </c>
      <c r="AL105" s="311">
        <v>10756</v>
      </c>
      <c r="AM105" s="312">
        <v>10732</v>
      </c>
      <c r="AN105" s="310">
        <v>10644</v>
      </c>
      <c r="AO105" s="311">
        <v>10824</v>
      </c>
      <c r="AP105" s="311">
        <v>10857</v>
      </c>
      <c r="AQ105" s="311">
        <v>10732</v>
      </c>
      <c r="AR105" s="311">
        <v>10806</v>
      </c>
      <c r="AS105" s="311">
        <v>10931</v>
      </c>
      <c r="AT105" s="311">
        <v>10899</v>
      </c>
      <c r="AU105" s="311">
        <v>10934</v>
      </c>
      <c r="AV105" s="311">
        <v>10828</v>
      </c>
      <c r="AW105" s="311">
        <v>10802</v>
      </c>
      <c r="AX105" s="311">
        <v>10799</v>
      </c>
      <c r="AY105" s="312">
        <v>10863</v>
      </c>
      <c r="AZ105" s="310">
        <v>10912</v>
      </c>
      <c r="BA105" s="311">
        <v>10949</v>
      </c>
      <c r="BB105" s="311">
        <v>10899</v>
      </c>
      <c r="BC105" s="311">
        <v>10827</v>
      </c>
      <c r="BD105" s="311">
        <v>10784</v>
      </c>
      <c r="BE105" s="311">
        <v>10713</v>
      </c>
      <c r="BF105" s="311">
        <v>10590</v>
      </c>
      <c r="BG105" s="311">
        <v>10442</v>
      </c>
      <c r="BH105" s="311">
        <v>10392</v>
      </c>
      <c r="BI105" s="311">
        <v>10329</v>
      </c>
      <c r="BJ105" s="311">
        <v>10511</v>
      </c>
      <c r="BK105" s="312">
        <v>10757</v>
      </c>
      <c r="BL105" s="310">
        <v>10849</v>
      </c>
      <c r="BM105" s="315">
        <v>11066</v>
      </c>
      <c r="BN105" s="315">
        <v>11017</v>
      </c>
      <c r="BO105" s="315">
        <v>11046</v>
      </c>
      <c r="BP105" s="315">
        <v>11084</v>
      </c>
      <c r="BQ105" s="315">
        <v>11166</v>
      </c>
      <c r="BR105" s="315">
        <v>11057</v>
      </c>
      <c r="BS105" s="315">
        <v>11038</v>
      </c>
      <c r="BT105" s="315">
        <v>11019</v>
      </c>
      <c r="BU105" s="315">
        <v>11000</v>
      </c>
      <c r="BV105" s="315">
        <v>10981</v>
      </c>
      <c r="BW105" s="312">
        <v>11011</v>
      </c>
      <c r="BX105" s="310">
        <v>11041</v>
      </c>
      <c r="BY105" s="315">
        <v>10874</v>
      </c>
      <c r="BZ105" s="315">
        <v>10580</v>
      </c>
      <c r="CA105" s="315">
        <v>10398</v>
      </c>
      <c r="CB105" s="315">
        <v>10351</v>
      </c>
      <c r="CC105" s="315">
        <v>9883</v>
      </c>
      <c r="CD105" s="315">
        <v>9736</v>
      </c>
      <c r="CE105" s="315">
        <v>9704</v>
      </c>
      <c r="CF105" s="315">
        <v>9505</v>
      </c>
      <c r="CG105" s="311">
        <v>9366</v>
      </c>
      <c r="CH105" s="311">
        <v>9314</v>
      </c>
      <c r="CI105" s="312">
        <v>9272</v>
      </c>
      <c r="CJ105" s="310">
        <v>9217</v>
      </c>
      <c r="CK105" s="311">
        <v>9260</v>
      </c>
      <c r="CL105" s="311">
        <v>9251</v>
      </c>
      <c r="CM105" s="311">
        <v>9196</v>
      </c>
      <c r="CN105" s="311">
        <v>9347</v>
      </c>
      <c r="CO105" s="311">
        <v>9393</v>
      </c>
      <c r="CP105" s="311">
        <v>9398</v>
      </c>
      <c r="CQ105" s="311">
        <v>9624</v>
      </c>
      <c r="CR105" s="311">
        <v>9617</v>
      </c>
      <c r="CS105" s="311">
        <v>9754</v>
      </c>
      <c r="CT105" s="311">
        <v>9770</v>
      </c>
      <c r="CU105" s="312">
        <v>9809</v>
      </c>
      <c r="CV105" s="310">
        <v>9782</v>
      </c>
      <c r="CW105" s="311">
        <v>9923</v>
      </c>
      <c r="CX105" s="311">
        <v>9872</v>
      </c>
      <c r="CY105" s="311">
        <v>9862</v>
      </c>
      <c r="CZ105" s="311">
        <v>9959</v>
      </c>
      <c r="DA105" s="311">
        <v>10008</v>
      </c>
      <c r="DB105" s="311">
        <v>9933</v>
      </c>
      <c r="DC105" s="311">
        <v>10144</v>
      </c>
      <c r="DD105" s="311">
        <v>10134</v>
      </c>
      <c r="DE105" s="311">
        <v>10019</v>
      </c>
      <c r="DF105" s="311">
        <v>10081</v>
      </c>
      <c r="DG105" s="312">
        <v>10160</v>
      </c>
      <c r="DH105" s="310">
        <v>10178</v>
      </c>
      <c r="DI105" s="311">
        <v>10156</v>
      </c>
      <c r="DJ105" s="311">
        <v>10211</v>
      </c>
      <c r="DK105" s="311">
        <v>10088</v>
      </c>
      <c r="DL105" s="311">
        <v>10013</v>
      </c>
      <c r="DM105" s="311">
        <v>9904</v>
      </c>
      <c r="DN105" s="311">
        <v>9791</v>
      </c>
      <c r="DO105" s="311">
        <v>9737</v>
      </c>
      <c r="DP105" s="311">
        <v>9703</v>
      </c>
      <c r="DQ105" s="311">
        <v>9621</v>
      </c>
      <c r="DR105" s="311">
        <v>9573</v>
      </c>
      <c r="DS105" s="314">
        <v>9563</v>
      </c>
      <c r="DT105" s="310">
        <v>9619</v>
      </c>
      <c r="DU105" s="311">
        <v>9902</v>
      </c>
      <c r="DV105" s="311">
        <v>10079</v>
      </c>
      <c r="DW105" s="311">
        <v>10117</v>
      </c>
      <c r="DX105" s="311">
        <v>10356</v>
      </c>
      <c r="DY105" s="311">
        <v>10462</v>
      </c>
      <c r="DZ105" s="311">
        <v>10396</v>
      </c>
      <c r="EA105" s="311">
        <v>10139</v>
      </c>
      <c r="EB105" s="311">
        <v>10105</v>
      </c>
      <c r="EC105" s="311">
        <v>10020</v>
      </c>
      <c r="ED105" s="311">
        <v>9921</v>
      </c>
      <c r="EE105" s="314">
        <v>9856</v>
      </c>
      <c r="EF105" s="310">
        <v>9818</v>
      </c>
      <c r="EG105" s="311">
        <v>9779</v>
      </c>
      <c r="EH105" s="311">
        <v>9638</v>
      </c>
      <c r="EI105" s="311">
        <v>9639</v>
      </c>
      <c r="EJ105" s="311">
        <v>9544</v>
      </c>
      <c r="EK105" s="311">
        <v>9477</v>
      </c>
      <c r="EL105" s="311">
        <v>9472</v>
      </c>
      <c r="EM105" s="311">
        <v>9375</v>
      </c>
      <c r="EN105" s="311">
        <v>9368</v>
      </c>
      <c r="EO105" s="311">
        <v>9245</v>
      </c>
      <c r="EP105" s="311">
        <v>9249</v>
      </c>
      <c r="EQ105" s="314">
        <v>9217</v>
      </c>
      <c r="ER105" s="310">
        <v>9136</v>
      </c>
      <c r="ES105" s="311">
        <v>9106</v>
      </c>
      <c r="ET105" s="311">
        <v>9491</v>
      </c>
      <c r="EU105" s="311">
        <v>9463</v>
      </c>
      <c r="EV105" s="311">
        <v>9594</v>
      </c>
      <c r="EW105" s="314">
        <v>9535</v>
      </c>
      <c r="EX105" s="314">
        <v>10030</v>
      </c>
      <c r="EY105" s="314">
        <v>10019</v>
      </c>
      <c r="EZ105" s="312">
        <v>9987</v>
      </c>
      <c r="FA105" s="312">
        <v>10033</v>
      </c>
      <c r="FB105" s="312">
        <v>10010</v>
      </c>
      <c r="FC105" s="312">
        <v>10040</v>
      </c>
      <c r="FD105" s="312">
        <v>10135</v>
      </c>
      <c r="FE105" s="312">
        <v>10045</v>
      </c>
      <c r="FF105" s="312">
        <v>10012</v>
      </c>
      <c r="FG105" s="312">
        <v>10079</v>
      </c>
      <c r="FH105" s="312">
        <v>10160</v>
      </c>
      <c r="FI105" s="312">
        <v>10059</v>
      </c>
      <c r="FJ105" s="312">
        <v>10096</v>
      </c>
      <c r="FK105" s="312">
        <v>10188</v>
      </c>
      <c r="FL105" s="312">
        <v>10225</v>
      </c>
      <c r="FM105" s="312">
        <v>10324</v>
      </c>
      <c r="FN105" s="312">
        <v>10379</v>
      </c>
      <c r="FO105" s="312">
        <v>10471</v>
      </c>
      <c r="FP105" s="312">
        <v>10598</v>
      </c>
      <c r="FQ105" s="312">
        <v>10724</v>
      </c>
      <c r="FR105" s="312">
        <v>10704</v>
      </c>
      <c r="FS105" s="312">
        <v>10660</v>
      </c>
      <c r="FT105" s="312">
        <v>10631</v>
      </c>
      <c r="FU105" s="312">
        <v>10575</v>
      </c>
      <c r="FV105" s="312">
        <v>10589</v>
      </c>
      <c r="FW105" s="93">
        <v>14</v>
      </c>
      <c r="FX105" s="79">
        <v>0.13221267352913402</v>
      </c>
      <c r="FY105" s="93">
        <v>118</v>
      </c>
      <c r="FZ105" s="79">
        <v>1.1269219749785122</v>
      </c>
    </row>
    <row r="106" spans="1:182" ht="15" outlineLevel="2">
      <c r="A106" s="304">
        <v>34</v>
      </c>
      <c r="B106" s="48" t="s">
        <v>399</v>
      </c>
      <c r="C106" s="290" t="s">
        <v>420</v>
      </c>
      <c r="D106" s="310">
        <v>25729</v>
      </c>
      <c r="E106" s="311">
        <v>25818</v>
      </c>
      <c r="F106" s="311">
        <v>25800</v>
      </c>
      <c r="G106" s="311">
        <v>26004</v>
      </c>
      <c r="H106" s="311">
        <v>25922</v>
      </c>
      <c r="I106" s="311">
        <v>25810</v>
      </c>
      <c r="J106" s="311">
        <v>25479</v>
      </c>
      <c r="K106" s="311">
        <v>25757</v>
      </c>
      <c r="L106" s="311">
        <v>26526</v>
      </c>
      <c r="M106" s="311">
        <v>26632</v>
      </c>
      <c r="N106" s="311">
        <v>26728</v>
      </c>
      <c r="O106" s="312">
        <v>27006</v>
      </c>
      <c r="P106" s="310">
        <v>27040</v>
      </c>
      <c r="Q106" s="311">
        <v>27137</v>
      </c>
      <c r="R106" s="313">
        <v>27864</v>
      </c>
      <c r="S106" s="311">
        <v>27940</v>
      </c>
      <c r="T106" s="311">
        <v>28850</v>
      </c>
      <c r="U106" s="311">
        <v>29094</v>
      </c>
      <c r="V106" s="311">
        <v>29084</v>
      </c>
      <c r="W106" s="311">
        <v>28964</v>
      </c>
      <c r="X106" s="311">
        <v>28965</v>
      </c>
      <c r="Y106" s="311">
        <v>29118</v>
      </c>
      <c r="Z106" s="311">
        <v>29246</v>
      </c>
      <c r="AA106" s="312">
        <v>29229</v>
      </c>
      <c r="AB106" s="310">
        <v>29279</v>
      </c>
      <c r="AC106" s="311">
        <v>29504</v>
      </c>
      <c r="AD106" s="311">
        <v>29452</v>
      </c>
      <c r="AE106" s="311">
        <v>29507</v>
      </c>
      <c r="AF106" s="311">
        <v>29340</v>
      </c>
      <c r="AG106" s="311">
        <v>29067</v>
      </c>
      <c r="AH106" s="311">
        <v>28945</v>
      </c>
      <c r="AI106" s="311">
        <v>28972</v>
      </c>
      <c r="AJ106" s="311">
        <v>28825</v>
      </c>
      <c r="AK106" s="311">
        <v>29031</v>
      </c>
      <c r="AL106" s="311">
        <v>29046</v>
      </c>
      <c r="AM106" s="312">
        <v>29253</v>
      </c>
      <c r="AN106" s="310">
        <v>29315</v>
      </c>
      <c r="AO106" s="311">
        <v>29379</v>
      </c>
      <c r="AP106" s="311">
        <v>29342</v>
      </c>
      <c r="AQ106" s="311">
        <v>29260</v>
      </c>
      <c r="AR106" s="311">
        <v>29453</v>
      </c>
      <c r="AS106" s="311">
        <v>29418</v>
      </c>
      <c r="AT106" s="311">
        <v>29425</v>
      </c>
      <c r="AU106" s="311">
        <v>29402</v>
      </c>
      <c r="AV106" s="311">
        <v>29398</v>
      </c>
      <c r="AW106" s="311">
        <v>29425</v>
      </c>
      <c r="AX106" s="311">
        <v>29493</v>
      </c>
      <c r="AY106" s="312">
        <v>29589</v>
      </c>
      <c r="AZ106" s="310">
        <v>29598</v>
      </c>
      <c r="BA106" s="311">
        <v>29727</v>
      </c>
      <c r="BB106" s="311">
        <v>29682</v>
      </c>
      <c r="BC106" s="311">
        <v>29589</v>
      </c>
      <c r="BD106" s="311">
        <v>29621</v>
      </c>
      <c r="BE106" s="311">
        <v>29473</v>
      </c>
      <c r="BF106" s="311">
        <v>29477</v>
      </c>
      <c r="BG106" s="311">
        <v>29340</v>
      </c>
      <c r="BH106" s="311">
        <v>29411</v>
      </c>
      <c r="BI106" s="311">
        <v>29352</v>
      </c>
      <c r="BJ106" s="311">
        <v>29920</v>
      </c>
      <c r="BK106" s="312">
        <v>30068</v>
      </c>
      <c r="BL106" s="310">
        <v>30181</v>
      </c>
      <c r="BM106" s="315">
        <v>30203</v>
      </c>
      <c r="BN106" s="315">
        <v>30188</v>
      </c>
      <c r="BO106" s="315">
        <v>30180</v>
      </c>
      <c r="BP106" s="315">
        <v>30216</v>
      </c>
      <c r="BQ106" s="315">
        <v>30212</v>
      </c>
      <c r="BR106" s="315">
        <v>29889</v>
      </c>
      <c r="BS106" s="315">
        <v>29879</v>
      </c>
      <c r="BT106" s="315">
        <v>29886</v>
      </c>
      <c r="BU106" s="315">
        <v>29944</v>
      </c>
      <c r="BV106" s="315">
        <v>29920</v>
      </c>
      <c r="BW106" s="312">
        <v>30153</v>
      </c>
      <c r="BX106" s="310">
        <v>29686</v>
      </c>
      <c r="BY106" s="315">
        <v>29612</v>
      </c>
      <c r="BZ106" s="315">
        <v>29464</v>
      </c>
      <c r="CA106" s="315">
        <v>29271</v>
      </c>
      <c r="CB106" s="315">
        <v>29143</v>
      </c>
      <c r="CC106" s="315">
        <v>29037</v>
      </c>
      <c r="CD106" s="315">
        <v>29017</v>
      </c>
      <c r="CE106" s="315">
        <v>29053</v>
      </c>
      <c r="CF106" s="315">
        <v>29003</v>
      </c>
      <c r="CG106" s="311">
        <v>28844</v>
      </c>
      <c r="CH106" s="311">
        <v>28878</v>
      </c>
      <c r="CI106" s="312">
        <v>29040</v>
      </c>
      <c r="CJ106" s="310">
        <v>28979</v>
      </c>
      <c r="CK106" s="311">
        <v>28924</v>
      </c>
      <c r="CL106" s="311">
        <v>28807</v>
      </c>
      <c r="CM106" s="311">
        <v>28765</v>
      </c>
      <c r="CN106" s="311">
        <v>28747</v>
      </c>
      <c r="CO106" s="311">
        <v>28928</v>
      </c>
      <c r="CP106" s="311">
        <v>28992</v>
      </c>
      <c r="CQ106" s="311">
        <v>28737</v>
      </c>
      <c r="CR106" s="311">
        <v>28957</v>
      </c>
      <c r="CS106" s="311">
        <v>29038</v>
      </c>
      <c r="CT106" s="311">
        <v>29143</v>
      </c>
      <c r="CU106" s="312">
        <v>29208</v>
      </c>
      <c r="CV106" s="310">
        <v>29204</v>
      </c>
      <c r="CW106" s="311">
        <v>29068</v>
      </c>
      <c r="CX106" s="311">
        <v>28974</v>
      </c>
      <c r="CY106" s="311">
        <v>28924</v>
      </c>
      <c r="CZ106" s="311">
        <v>28889</v>
      </c>
      <c r="DA106" s="311">
        <v>28794</v>
      </c>
      <c r="DB106" s="311">
        <v>28927</v>
      </c>
      <c r="DC106" s="311">
        <v>29304</v>
      </c>
      <c r="DD106" s="311">
        <v>29180</v>
      </c>
      <c r="DE106" s="311">
        <v>29121</v>
      </c>
      <c r="DF106" s="311">
        <v>29331</v>
      </c>
      <c r="DG106" s="312">
        <v>29188</v>
      </c>
      <c r="DH106" s="310">
        <v>29147</v>
      </c>
      <c r="DI106" s="311">
        <v>29465</v>
      </c>
      <c r="DJ106" s="311">
        <v>29380</v>
      </c>
      <c r="DK106" s="311">
        <v>29335</v>
      </c>
      <c r="DL106" s="311">
        <v>29076</v>
      </c>
      <c r="DM106" s="311">
        <v>28850</v>
      </c>
      <c r="DN106" s="311">
        <v>28342</v>
      </c>
      <c r="DO106" s="311">
        <v>28264</v>
      </c>
      <c r="DP106" s="311">
        <v>28323</v>
      </c>
      <c r="DQ106" s="311">
        <v>28221</v>
      </c>
      <c r="DR106" s="311">
        <v>28168</v>
      </c>
      <c r="DS106" s="314">
        <v>27992</v>
      </c>
      <c r="DT106" s="310">
        <v>27978</v>
      </c>
      <c r="DU106" s="311">
        <v>28808</v>
      </c>
      <c r="DV106" s="311">
        <v>28749</v>
      </c>
      <c r="DW106" s="311">
        <v>28693</v>
      </c>
      <c r="DX106" s="311">
        <v>28831</v>
      </c>
      <c r="DY106" s="311">
        <v>28745</v>
      </c>
      <c r="DZ106" s="311">
        <v>28673</v>
      </c>
      <c r="EA106" s="311">
        <v>28439</v>
      </c>
      <c r="EB106" s="311">
        <v>28606</v>
      </c>
      <c r="EC106" s="311">
        <v>28596</v>
      </c>
      <c r="ED106" s="311">
        <v>28517</v>
      </c>
      <c r="EE106" s="314">
        <v>28479</v>
      </c>
      <c r="EF106" s="310">
        <v>28490</v>
      </c>
      <c r="EG106" s="311">
        <v>28618</v>
      </c>
      <c r="EH106" s="311">
        <v>28491</v>
      </c>
      <c r="EI106" s="311">
        <v>28387</v>
      </c>
      <c r="EJ106" s="311">
        <v>28274</v>
      </c>
      <c r="EK106" s="311">
        <v>28223</v>
      </c>
      <c r="EL106" s="311">
        <v>28249</v>
      </c>
      <c r="EM106" s="311">
        <v>28152</v>
      </c>
      <c r="EN106" s="311">
        <v>28199</v>
      </c>
      <c r="EO106" s="311">
        <v>28156</v>
      </c>
      <c r="EP106" s="311">
        <v>28155</v>
      </c>
      <c r="EQ106" s="314">
        <v>28094</v>
      </c>
      <c r="ER106" s="310">
        <v>28174</v>
      </c>
      <c r="ES106" s="311">
        <v>28055</v>
      </c>
      <c r="ET106" s="311">
        <v>27977</v>
      </c>
      <c r="EU106" s="311">
        <v>27889</v>
      </c>
      <c r="EV106" s="311">
        <v>27871</v>
      </c>
      <c r="EW106" s="314">
        <v>27788</v>
      </c>
      <c r="EX106" s="314">
        <v>28370</v>
      </c>
      <c r="EY106" s="314">
        <v>28417</v>
      </c>
      <c r="EZ106" s="312">
        <v>28286</v>
      </c>
      <c r="FA106" s="312">
        <v>28341</v>
      </c>
      <c r="FB106" s="312">
        <v>28258</v>
      </c>
      <c r="FC106" s="312">
        <v>28458</v>
      </c>
      <c r="FD106" s="312">
        <v>28580</v>
      </c>
      <c r="FE106" s="312">
        <v>28475</v>
      </c>
      <c r="FF106" s="312">
        <v>28293</v>
      </c>
      <c r="FG106" s="312">
        <v>28260</v>
      </c>
      <c r="FH106" s="312">
        <v>28250</v>
      </c>
      <c r="FI106" s="312">
        <v>28056</v>
      </c>
      <c r="FJ106" s="312">
        <v>28025</v>
      </c>
      <c r="FK106" s="312">
        <v>27970</v>
      </c>
      <c r="FL106" s="312">
        <v>28134</v>
      </c>
      <c r="FM106" s="312">
        <v>28119</v>
      </c>
      <c r="FN106" s="312">
        <v>28058</v>
      </c>
      <c r="FO106" s="312">
        <v>27946</v>
      </c>
      <c r="FP106" s="312">
        <v>28055</v>
      </c>
      <c r="FQ106" s="312">
        <v>28012</v>
      </c>
      <c r="FR106" s="312">
        <v>28052</v>
      </c>
      <c r="FS106" s="312">
        <v>27995</v>
      </c>
      <c r="FT106" s="312">
        <v>27894</v>
      </c>
      <c r="FU106" s="312">
        <v>27705</v>
      </c>
      <c r="FV106" s="312">
        <v>27644</v>
      </c>
      <c r="FW106" s="93">
        <v>-61</v>
      </c>
      <c r="FX106" s="79">
        <v>-0.22066271161915785</v>
      </c>
      <c r="FY106" s="93">
        <v>-302</v>
      </c>
      <c r="FZ106" s="79">
        <v>-1.0806555499892649</v>
      </c>
    </row>
    <row r="107" spans="1:182" ht="15" outlineLevel="2">
      <c r="A107" s="304">
        <v>36</v>
      </c>
      <c r="B107" s="48" t="s">
        <v>399</v>
      </c>
      <c r="C107" s="290" t="s">
        <v>421</v>
      </c>
      <c r="D107" s="310">
        <v>3698</v>
      </c>
      <c r="E107" s="311">
        <v>3721</v>
      </c>
      <c r="F107" s="311">
        <v>3717</v>
      </c>
      <c r="G107" s="311">
        <v>3540</v>
      </c>
      <c r="H107" s="311">
        <v>3485</v>
      </c>
      <c r="I107" s="311">
        <v>3588</v>
      </c>
      <c r="J107" s="311">
        <v>3558</v>
      </c>
      <c r="K107" s="311">
        <v>3575</v>
      </c>
      <c r="L107" s="311">
        <v>3639</v>
      </c>
      <c r="M107" s="311">
        <v>3672</v>
      </c>
      <c r="N107" s="311">
        <v>3673</v>
      </c>
      <c r="O107" s="312">
        <v>3665</v>
      </c>
      <c r="P107" s="310">
        <v>3670</v>
      </c>
      <c r="Q107" s="311">
        <v>3669</v>
      </c>
      <c r="R107" s="313">
        <v>3716</v>
      </c>
      <c r="S107" s="311">
        <v>3833</v>
      </c>
      <c r="T107" s="311">
        <v>3860</v>
      </c>
      <c r="U107" s="311">
        <v>3851</v>
      </c>
      <c r="V107" s="311">
        <v>3799</v>
      </c>
      <c r="W107" s="311">
        <v>3720</v>
      </c>
      <c r="X107" s="311">
        <v>3696</v>
      </c>
      <c r="Y107" s="311">
        <v>3663</v>
      </c>
      <c r="Z107" s="311">
        <v>3578</v>
      </c>
      <c r="AA107" s="312">
        <v>3505</v>
      </c>
      <c r="AB107" s="310">
        <v>3488</v>
      </c>
      <c r="AC107" s="311">
        <v>3455</v>
      </c>
      <c r="AD107" s="311">
        <v>3409</v>
      </c>
      <c r="AE107" s="311">
        <v>3370</v>
      </c>
      <c r="AF107" s="311">
        <v>3349</v>
      </c>
      <c r="AG107" s="311">
        <v>3306</v>
      </c>
      <c r="AH107" s="311">
        <v>3288</v>
      </c>
      <c r="AI107" s="311">
        <v>3321</v>
      </c>
      <c r="AJ107" s="311">
        <v>3320</v>
      </c>
      <c r="AK107" s="311">
        <v>3358</v>
      </c>
      <c r="AL107" s="311">
        <v>3400</v>
      </c>
      <c r="AM107" s="312">
        <v>3403</v>
      </c>
      <c r="AN107" s="310">
        <v>3376</v>
      </c>
      <c r="AO107" s="311">
        <v>3653</v>
      </c>
      <c r="AP107" s="311">
        <v>3632</v>
      </c>
      <c r="AQ107" s="311">
        <v>3628</v>
      </c>
      <c r="AR107" s="311">
        <v>3701</v>
      </c>
      <c r="AS107" s="311">
        <v>3695</v>
      </c>
      <c r="AT107" s="311">
        <v>3755</v>
      </c>
      <c r="AU107" s="311">
        <v>3737</v>
      </c>
      <c r="AV107" s="311">
        <v>3618</v>
      </c>
      <c r="AW107" s="311">
        <v>3703</v>
      </c>
      <c r="AX107" s="311">
        <v>3718</v>
      </c>
      <c r="AY107" s="312">
        <v>3709</v>
      </c>
      <c r="AZ107" s="310">
        <v>3667</v>
      </c>
      <c r="BA107" s="311">
        <v>3595</v>
      </c>
      <c r="BB107" s="311">
        <v>3534</v>
      </c>
      <c r="BC107" s="311">
        <v>3493</v>
      </c>
      <c r="BD107" s="311">
        <v>3478</v>
      </c>
      <c r="BE107" s="311">
        <v>3416</v>
      </c>
      <c r="BF107" s="311">
        <v>3371</v>
      </c>
      <c r="BG107" s="311">
        <v>3355</v>
      </c>
      <c r="BH107" s="311">
        <v>3332</v>
      </c>
      <c r="BI107" s="311">
        <v>3360</v>
      </c>
      <c r="BJ107" s="311">
        <v>3361</v>
      </c>
      <c r="BK107" s="312">
        <v>3318</v>
      </c>
      <c r="BL107" s="310">
        <v>3304</v>
      </c>
      <c r="BM107" s="315">
        <v>3327</v>
      </c>
      <c r="BN107" s="315">
        <v>3318</v>
      </c>
      <c r="BO107" s="315">
        <v>3244</v>
      </c>
      <c r="BP107" s="315">
        <v>3212</v>
      </c>
      <c r="BQ107" s="315">
        <v>3155</v>
      </c>
      <c r="BR107" s="315">
        <v>3140</v>
      </c>
      <c r="BS107" s="315">
        <v>3173</v>
      </c>
      <c r="BT107" s="315">
        <v>3125</v>
      </c>
      <c r="BU107" s="315">
        <v>3127</v>
      </c>
      <c r="BV107" s="315">
        <v>3159</v>
      </c>
      <c r="BW107" s="312">
        <v>3121</v>
      </c>
      <c r="BX107" s="310">
        <v>3105</v>
      </c>
      <c r="BY107" s="315">
        <v>3064</v>
      </c>
      <c r="BZ107" s="315">
        <v>2973</v>
      </c>
      <c r="CA107" s="315">
        <v>2915</v>
      </c>
      <c r="CB107" s="315">
        <v>2902</v>
      </c>
      <c r="CC107" s="315">
        <v>2820</v>
      </c>
      <c r="CD107" s="315">
        <v>2792</v>
      </c>
      <c r="CE107" s="315">
        <v>2776</v>
      </c>
      <c r="CF107" s="315">
        <v>2724</v>
      </c>
      <c r="CG107" s="311">
        <v>2715</v>
      </c>
      <c r="CH107" s="311">
        <v>2701</v>
      </c>
      <c r="CI107" s="312">
        <v>2703</v>
      </c>
      <c r="CJ107" s="310">
        <v>2706</v>
      </c>
      <c r="CK107" s="311">
        <v>2732</v>
      </c>
      <c r="CL107" s="311">
        <v>2745</v>
      </c>
      <c r="CM107" s="311">
        <v>2733</v>
      </c>
      <c r="CN107" s="311">
        <v>2725</v>
      </c>
      <c r="CO107" s="311">
        <v>2715</v>
      </c>
      <c r="CP107" s="311">
        <v>2741</v>
      </c>
      <c r="CQ107" s="311">
        <v>2709</v>
      </c>
      <c r="CR107" s="311">
        <v>2756</v>
      </c>
      <c r="CS107" s="311">
        <v>2729</v>
      </c>
      <c r="CT107" s="311">
        <v>2726</v>
      </c>
      <c r="CU107" s="312">
        <v>2740</v>
      </c>
      <c r="CV107" s="310">
        <v>2752</v>
      </c>
      <c r="CW107" s="311">
        <v>2768</v>
      </c>
      <c r="CX107" s="311">
        <v>2736</v>
      </c>
      <c r="CY107" s="311">
        <v>2740</v>
      </c>
      <c r="CZ107" s="311">
        <v>2747</v>
      </c>
      <c r="DA107" s="311">
        <v>2730</v>
      </c>
      <c r="DB107" s="311">
        <v>2728</v>
      </c>
      <c r="DC107" s="311">
        <v>2702</v>
      </c>
      <c r="DD107" s="311">
        <v>2719</v>
      </c>
      <c r="DE107" s="311">
        <v>2748</v>
      </c>
      <c r="DF107" s="311">
        <v>2781</v>
      </c>
      <c r="DG107" s="312">
        <v>2773</v>
      </c>
      <c r="DH107" s="310">
        <v>2790</v>
      </c>
      <c r="DI107" s="311">
        <v>2792</v>
      </c>
      <c r="DJ107" s="311">
        <v>2757</v>
      </c>
      <c r="DK107" s="311">
        <v>2772</v>
      </c>
      <c r="DL107" s="311">
        <v>2753</v>
      </c>
      <c r="DM107" s="311">
        <v>2750</v>
      </c>
      <c r="DN107" s="311">
        <v>2747</v>
      </c>
      <c r="DO107" s="311">
        <v>2746</v>
      </c>
      <c r="DP107" s="311">
        <v>2726</v>
      </c>
      <c r="DQ107" s="311">
        <v>2679</v>
      </c>
      <c r="DR107" s="311">
        <v>2673</v>
      </c>
      <c r="DS107" s="314">
        <v>2663</v>
      </c>
      <c r="DT107" s="310">
        <v>2685</v>
      </c>
      <c r="DU107" s="311">
        <v>2738</v>
      </c>
      <c r="DV107" s="311">
        <v>2767</v>
      </c>
      <c r="DW107" s="311">
        <v>2778</v>
      </c>
      <c r="DX107" s="311">
        <v>2801</v>
      </c>
      <c r="DY107" s="311">
        <v>2811</v>
      </c>
      <c r="DZ107" s="311">
        <v>2808</v>
      </c>
      <c r="EA107" s="311">
        <v>2763</v>
      </c>
      <c r="EB107" s="311">
        <v>2741</v>
      </c>
      <c r="EC107" s="311">
        <v>2703</v>
      </c>
      <c r="ED107" s="311">
        <v>2688</v>
      </c>
      <c r="EE107" s="314">
        <v>2678</v>
      </c>
      <c r="EF107" s="310">
        <v>2679</v>
      </c>
      <c r="EG107" s="311">
        <v>2656</v>
      </c>
      <c r="EH107" s="311">
        <v>2583</v>
      </c>
      <c r="EI107" s="311">
        <v>2621</v>
      </c>
      <c r="EJ107" s="311">
        <v>2618</v>
      </c>
      <c r="EK107" s="311">
        <v>2615</v>
      </c>
      <c r="EL107" s="311">
        <v>2605</v>
      </c>
      <c r="EM107" s="311">
        <v>2609</v>
      </c>
      <c r="EN107" s="311">
        <v>2569</v>
      </c>
      <c r="EO107" s="311">
        <v>2547</v>
      </c>
      <c r="EP107" s="311">
        <v>2588</v>
      </c>
      <c r="EQ107" s="314">
        <v>2562</v>
      </c>
      <c r="ER107" s="310">
        <v>2552</v>
      </c>
      <c r="ES107" s="311">
        <v>2533</v>
      </c>
      <c r="ET107" s="311">
        <v>2504</v>
      </c>
      <c r="EU107" s="311">
        <v>2453</v>
      </c>
      <c r="EV107" s="311">
        <v>2456</v>
      </c>
      <c r="EW107" s="314">
        <v>2448</v>
      </c>
      <c r="EX107" s="314">
        <v>2549</v>
      </c>
      <c r="EY107" s="314">
        <v>2533</v>
      </c>
      <c r="EZ107" s="312">
        <v>2500</v>
      </c>
      <c r="FA107" s="312">
        <v>2499</v>
      </c>
      <c r="FB107" s="312">
        <v>2465</v>
      </c>
      <c r="FC107" s="312">
        <v>2498</v>
      </c>
      <c r="FD107" s="312">
        <v>2491</v>
      </c>
      <c r="FE107" s="312">
        <v>2481</v>
      </c>
      <c r="FF107" s="312">
        <v>2436</v>
      </c>
      <c r="FG107" s="312">
        <v>2420</v>
      </c>
      <c r="FH107" s="312">
        <v>2414</v>
      </c>
      <c r="FI107" s="312">
        <v>2386</v>
      </c>
      <c r="FJ107" s="312">
        <v>2402</v>
      </c>
      <c r="FK107" s="312">
        <v>2396</v>
      </c>
      <c r="FL107" s="312">
        <v>2393</v>
      </c>
      <c r="FM107" s="312">
        <v>2383</v>
      </c>
      <c r="FN107" s="312">
        <v>2371</v>
      </c>
      <c r="FO107" s="312">
        <v>2391</v>
      </c>
      <c r="FP107" s="312">
        <v>2401</v>
      </c>
      <c r="FQ107" s="312">
        <v>2403</v>
      </c>
      <c r="FR107" s="312">
        <v>2421</v>
      </c>
      <c r="FS107" s="312">
        <v>2395</v>
      </c>
      <c r="FT107" s="312">
        <v>2397</v>
      </c>
      <c r="FU107" s="312">
        <v>2374</v>
      </c>
      <c r="FV107" s="312">
        <v>2364</v>
      </c>
      <c r="FW107" s="93">
        <v>-10</v>
      </c>
      <c r="FX107" s="79">
        <v>-0.4230118443316413</v>
      </c>
      <c r="FY107" s="93">
        <v>-27</v>
      </c>
      <c r="FZ107" s="79">
        <v>-1.1292346298619824</v>
      </c>
    </row>
    <row r="108" spans="1:182" ht="15" outlineLevel="2">
      <c r="A108" s="304">
        <v>91</v>
      </c>
      <c r="B108" s="48" t="s">
        <v>399</v>
      </c>
      <c r="C108" s="290" t="s">
        <v>433</v>
      </c>
      <c r="D108" s="310">
        <v>6853</v>
      </c>
      <c r="E108" s="311">
        <v>6989</v>
      </c>
      <c r="F108" s="311">
        <v>6921</v>
      </c>
      <c r="G108" s="311">
        <v>6937</v>
      </c>
      <c r="H108" s="311">
        <v>6978</v>
      </c>
      <c r="I108" s="311">
        <v>7009</v>
      </c>
      <c r="J108" s="311">
        <v>6997</v>
      </c>
      <c r="K108" s="311">
        <v>6986</v>
      </c>
      <c r="L108" s="311">
        <v>7079</v>
      </c>
      <c r="M108" s="311">
        <v>7119</v>
      </c>
      <c r="N108" s="311">
        <v>7148</v>
      </c>
      <c r="O108" s="312">
        <v>7206</v>
      </c>
      <c r="P108" s="310">
        <v>7263</v>
      </c>
      <c r="Q108" s="311">
        <v>7226</v>
      </c>
      <c r="R108" s="313">
        <v>7339</v>
      </c>
      <c r="S108" s="311">
        <v>7373</v>
      </c>
      <c r="T108" s="311">
        <v>7300</v>
      </c>
      <c r="U108" s="311">
        <v>7439</v>
      </c>
      <c r="V108" s="311">
        <v>7649</v>
      </c>
      <c r="W108" s="311">
        <v>7718</v>
      </c>
      <c r="X108" s="311">
        <v>7750</v>
      </c>
      <c r="Y108" s="311">
        <v>7747</v>
      </c>
      <c r="Z108" s="311">
        <v>7745</v>
      </c>
      <c r="AA108" s="312">
        <v>7699</v>
      </c>
      <c r="AB108" s="310">
        <v>7728</v>
      </c>
      <c r="AC108" s="311">
        <v>7675</v>
      </c>
      <c r="AD108" s="311">
        <v>7688</v>
      </c>
      <c r="AE108" s="311">
        <v>7649</v>
      </c>
      <c r="AF108" s="311">
        <v>7658</v>
      </c>
      <c r="AG108" s="311">
        <v>7596</v>
      </c>
      <c r="AH108" s="311">
        <v>7565</v>
      </c>
      <c r="AI108" s="311">
        <v>7554</v>
      </c>
      <c r="AJ108" s="311">
        <v>7519</v>
      </c>
      <c r="AK108" s="311">
        <v>7510</v>
      </c>
      <c r="AL108" s="311">
        <v>7460</v>
      </c>
      <c r="AM108" s="312">
        <v>7459</v>
      </c>
      <c r="AN108" s="310">
        <v>7417</v>
      </c>
      <c r="AO108" s="311">
        <v>7498</v>
      </c>
      <c r="AP108" s="311">
        <v>7471</v>
      </c>
      <c r="AQ108" s="311">
        <v>7532</v>
      </c>
      <c r="AR108" s="311">
        <v>7580</v>
      </c>
      <c r="AS108" s="311">
        <v>7573</v>
      </c>
      <c r="AT108" s="311">
        <v>7564</v>
      </c>
      <c r="AU108" s="311">
        <v>7558</v>
      </c>
      <c r="AV108" s="311">
        <v>7503</v>
      </c>
      <c r="AW108" s="311">
        <v>7525</v>
      </c>
      <c r="AX108" s="311">
        <v>7585</v>
      </c>
      <c r="AY108" s="312">
        <v>7555</v>
      </c>
      <c r="AZ108" s="310">
        <v>7535</v>
      </c>
      <c r="BA108" s="311">
        <v>7521</v>
      </c>
      <c r="BB108" s="311">
        <v>7479</v>
      </c>
      <c r="BC108" s="311">
        <v>7426</v>
      </c>
      <c r="BD108" s="311">
        <v>7401</v>
      </c>
      <c r="BE108" s="311">
        <v>7348</v>
      </c>
      <c r="BF108" s="311">
        <v>7316</v>
      </c>
      <c r="BG108" s="311">
        <v>7261</v>
      </c>
      <c r="BH108" s="311">
        <v>7253</v>
      </c>
      <c r="BI108" s="311">
        <v>7180</v>
      </c>
      <c r="BJ108" s="311">
        <v>7190</v>
      </c>
      <c r="BK108" s="312">
        <v>7204</v>
      </c>
      <c r="BL108" s="310">
        <v>7191</v>
      </c>
      <c r="BM108" s="315">
        <v>7220</v>
      </c>
      <c r="BN108" s="315">
        <v>7208</v>
      </c>
      <c r="BO108" s="315">
        <v>7160</v>
      </c>
      <c r="BP108" s="315">
        <v>7180</v>
      </c>
      <c r="BQ108" s="315">
        <v>7141</v>
      </c>
      <c r="BR108" s="315">
        <v>7049</v>
      </c>
      <c r="BS108" s="315">
        <v>7014</v>
      </c>
      <c r="BT108" s="315">
        <v>6994</v>
      </c>
      <c r="BU108" s="315">
        <v>6957</v>
      </c>
      <c r="BV108" s="315">
        <v>6946</v>
      </c>
      <c r="BW108" s="312">
        <v>6970</v>
      </c>
      <c r="BX108" s="310">
        <v>6963</v>
      </c>
      <c r="BY108" s="315">
        <v>6893</v>
      </c>
      <c r="BZ108" s="315">
        <v>6866</v>
      </c>
      <c r="CA108" s="315">
        <v>6817</v>
      </c>
      <c r="CB108" s="315">
        <v>6790</v>
      </c>
      <c r="CC108" s="315">
        <v>6684</v>
      </c>
      <c r="CD108" s="315">
        <v>6662</v>
      </c>
      <c r="CE108" s="315">
        <v>6697</v>
      </c>
      <c r="CF108" s="315">
        <v>6672</v>
      </c>
      <c r="CG108" s="311">
        <v>6662</v>
      </c>
      <c r="CH108" s="311">
        <v>6665</v>
      </c>
      <c r="CI108" s="312">
        <v>6655</v>
      </c>
      <c r="CJ108" s="310">
        <v>6633</v>
      </c>
      <c r="CK108" s="311">
        <v>6662</v>
      </c>
      <c r="CL108" s="311">
        <v>6653</v>
      </c>
      <c r="CM108" s="311">
        <v>6625</v>
      </c>
      <c r="CN108" s="311">
        <v>6620</v>
      </c>
      <c r="CO108" s="311">
        <v>6615</v>
      </c>
      <c r="CP108" s="311">
        <v>6640</v>
      </c>
      <c r="CQ108" s="311">
        <v>6640</v>
      </c>
      <c r="CR108" s="311">
        <v>6641</v>
      </c>
      <c r="CS108" s="311">
        <v>6666</v>
      </c>
      <c r="CT108" s="311">
        <v>6659</v>
      </c>
      <c r="CU108" s="312">
        <v>6653</v>
      </c>
      <c r="CV108" s="310">
        <v>6643</v>
      </c>
      <c r="CW108" s="311">
        <v>6583</v>
      </c>
      <c r="CX108" s="311">
        <v>6554</v>
      </c>
      <c r="CY108" s="311">
        <v>6539</v>
      </c>
      <c r="CZ108" s="311">
        <v>6540</v>
      </c>
      <c r="DA108" s="311">
        <v>6506</v>
      </c>
      <c r="DB108" s="311">
        <v>6457</v>
      </c>
      <c r="DC108" s="311">
        <v>6420</v>
      </c>
      <c r="DD108" s="311">
        <v>6442</v>
      </c>
      <c r="DE108" s="311">
        <v>6452</v>
      </c>
      <c r="DF108" s="311">
        <v>6484</v>
      </c>
      <c r="DG108" s="312">
        <v>6473</v>
      </c>
      <c r="DH108" s="310">
        <v>6490</v>
      </c>
      <c r="DI108" s="311">
        <v>6461</v>
      </c>
      <c r="DJ108" s="311">
        <v>6464</v>
      </c>
      <c r="DK108" s="311">
        <v>6444</v>
      </c>
      <c r="DL108" s="311">
        <v>6412</v>
      </c>
      <c r="DM108" s="311">
        <v>6398</v>
      </c>
      <c r="DN108" s="311">
        <v>6394</v>
      </c>
      <c r="DO108" s="311">
        <v>6362</v>
      </c>
      <c r="DP108" s="311">
        <v>6323</v>
      </c>
      <c r="DQ108" s="311">
        <v>6317</v>
      </c>
      <c r="DR108" s="311">
        <v>6286</v>
      </c>
      <c r="DS108" s="314">
        <v>6310</v>
      </c>
      <c r="DT108" s="310">
        <v>6342</v>
      </c>
      <c r="DU108" s="311">
        <v>6357</v>
      </c>
      <c r="DV108" s="311">
        <v>6363</v>
      </c>
      <c r="DW108" s="311">
        <v>6361</v>
      </c>
      <c r="DX108" s="311">
        <v>6432</v>
      </c>
      <c r="DY108" s="311">
        <v>6433</v>
      </c>
      <c r="DZ108" s="311">
        <v>6453</v>
      </c>
      <c r="EA108" s="311">
        <v>6419</v>
      </c>
      <c r="EB108" s="311">
        <v>6427</v>
      </c>
      <c r="EC108" s="311">
        <v>6431</v>
      </c>
      <c r="ED108" s="311">
        <v>6411</v>
      </c>
      <c r="EE108" s="314">
        <v>6416</v>
      </c>
      <c r="EF108" s="310">
        <v>6394</v>
      </c>
      <c r="EG108" s="311">
        <v>6353</v>
      </c>
      <c r="EH108" s="311">
        <v>6344</v>
      </c>
      <c r="EI108" s="311">
        <v>6334</v>
      </c>
      <c r="EJ108" s="311">
        <v>6352</v>
      </c>
      <c r="EK108" s="311">
        <v>6342</v>
      </c>
      <c r="EL108" s="311">
        <v>6325</v>
      </c>
      <c r="EM108" s="311">
        <v>6320</v>
      </c>
      <c r="EN108" s="311">
        <v>6312</v>
      </c>
      <c r="EO108" s="311">
        <v>6292</v>
      </c>
      <c r="EP108" s="311">
        <v>6297</v>
      </c>
      <c r="EQ108" s="314">
        <v>6259</v>
      </c>
      <c r="ER108" s="310">
        <v>6259</v>
      </c>
      <c r="ES108" s="311">
        <v>6247</v>
      </c>
      <c r="ET108" s="311">
        <v>6225</v>
      </c>
      <c r="EU108" s="311">
        <v>6213</v>
      </c>
      <c r="EV108" s="311">
        <v>6223</v>
      </c>
      <c r="EW108" s="314">
        <v>6192</v>
      </c>
      <c r="EX108" s="314">
        <v>6235</v>
      </c>
      <c r="EY108" s="314">
        <v>6231</v>
      </c>
      <c r="EZ108" s="312">
        <v>6220</v>
      </c>
      <c r="FA108" s="312">
        <v>6252</v>
      </c>
      <c r="FB108" s="312">
        <v>6235</v>
      </c>
      <c r="FC108" s="312">
        <v>6253</v>
      </c>
      <c r="FD108" s="312">
        <v>6286</v>
      </c>
      <c r="FE108" s="312">
        <v>6293</v>
      </c>
      <c r="FF108" s="312">
        <v>6243</v>
      </c>
      <c r="FG108" s="312">
        <v>6247</v>
      </c>
      <c r="FH108" s="312">
        <v>6222</v>
      </c>
      <c r="FI108" s="312">
        <v>6223</v>
      </c>
      <c r="FJ108" s="312">
        <v>6226</v>
      </c>
      <c r="FK108" s="312">
        <v>6194</v>
      </c>
      <c r="FL108" s="312">
        <v>6225</v>
      </c>
      <c r="FM108" s="312">
        <v>6221</v>
      </c>
      <c r="FN108" s="312">
        <v>6230</v>
      </c>
      <c r="FO108" s="312">
        <v>6223</v>
      </c>
      <c r="FP108" s="312">
        <v>6240</v>
      </c>
      <c r="FQ108" s="312">
        <v>6211</v>
      </c>
      <c r="FR108" s="312">
        <v>6148</v>
      </c>
      <c r="FS108" s="312">
        <v>6081</v>
      </c>
      <c r="FT108" s="312">
        <v>6071</v>
      </c>
      <c r="FU108" s="312">
        <v>6031</v>
      </c>
      <c r="FV108" s="312">
        <v>6023</v>
      </c>
      <c r="FW108" s="93">
        <v>-8</v>
      </c>
      <c r="FX108" s="79">
        <v>-0.13282417399966795</v>
      </c>
      <c r="FY108" s="93">
        <v>-200</v>
      </c>
      <c r="FZ108" s="79">
        <v>-3.2138839787883655</v>
      </c>
    </row>
    <row r="109" spans="1:182" ht="15" outlineLevel="2">
      <c r="A109" s="304">
        <v>93</v>
      </c>
      <c r="B109" s="48" t="s">
        <v>399</v>
      </c>
      <c r="C109" s="290" t="s">
        <v>434</v>
      </c>
      <c r="D109" s="310">
        <v>12724</v>
      </c>
      <c r="E109" s="311">
        <v>12732</v>
      </c>
      <c r="F109" s="311">
        <v>12702</v>
      </c>
      <c r="G109" s="311">
        <v>12741</v>
      </c>
      <c r="H109" s="311">
        <v>12571</v>
      </c>
      <c r="I109" s="311">
        <v>12598</v>
      </c>
      <c r="J109" s="311">
        <v>12576</v>
      </c>
      <c r="K109" s="311">
        <v>12559</v>
      </c>
      <c r="L109" s="311">
        <v>12842</v>
      </c>
      <c r="M109" s="311">
        <v>12882</v>
      </c>
      <c r="N109" s="311">
        <v>12959</v>
      </c>
      <c r="O109" s="312">
        <v>13099</v>
      </c>
      <c r="P109" s="310">
        <v>13164</v>
      </c>
      <c r="Q109" s="311">
        <v>13193</v>
      </c>
      <c r="R109" s="313">
        <v>13265</v>
      </c>
      <c r="S109" s="311">
        <v>12980</v>
      </c>
      <c r="T109" s="311">
        <v>13521</v>
      </c>
      <c r="U109" s="311">
        <v>13591</v>
      </c>
      <c r="V109" s="311">
        <v>13621</v>
      </c>
      <c r="W109" s="311">
        <v>13736</v>
      </c>
      <c r="X109" s="311">
        <v>13805</v>
      </c>
      <c r="Y109" s="311">
        <v>13922</v>
      </c>
      <c r="Z109" s="311">
        <v>13948</v>
      </c>
      <c r="AA109" s="312">
        <v>13946</v>
      </c>
      <c r="AB109" s="310">
        <v>13995</v>
      </c>
      <c r="AC109" s="311">
        <v>14055</v>
      </c>
      <c r="AD109" s="311">
        <v>13975</v>
      </c>
      <c r="AE109" s="311">
        <v>14103</v>
      </c>
      <c r="AF109" s="311">
        <v>14187</v>
      </c>
      <c r="AG109" s="311">
        <v>14178</v>
      </c>
      <c r="AH109" s="311">
        <v>14177</v>
      </c>
      <c r="AI109" s="311">
        <v>14204</v>
      </c>
      <c r="AJ109" s="311">
        <v>14235</v>
      </c>
      <c r="AK109" s="311">
        <v>14353</v>
      </c>
      <c r="AL109" s="311">
        <v>14397</v>
      </c>
      <c r="AM109" s="312">
        <v>14440</v>
      </c>
      <c r="AN109" s="310">
        <v>14427</v>
      </c>
      <c r="AO109" s="311">
        <v>14410</v>
      </c>
      <c r="AP109" s="311">
        <v>14412</v>
      </c>
      <c r="AQ109" s="311">
        <v>14394</v>
      </c>
      <c r="AR109" s="311">
        <v>14490</v>
      </c>
      <c r="AS109" s="311">
        <v>14486</v>
      </c>
      <c r="AT109" s="311">
        <v>14482</v>
      </c>
      <c r="AU109" s="311">
        <v>14472</v>
      </c>
      <c r="AV109" s="311">
        <v>14379</v>
      </c>
      <c r="AW109" s="311">
        <v>14456</v>
      </c>
      <c r="AX109" s="311">
        <v>14477</v>
      </c>
      <c r="AY109" s="312">
        <v>14425</v>
      </c>
      <c r="AZ109" s="310">
        <v>14510</v>
      </c>
      <c r="BA109" s="311">
        <v>14523</v>
      </c>
      <c r="BB109" s="311">
        <v>14513</v>
      </c>
      <c r="BC109" s="311">
        <v>14458</v>
      </c>
      <c r="BD109" s="311">
        <v>14455</v>
      </c>
      <c r="BE109" s="311">
        <v>14412</v>
      </c>
      <c r="BF109" s="311">
        <v>14391</v>
      </c>
      <c r="BG109" s="311">
        <v>14336</v>
      </c>
      <c r="BH109" s="311">
        <v>14373</v>
      </c>
      <c r="BI109" s="311">
        <v>14322</v>
      </c>
      <c r="BJ109" s="311">
        <v>14370</v>
      </c>
      <c r="BK109" s="312">
        <v>14425</v>
      </c>
      <c r="BL109" s="310">
        <v>14441</v>
      </c>
      <c r="BM109" s="315">
        <v>14473</v>
      </c>
      <c r="BN109" s="315">
        <v>14396</v>
      </c>
      <c r="BO109" s="315">
        <v>14353</v>
      </c>
      <c r="BP109" s="315">
        <v>14361</v>
      </c>
      <c r="BQ109" s="315">
        <v>14365</v>
      </c>
      <c r="BR109" s="315">
        <v>14215</v>
      </c>
      <c r="BS109" s="315">
        <v>14161</v>
      </c>
      <c r="BT109" s="315">
        <v>14156</v>
      </c>
      <c r="BU109" s="315">
        <v>14207</v>
      </c>
      <c r="BV109" s="315">
        <v>14243</v>
      </c>
      <c r="BW109" s="312">
        <v>14380</v>
      </c>
      <c r="BX109" s="310">
        <v>14380</v>
      </c>
      <c r="BY109" s="315">
        <v>14326</v>
      </c>
      <c r="BZ109" s="315">
        <v>14258</v>
      </c>
      <c r="CA109" s="315">
        <v>14125</v>
      </c>
      <c r="CB109" s="315">
        <v>14045</v>
      </c>
      <c r="CC109" s="315">
        <v>14001</v>
      </c>
      <c r="CD109" s="315">
        <v>13966</v>
      </c>
      <c r="CE109" s="315">
        <v>13955</v>
      </c>
      <c r="CF109" s="315">
        <v>13882</v>
      </c>
      <c r="CG109" s="311">
        <v>13873</v>
      </c>
      <c r="CH109" s="311">
        <v>13890</v>
      </c>
      <c r="CI109" s="312">
        <v>13902</v>
      </c>
      <c r="CJ109" s="310">
        <v>13874</v>
      </c>
      <c r="CK109" s="311">
        <v>13866</v>
      </c>
      <c r="CL109" s="311">
        <v>13833</v>
      </c>
      <c r="CM109" s="311">
        <v>13802</v>
      </c>
      <c r="CN109" s="311">
        <v>13785</v>
      </c>
      <c r="CO109" s="311">
        <v>13784</v>
      </c>
      <c r="CP109" s="311">
        <v>13823</v>
      </c>
      <c r="CQ109" s="311">
        <v>13953</v>
      </c>
      <c r="CR109" s="311">
        <v>13951</v>
      </c>
      <c r="CS109" s="311">
        <v>13993</v>
      </c>
      <c r="CT109" s="311">
        <v>14051</v>
      </c>
      <c r="CU109" s="312">
        <v>14132</v>
      </c>
      <c r="CV109" s="310">
        <v>14130</v>
      </c>
      <c r="CW109" s="311">
        <v>14051</v>
      </c>
      <c r="CX109" s="311">
        <v>14052</v>
      </c>
      <c r="CY109" s="311">
        <v>13993</v>
      </c>
      <c r="CZ109" s="311">
        <v>14004</v>
      </c>
      <c r="DA109" s="311">
        <v>13960</v>
      </c>
      <c r="DB109" s="311">
        <v>13953</v>
      </c>
      <c r="DC109" s="311">
        <v>13900</v>
      </c>
      <c r="DD109" s="311">
        <v>13915</v>
      </c>
      <c r="DE109" s="311">
        <v>13887</v>
      </c>
      <c r="DF109" s="311">
        <v>13926</v>
      </c>
      <c r="DG109" s="312">
        <v>13969</v>
      </c>
      <c r="DH109" s="310">
        <v>14009</v>
      </c>
      <c r="DI109" s="311">
        <v>13989</v>
      </c>
      <c r="DJ109" s="311">
        <v>13951</v>
      </c>
      <c r="DK109" s="311">
        <v>13897</v>
      </c>
      <c r="DL109" s="311">
        <v>13864</v>
      </c>
      <c r="DM109" s="311">
        <v>13795</v>
      </c>
      <c r="DN109" s="311">
        <v>13705</v>
      </c>
      <c r="DO109" s="311">
        <v>13692</v>
      </c>
      <c r="DP109" s="311">
        <v>13706</v>
      </c>
      <c r="DQ109" s="311">
        <v>13691</v>
      </c>
      <c r="DR109" s="311">
        <v>13639</v>
      </c>
      <c r="DS109" s="314">
        <v>13724</v>
      </c>
      <c r="DT109" s="310">
        <v>13774</v>
      </c>
      <c r="DU109" s="311">
        <v>13912</v>
      </c>
      <c r="DV109" s="311">
        <v>13843</v>
      </c>
      <c r="DW109" s="311">
        <v>13788</v>
      </c>
      <c r="DX109" s="311">
        <v>13803</v>
      </c>
      <c r="DY109" s="311">
        <v>13825</v>
      </c>
      <c r="DZ109" s="311">
        <v>13871</v>
      </c>
      <c r="EA109" s="311">
        <v>13817</v>
      </c>
      <c r="EB109" s="311">
        <v>13892</v>
      </c>
      <c r="EC109" s="311">
        <v>13931</v>
      </c>
      <c r="ED109" s="311">
        <v>13860</v>
      </c>
      <c r="EE109" s="314">
        <v>13929</v>
      </c>
      <c r="EF109" s="310">
        <v>13975</v>
      </c>
      <c r="EG109" s="311">
        <v>13999</v>
      </c>
      <c r="EH109" s="311">
        <v>13948</v>
      </c>
      <c r="EI109" s="311">
        <v>13972</v>
      </c>
      <c r="EJ109" s="311">
        <v>13975</v>
      </c>
      <c r="EK109" s="311">
        <v>13931</v>
      </c>
      <c r="EL109" s="311">
        <v>13893</v>
      </c>
      <c r="EM109" s="311">
        <v>13884</v>
      </c>
      <c r="EN109" s="311">
        <v>13895</v>
      </c>
      <c r="EO109" s="311">
        <v>13902</v>
      </c>
      <c r="EP109" s="311">
        <v>13928</v>
      </c>
      <c r="EQ109" s="314">
        <v>13926</v>
      </c>
      <c r="ER109" s="310">
        <v>13945</v>
      </c>
      <c r="ES109" s="311">
        <v>13872</v>
      </c>
      <c r="ET109" s="311">
        <v>13873</v>
      </c>
      <c r="EU109" s="311">
        <v>13874</v>
      </c>
      <c r="EV109" s="311">
        <v>13854</v>
      </c>
      <c r="EW109" s="314">
        <v>13814</v>
      </c>
      <c r="EX109" s="314">
        <v>13927</v>
      </c>
      <c r="EY109" s="314">
        <v>13969</v>
      </c>
      <c r="EZ109" s="312">
        <v>13990</v>
      </c>
      <c r="FA109" s="312">
        <v>13991</v>
      </c>
      <c r="FB109" s="312">
        <v>13985</v>
      </c>
      <c r="FC109" s="312">
        <v>14095</v>
      </c>
      <c r="FD109" s="312">
        <v>14189</v>
      </c>
      <c r="FE109" s="312">
        <v>14168</v>
      </c>
      <c r="FF109" s="312">
        <v>14138</v>
      </c>
      <c r="FG109" s="312">
        <v>14108</v>
      </c>
      <c r="FH109" s="312">
        <v>14080</v>
      </c>
      <c r="FI109" s="312">
        <v>14011</v>
      </c>
      <c r="FJ109" s="312">
        <v>14036</v>
      </c>
      <c r="FK109" s="312">
        <v>14038</v>
      </c>
      <c r="FL109" s="312">
        <v>14049</v>
      </c>
      <c r="FM109" s="312">
        <v>14053</v>
      </c>
      <c r="FN109" s="312">
        <v>14064</v>
      </c>
      <c r="FO109" s="312">
        <v>14083</v>
      </c>
      <c r="FP109" s="312">
        <v>14119</v>
      </c>
      <c r="FQ109" s="312">
        <v>14124</v>
      </c>
      <c r="FR109" s="312">
        <v>14057</v>
      </c>
      <c r="FS109" s="312">
        <v>14029</v>
      </c>
      <c r="FT109" s="312">
        <v>14032</v>
      </c>
      <c r="FU109" s="312">
        <v>14021</v>
      </c>
      <c r="FV109" s="312">
        <v>13983</v>
      </c>
      <c r="FW109" s="93">
        <v>-38</v>
      </c>
      <c r="FX109" s="79">
        <v>-0.27175856397053566</v>
      </c>
      <c r="FY109" s="93">
        <v>-100</v>
      </c>
      <c r="FZ109" s="79">
        <v>-0.71007597812965983</v>
      </c>
    </row>
    <row r="110" spans="1:182" ht="15" outlineLevel="2">
      <c r="A110" s="304">
        <v>101</v>
      </c>
      <c r="B110" s="48" t="s">
        <v>399</v>
      </c>
      <c r="C110" s="290" t="s">
        <v>435</v>
      </c>
      <c r="D110" s="310">
        <v>17923</v>
      </c>
      <c r="E110" s="311">
        <v>17939</v>
      </c>
      <c r="F110" s="311">
        <v>17921</v>
      </c>
      <c r="G110" s="311">
        <v>17943</v>
      </c>
      <c r="H110" s="311">
        <v>17691</v>
      </c>
      <c r="I110" s="311">
        <v>17705</v>
      </c>
      <c r="J110" s="311">
        <v>17616</v>
      </c>
      <c r="K110" s="311">
        <v>17686</v>
      </c>
      <c r="L110" s="311">
        <v>17939</v>
      </c>
      <c r="M110" s="311">
        <v>18100</v>
      </c>
      <c r="N110" s="311">
        <v>18119</v>
      </c>
      <c r="O110" s="312">
        <v>18348</v>
      </c>
      <c r="P110" s="310">
        <v>18687</v>
      </c>
      <c r="Q110" s="311">
        <v>18736</v>
      </c>
      <c r="R110" s="313">
        <v>18968</v>
      </c>
      <c r="S110" s="311">
        <v>19253</v>
      </c>
      <c r="T110" s="311">
        <v>19364</v>
      </c>
      <c r="U110" s="311">
        <v>19548</v>
      </c>
      <c r="V110" s="311">
        <v>19574</v>
      </c>
      <c r="W110" s="311">
        <v>19473</v>
      </c>
      <c r="X110" s="311">
        <v>19410</v>
      </c>
      <c r="Y110" s="311">
        <v>19481</v>
      </c>
      <c r="Z110" s="311">
        <v>19541</v>
      </c>
      <c r="AA110" s="312">
        <v>19488</v>
      </c>
      <c r="AB110" s="310">
        <v>19587</v>
      </c>
      <c r="AC110" s="311">
        <v>19595</v>
      </c>
      <c r="AD110" s="311">
        <v>19507</v>
      </c>
      <c r="AE110" s="311">
        <v>19643</v>
      </c>
      <c r="AF110" s="311">
        <v>19556</v>
      </c>
      <c r="AG110" s="311">
        <v>19392</v>
      </c>
      <c r="AH110" s="311">
        <v>19364</v>
      </c>
      <c r="AI110" s="311">
        <v>19475</v>
      </c>
      <c r="AJ110" s="311">
        <v>19639</v>
      </c>
      <c r="AK110" s="311">
        <v>19827</v>
      </c>
      <c r="AL110" s="311">
        <v>19877</v>
      </c>
      <c r="AM110" s="312">
        <v>20071</v>
      </c>
      <c r="AN110" s="310">
        <v>20018</v>
      </c>
      <c r="AO110" s="311">
        <v>20116</v>
      </c>
      <c r="AP110" s="311">
        <v>20134</v>
      </c>
      <c r="AQ110" s="311">
        <v>20027</v>
      </c>
      <c r="AR110" s="311">
        <v>20073</v>
      </c>
      <c r="AS110" s="311">
        <v>20064</v>
      </c>
      <c r="AT110" s="311">
        <v>20126</v>
      </c>
      <c r="AU110" s="311">
        <v>20158</v>
      </c>
      <c r="AV110" s="311">
        <v>20108</v>
      </c>
      <c r="AW110" s="311">
        <v>20193</v>
      </c>
      <c r="AX110" s="311">
        <v>20211</v>
      </c>
      <c r="AY110" s="312">
        <v>20245</v>
      </c>
      <c r="AZ110" s="310">
        <v>20292</v>
      </c>
      <c r="BA110" s="311">
        <v>20398</v>
      </c>
      <c r="BB110" s="311">
        <v>20359</v>
      </c>
      <c r="BC110" s="311">
        <v>20338</v>
      </c>
      <c r="BD110" s="311">
        <v>20353</v>
      </c>
      <c r="BE110" s="311">
        <v>20244</v>
      </c>
      <c r="BF110" s="311">
        <v>20252</v>
      </c>
      <c r="BG110" s="311">
        <v>20148</v>
      </c>
      <c r="BH110" s="311">
        <v>20081</v>
      </c>
      <c r="BI110" s="311">
        <v>19962</v>
      </c>
      <c r="BJ110" s="311">
        <v>20202</v>
      </c>
      <c r="BK110" s="312">
        <v>20380</v>
      </c>
      <c r="BL110" s="310">
        <v>20417</v>
      </c>
      <c r="BM110" s="315">
        <v>20519</v>
      </c>
      <c r="BN110" s="315">
        <v>20568</v>
      </c>
      <c r="BO110" s="315">
        <v>20529</v>
      </c>
      <c r="BP110" s="315">
        <v>20541</v>
      </c>
      <c r="BQ110" s="315">
        <v>20508</v>
      </c>
      <c r="BR110" s="315">
        <v>20432</v>
      </c>
      <c r="BS110" s="315">
        <v>20398</v>
      </c>
      <c r="BT110" s="315">
        <v>20414</v>
      </c>
      <c r="BU110" s="315">
        <v>20435</v>
      </c>
      <c r="BV110" s="315">
        <v>20443</v>
      </c>
      <c r="BW110" s="312">
        <v>20520</v>
      </c>
      <c r="BX110" s="310">
        <v>20364</v>
      </c>
      <c r="BY110" s="315">
        <v>20138</v>
      </c>
      <c r="BZ110" s="315">
        <v>19952</v>
      </c>
      <c r="CA110" s="315">
        <v>19735</v>
      </c>
      <c r="CB110" s="315">
        <v>19682</v>
      </c>
      <c r="CC110" s="315">
        <v>19223</v>
      </c>
      <c r="CD110" s="315">
        <v>19133</v>
      </c>
      <c r="CE110" s="315">
        <v>19098</v>
      </c>
      <c r="CF110" s="315">
        <v>18934</v>
      </c>
      <c r="CG110" s="311">
        <v>18838</v>
      </c>
      <c r="CH110" s="311">
        <v>18944</v>
      </c>
      <c r="CI110" s="312">
        <v>18925</v>
      </c>
      <c r="CJ110" s="310">
        <v>18848</v>
      </c>
      <c r="CK110" s="311">
        <v>18827</v>
      </c>
      <c r="CL110" s="311">
        <v>18749</v>
      </c>
      <c r="CM110" s="311">
        <v>18728</v>
      </c>
      <c r="CN110" s="311">
        <v>18782</v>
      </c>
      <c r="CO110" s="311">
        <v>18864</v>
      </c>
      <c r="CP110" s="311">
        <v>18938</v>
      </c>
      <c r="CQ110" s="311">
        <v>18404</v>
      </c>
      <c r="CR110" s="311">
        <v>18942</v>
      </c>
      <c r="CS110" s="311">
        <v>18983</v>
      </c>
      <c r="CT110" s="311">
        <v>18914</v>
      </c>
      <c r="CU110" s="312">
        <v>18949</v>
      </c>
      <c r="CV110" s="310">
        <v>19000</v>
      </c>
      <c r="CW110" s="311">
        <v>18990</v>
      </c>
      <c r="CX110" s="311">
        <v>18881</v>
      </c>
      <c r="CY110" s="311">
        <v>18807</v>
      </c>
      <c r="CZ110" s="311">
        <v>18830</v>
      </c>
      <c r="DA110" s="311">
        <v>18888</v>
      </c>
      <c r="DB110" s="311">
        <v>18890</v>
      </c>
      <c r="DC110" s="311">
        <v>18847</v>
      </c>
      <c r="DD110" s="311">
        <v>18820</v>
      </c>
      <c r="DE110" s="311">
        <v>18758</v>
      </c>
      <c r="DF110" s="311">
        <v>18831</v>
      </c>
      <c r="DG110" s="312">
        <v>18789</v>
      </c>
      <c r="DH110" s="310">
        <v>18819</v>
      </c>
      <c r="DI110" s="311">
        <v>18698</v>
      </c>
      <c r="DJ110" s="311">
        <v>18774</v>
      </c>
      <c r="DK110" s="311">
        <v>18705</v>
      </c>
      <c r="DL110" s="311">
        <v>18599</v>
      </c>
      <c r="DM110" s="311">
        <v>18518</v>
      </c>
      <c r="DN110" s="311">
        <v>18400</v>
      </c>
      <c r="DO110" s="311">
        <v>18360</v>
      </c>
      <c r="DP110" s="311">
        <v>18368</v>
      </c>
      <c r="DQ110" s="311">
        <v>18386</v>
      </c>
      <c r="DR110" s="311">
        <v>18389</v>
      </c>
      <c r="DS110" s="314">
        <v>18471</v>
      </c>
      <c r="DT110" s="310">
        <v>18499</v>
      </c>
      <c r="DU110" s="311">
        <v>18833</v>
      </c>
      <c r="DV110" s="311">
        <v>18852</v>
      </c>
      <c r="DW110" s="311">
        <v>18869</v>
      </c>
      <c r="DX110" s="311">
        <v>19001</v>
      </c>
      <c r="DY110" s="311">
        <v>18959</v>
      </c>
      <c r="DZ110" s="311">
        <v>18948</v>
      </c>
      <c r="EA110" s="311">
        <v>18794</v>
      </c>
      <c r="EB110" s="311">
        <v>18772</v>
      </c>
      <c r="EC110" s="311">
        <v>18699</v>
      </c>
      <c r="ED110" s="311">
        <v>18577</v>
      </c>
      <c r="EE110" s="314">
        <v>18494</v>
      </c>
      <c r="EF110" s="310">
        <v>18607</v>
      </c>
      <c r="EG110" s="311">
        <v>18632</v>
      </c>
      <c r="EH110" s="311">
        <v>18648</v>
      </c>
      <c r="EI110" s="311">
        <v>18659</v>
      </c>
      <c r="EJ110" s="311">
        <v>18606</v>
      </c>
      <c r="EK110" s="311">
        <v>18575</v>
      </c>
      <c r="EL110" s="311">
        <v>18796</v>
      </c>
      <c r="EM110" s="311">
        <v>18778</v>
      </c>
      <c r="EN110" s="311">
        <v>18808</v>
      </c>
      <c r="EO110" s="311">
        <v>18772</v>
      </c>
      <c r="EP110" s="311">
        <v>18758</v>
      </c>
      <c r="EQ110" s="314">
        <v>18742</v>
      </c>
      <c r="ER110" s="310">
        <v>18794</v>
      </c>
      <c r="ES110" s="311">
        <v>18788</v>
      </c>
      <c r="ET110" s="311">
        <v>18607</v>
      </c>
      <c r="EU110" s="311">
        <v>18489</v>
      </c>
      <c r="EV110" s="311">
        <v>18512</v>
      </c>
      <c r="EW110" s="314">
        <v>18489</v>
      </c>
      <c r="EX110" s="314">
        <v>18788</v>
      </c>
      <c r="EY110" s="314">
        <v>18800</v>
      </c>
      <c r="EZ110" s="312">
        <v>18733</v>
      </c>
      <c r="FA110" s="312">
        <v>18826</v>
      </c>
      <c r="FB110" s="312">
        <v>18848</v>
      </c>
      <c r="FC110" s="312">
        <v>18874</v>
      </c>
      <c r="FD110" s="312">
        <v>18932</v>
      </c>
      <c r="FE110" s="312">
        <v>18838</v>
      </c>
      <c r="FF110" s="312">
        <v>18595</v>
      </c>
      <c r="FG110" s="312">
        <v>18578</v>
      </c>
      <c r="FH110" s="312">
        <v>18640</v>
      </c>
      <c r="FI110" s="312">
        <v>18501</v>
      </c>
      <c r="FJ110" s="312">
        <v>18551</v>
      </c>
      <c r="FK110" s="312">
        <v>18518</v>
      </c>
      <c r="FL110" s="312">
        <v>18540</v>
      </c>
      <c r="FM110" s="312">
        <v>18565</v>
      </c>
      <c r="FN110" s="312">
        <v>18578</v>
      </c>
      <c r="FO110" s="312">
        <v>18605</v>
      </c>
      <c r="FP110" s="312">
        <v>18760</v>
      </c>
      <c r="FQ110" s="312">
        <v>18726</v>
      </c>
      <c r="FR110" s="312">
        <v>18765</v>
      </c>
      <c r="FS110" s="312">
        <v>18615</v>
      </c>
      <c r="FT110" s="312">
        <v>18588</v>
      </c>
      <c r="FU110" s="312">
        <v>18539</v>
      </c>
      <c r="FV110" s="312">
        <v>18498</v>
      </c>
      <c r="FW110" s="93">
        <v>-41</v>
      </c>
      <c r="FX110" s="79">
        <v>-0.22164558330630338</v>
      </c>
      <c r="FY110" s="93">
        <v>-107</v>
      </c>
      <c r="FZ110" s="79">
        <v>-0.57511421660843853</v>
      </c>
    </row>
    <row r="111" spans="1:182" ht="15" outlineLevel="2">
      <c r="A111" s="304">
        <v>145</v>
      </c>
      <c r="B111" s="48" t="s">
        <v>399</v>
      </c>
      <c r="C111" s="290" t="s">
        <v>444</v>
      </c>
      <c r="D111" s="310">
        <v>3511</v>
      </c>
      <c r="E111" s="311">
        <v>3508</v>
      </c>
      <c r="F111" s="311">
        <v>3552</v>
      </c>
      <c r="G111" s="311">
        <v>3574</v>
      </c>
      <c r="H111" s="311">
        <v>3574</v>
      </c>
      <c r="I111" s="311">
        <v>3552</v>
      </c>
      <c r="J111" s="311">
        <v>3528</v>
      </c>
      <c r="K111" s="311">
        <v>3545</v>
      </c>
      <c r="L111" s="311">
        <v>3545</v>
      </c>
      <c r="M111" s="311">
        <v>3534</v>
      </c>
      <c r="N111" s="311">
        <v>3567</v>
      </c>
      <c r="O111" s="312">
        <v>3586</v>
      </c>
      <c r="P111" s="310">
        <v>3597</v>
      </c>
      <c r="Q111" s="311">
        <v>3601</v>
      </c>
      <c r="R111" s="313">
        <v>3612</v>
      </c>
      <c r="S111" s="311">
        <v>3632</v>
      </c>
      <c r="T111" s="311">
        <v>3741</v>
      </c>
      <c r="U111" s="311">
        <v>3771</v>
      </c>
      <c r="V111" s="311">
        <v>3759</v>
      </c>
      <c r="W111" s="311">
        <v>3765</v>
      </c>
      <c r="X111" s="311">
        <v>3746</v>
      </c>
      <c r="Y111" s="311">
        <v>3803</v>
      </c>
      <c r="Z111" s="311">
        <v>3840</v>
      </c>
      <c r="AA111" s="312">
        <v>3742</v>
      </c>
      <c r="AB111" s="310">
        <v>3691</v>
      </c>
      <c r="AC111" s="311">
        <v>3726</v>
      </c>
      <c r="AD111" s="311">
        <v>3747</v>
      </c>
      <c r="AE111" s="311">
        <v>3765</v>
      </c>
      <c r="AF111" s="311">
        <v>3708</v>
      </c>
      <c r="AG111" s="311">
        <v>3672</v>
      </c>
      <c r="AH111" s="311">
        <v>3660</v>
      </c>
      <c r="AI111" s="311">
        <v>3629</v>
      </c>
      <c r="AJ111" s="311">
        <v>3628</v>
      </c>
      <c r="AK111" s="311">
        <v>3671</v>
      </c>
      <c r="AL111" s="311">
        <v>3679</v>
      </c>
      <c r="AM111" s="312">
        <v>3704</v>
      </c>
      <c r="AN111" s="310">
        <v>3685</v>
      </c>
      <c r="AO111" s="311">
        <v>3688</v>
      </c>
      <c r="AP111" s="311">
        <v>3672</v>
      </c>
      <c r="AQ111" s="311">
        <v>3693</v>
      </c>
      <c r="AR111" s="311">
        <v>3794</v>
      </c>
      <c r="AS111" s="311">
        <v>3780</v>
      </c>
      <c r="AT111" s="311">
        <v>3800</v>
      </c>
      <c r="AU111" s="311">
        <v>3821</v>
      </c>
      <c r="AV111" s="311">
        <v>3788</v>
      </c>
      <c r="AW111" s="311">
        <v>3731</v>
      </c>
      <c r="AX111" s="311">
        <v>3717</v>
      </c>
      <c r="AY111" s="312">
        <v>3802</v>
      </c>
      <c r="AZ111" s="310">
        <v>3817</v>
      </c>
      <c r="BA111" s="311">
        <v>3854</v>
      </c>
      <c r="BB111" s="311">
        <v>3794</v>
      </c>
      <c r="BC111" s="311">
        <v>3786</v>
      </c>
      <c r="BD111" s="311">
        <v>3787</v>
      </c>
      <c r="BE111" s="311">
        <v>3767</v>
      </c>
      <c r="BF111" s="311">
        <v>3751</v>
      </c>
      <c r="BG111" s="311">
        <v>3677</v>
      </c>
      <c r="BH111" s="311">
        <v>3682</v>
      </c>
      <c r="BI111" s="311">
        <v>3647</v>
      </c>
      <c r="BJ111" s="311">
        <v>3649</v>
      </c>
      <c r="BK111" s="312">
        <v>3664</v>
      </c>
      <c r="BL111" s="310">
        <v>3681</v>
      </c>
      <c r="BM111" s="315">
        <v>3727</v>
      </c>
      <c r="BN111" s="315">
        <v>3728</v>
      </c>
      <c r="BO111" s="315">
        <v>3734</v>
      </c>
      <c r="BP111" s="315">
        <v>3737</v>
      </c>
      <c r="BQ111" s="315">
        <v>3713</v>
      </c>
      <c r="BR111" s="315">
        <v>3691</v>
      </c>
      <c r="BS111" s="315">
        <v>3649</v>
      </c>
      <c r="BT111" s="315">
        <v>3640</v>
      </c>
      <c r="BU111" s="315">
        <v>3631</v>
      </c>
      <c r="BV111" s="315">
        <v>3660</v>
      </c>
      <c r="BW111" s="312">
        <v>3676</v>
      </c>
      <c r="BX111" s="310">
        <v>3698</v>
      </c>
      <c r="BY111" s="315">
        <v>3700</v>
      </c>
      <c r="BZ111" s="315">
        <v>3695</v>
      </c>
      <c r="CA111" s="315">
        <v>3671</v>
      </c>
      <c r="CB111" s="315">
        <v>3677</v>
      </c>
      <c r="CC111" s="315">
        <v>3693</v>
      </c>
      <c r="CD111" s="315">
        <v>3685</v>
      </c>
      <c r="CE111" s="315">
        <v>3672</v>
      </c>
      <c r="CF111" s="315">
        <v>3643</v>
      </c>
      <c r="CG111" s="311">
        <v>3644</v>
      </c>
      <c r="CH111" s="311">
        <v>3634</v>
      </c>
      <c r="CI111" s="312">
        <v>3625</v>
      </c>
      <c r="CJ111" s="310">
        <v>3605</v>
      </c>
      <c r="CK111" s="311">
        <v>3609</v>
      </c>
      <c r="CL111" s="311">
        <v>3596</v>
      </c>
      <c r="CM111" s="311">
        <v>3584</v>
      </c>
      <c r="CN111" s="311">
        <v>3603</v>
      </c>
      <c r="CO111" s="311">
        <v>3631</v>
      </c>
      <c r="CP111" s="311">
        <v>3661</v>
      </c>
      <c r="CQ111" s="311">
        <v>3650</v>
      </c>
      <c r="CR111" s="311">
        <v>3672</v>
      </c>
      <c r="CS111" s="311">
        <v>3695</v>
      </c>
      <c r="CT111" s="311">
        <v>3729</v>
      </c>
      <c r="CU111" s="312">
        <v>3753</v>
      </c>
      <c r="CV111" s="310">
        <v>3744</v>
      </c>
      <c r="CW111" s="311">
        <v>3716</v>
      </c>
      <c r="CX111" s="311">
        <v>3722</v>
      </c>
      <c r="CY111" s="311">
        <v>3680</v>
      </c>
      <c r="CZ111" s="311">
        <v>3671</v>
      </c>
      <c r="DA111" s="311">
        <v>3656</v>
      </c>
      <c r="DB111" s="311">
        <v>3659</v>
      </c>
      <c r="DC111" s="311">
        <v>3623</v>
      </c>
      <c r="DD111" s="311">
        <v>3598</v>
      </c>
      <c r="DE111" s="311">
        <v>3617</v>
      </c>
      <c r="DF111" s="311">
        <v>3624</v>
      </c>
      <c r="DG111" s="312">
        <v>3626</v>
      </c>
      <c r="DH111" s="310">
        <v>3629</v>
      </c>
      <c r="DI111" s="311">
        <v>3613</v>
      </c>
      <c r="DJ111" s="311">
        <v>3591</v>
      </c>
      <c r="DK111" s="311">
        <v>3625</v>
      </c>
      <c r="DL111" s="311">
        <v>3617</v>
      </c>
      <c r="DM111" s="311">
        <v>3608</v>
      </c>
      <c r="DN111" s="311">
        <v>3582</v>
      </c>
      <c r="DO111" s="311">
        <v>3543</v>
      </c>
      <c r="DP111" s="311">
        <v>3556</v>
      </c>
      <c r="DQ111" s="311">
        <v>3528</v>
      </c>
      <c r="DR111" s="311">
        <v>3507</v>
      </c>
      <c r="DS111" s="314">
        <v>3563</v>
      </c>
      <c r="DT111" s="310">
        <v>3583</v>
      </c>
      <c r="DU111" s="311">
        <v>3576</v>
      </c>
      <c r="DV111" s="311">
        <v>3605</v>
      </c>
      <c r="DW111" s="311">
        <v>3612</v>
      </c>
      <c r="DX111" s="311">
        <v>3652</v>
      </c>
      <c r="DY111" s="311">
        <v>3680</v>
      </c>
      <c r="DZ111" s="311">
        <v>3695</v>
      </c>
      <c r="EA111" s="311">
        <v>3637</v>
      </c>
      <c r="EB111" s="311">
        <v>3644</v>
      </c>
      <c r="EC111" s="311">
        <v>3615</v>
      </c>
      <c r="ED111" s="311">
        <v>3606</v>
      </c>
      <c r="EE111" s="314">
        <v>3623</v>
      </c>
      <c r="EF111" s="310">
        <v>3608</v>
      </c>
      <c r="EG111" s="311">
        <v>3593</v>
      </c>
      <c r="EH111" s="311">
        <v>3552</v>
      </c>
      <c r="EI111" s="311">
        <v>3558</v>
      </c>
      <c r="EJ111" s="311">
        <v>3559</v>
      </c>
      <c r="EK111" s="311">
        <v>3535</v>
      </c>
      <c r="EL111" s="311">
        <v>3489</v>
      </c>
      <c r="EM111" s="311">
        <v>3492</v>
      </c>
      <c r="EN111" s="311">
        <v>3473</v>
      </c>
      <c r="EO111" s="311">
        <v>3512</v>
      </c>
      <c r="EP111" s="311">
        <v>3502</v>
      </c>
      <c r="EQ111" s="314">
        <v>3483</v>
      </c>
      <c r="ER111" s="310">
        <v>3465</v>
      </c>
      <c r="ES111" s="311">
        <v>3472</v>
      </c>
      <c r="ET111" s="311">
        <v>3453</v>
      </c>
      <c r="EU111" s="311">
        <v>3421</v>
      </c>
      <c r="EV111" s="311">
        <v>3420</v>
      </c>
      <c r="EW111" s="314">
        <v>3401</v>
      </c>
      <c r="EX111" s="314">
        <v>3452</v>
      </c>
      <c r="EY111" s="314">
        <v>3445</v>
      </c>
      <c r="EZ111" s="312">
        <v>3411</v>
      </c>
      <c r="FA111" s="312">
        <v>3445</v>
      </c>
      <c r="FB111" s="312">
        <v>3448</v>
      </c>
      <c r="FC111" s="312">
        <v>3434</v>
      </c>
      <c r="FD111" s="312">
        <v>3443</v>
      </c>
      <c r="FE111" s="312">
        <v>3438</v>
      </c>
      <c r="FF111" s="312">
        <v>3404</v>
      </c>
      <c r="FG111" s="312">
        <v>3379</v>
      </c>
      <c r="FH111" s="312">
        <v>3365</v>
      </c>
      <c r="FI111" s="312">
        <v>3351</v>
      </c>
      <c r="FJ111" s="312">
        <v>3382</v>
      </c>
      <c r="FK111" s="312">
        <v>3377</v>
      </c>
      <c r="FL111" s="312">
        <v>3337</v>
      </c>
      <c r="FM111" s="312">
        <v>3340</v>
      </c>
      <c r="FN111" s="312">
        <v>3343</v>
      </c>
      <c r="FO111" s="312">
        <v>3347</v>
      </c>
      <c r="FP111" s="312">
        <v>3350</v>
      </c>
      <c r="FQ111" s="312">
        <v>3323</v>
      </c>
      <c r="FR111" s="312">
        <v>3296</v>
      </c>
      <c r="FS111" s="312">
        <v>3304</v>
      </c>
      <c r="FT111" s="312">
        <v>3322</v>
      </c>
      <c r="FU111" s="312">
        <v>3314</v>
      </c>
      <c r="FV111" s="312">
        <v>3297</v>
      </c>
      <c r="FW111" s="93">
        <v>-17</v>
      </c>
      <c r="FX111" s="79">
        <v>-0.51562026084319079</v>
      </c>
      <c r="FY111" s="93">
        <v>-50</v>
      </c>
      <c r="FZ111" s="79">
        <v>-1.4938751120406335</v>
      </c>
    </row>
    <row r="112" spans="1:182" ht="15" outlineLevel="2">
      <c r="A112" s="304">
        <v>209</v>
      </c>
      <c r="B112" s="48" t="s">
        <v>399</v>
      </c>
      <c r="C112" s="290" t="s">
        <v>453</v>
      </c>
      <c r="D112" s="310">
        <v>14033</v>
      </c>
      <c r="E112" s="311">
        <v>14032</v>
      </c>
      <c r="F112" s="311">
        <v>14019</v>
      </c>
      <c r="G112" s="311">
        <v>14045</v>
      </c>
      <c r="H112" s="311">
        <v>13990</v>
      </c>
      <c r="I112" s="311">
        <v>13983</v>
      </c>
      <c r="J112" s="311">
        <v>13869</v>
      </c>
      <c r="K112" s="311">
        <v>13963</v>
      </c>
      <c r="L112" s="311">
        <v>13993</v>
      </c>
      <c r="M112" s="311">
        <v>14070</v>
      </c>
      <c r="N112" s="311">
        <v>14045</v>
      </c>
      <c r="O112" s="312">
        <v>14058</v>
      </c>
      <c r="P112" s="310">
        <v>14000</v>
      </c>
      <c r="Q112" s="311">
        <v>14115</v>
      </c>
      <c r="R112" s="313">
        <v>14207</v>
      </c>
      <c r="S112" s="311">
        <v>14405</v>
      </c>
      <c r="T112" s="311">
        <v>14541</v>
      </c>
      <c r="U112" s="311">
        <v>14602</v>
      </c>
      <c r="V112" s="311">
        <v>14624</v>
      </c>
      <c r="W112" s="311">
        <v>14605</v>
      </c>
      <c r="X112" s="311">
        <v>14599</v>
      </c>
      <c r="Y112" s="311">
        <v>14653</v>
      </c>
      <c r="Z112" s="311">
        <v>14704</v>
      </c>
      <c r="AA112" s="312">
        <v>14663</v>
      </c>
      <c r="AB112" s="310">
        <v>13730</v>
      </c>
      <c r="AC112" s="311">
        <v>14731</v>
      </c>
      <c r="AD112" s="311">
        <v>14683</v>
      </c>
      <c r="AE112" s="311">
        <v>14734</v>
      </c>
      <c r="AF112" s="311">
        <v>14667</v>
      </c>
      <c r="AG112" s="311">
        <v>14567</v>
      </c>
      <c r="AH112" s="311">
        <v>14530</v>
      </c>
      <c r="AI112" s="311">
        <v>14504</v>
      </c>
      <c r="AJ112" s="311">
        <v>14514</v>
      </c>
      <c r="AK112" s="311">
        <v>14603</v>
      </c>
      <c r="AL112" s="311">
        <v>14596</v>
      </c>
      <c r="AM112" s="312">
        <v>14687</v>
      </c>
      <c r="AN112" s="310">
        <v>14726</v>
      </c>
      <c r="AO112" s="311">
        <v>14826</v>
      </c>
      <c r="AP112" s="311">
        <v>14782</v>
      </c>
      <c r="AQ112" s="311">
        <v>14836</v>
      </c>
      <c r="AR112" s="311">
        <v>14883</v>
      </c>
      <c r="AS112" s="311">
        <v>14891</v>
      </c>
      <c r="AT112" s="311">
        <v>14905</v>
      </c>
      <c r="AU112" s="311">
        <v>14897</v>
      </c>
      <c r="AV112" s="311">
        <v>14817</v>
      </c>
      <c r="AW112" s="311">
        <v>14803</v>
      </c>
      <c r="AX112" s="311">
        <v>14792</v>
      </c>
      <c r="AY112" s="312">
        <v>14800</v>
      </c>
      <c r="AZ112" s="310">
        <v>14771</v>
      </c>
      <c r="BA112" s="311">
        <v>14764</v>
      </c>
      <c r="BB112" s="311">
        <v>14658</v>
      </c>
      <c r="BC112" s="311">
        <v>14551</v>
      </c>
      <c r="BD112" s="311">
        <v>14529</v>
      </c>
      <c r="BE112" s="311">
        <v>14440</v>
      </c>
      <c r="BF112" s="311">
        <v>14432</v>
      </c>
      <c r="BG112" s="311">
        <v>14296</v>
      </c>
      <c r="BH112" s="311">
        <v>14310</v>
      </c>
      <c r="BI112" s="311">
        <v>14185</v>
      </c>
      <c r="BJ112" s="311">
        <v>14198</v>
      </c>
      <c r="BK112" s="312">
        <v>14284</v>
      </c>
      <c r="BL112" s="310">
        <v>14276</v>
      </c>
      <c r="BM112" s="315">
        <v>14281</v>
      </c>
      <c r="BN112" s="315">
        <v>14296</v>
      </c>
      <c r="BO112" s="315">
        <v>14293</v>
      </c>
      <c r="BP112" s="315">
        <v>14291</v>
      </c>
      <c r="BQ112" s="315">
        <v>14227</v>
      </c>
      <c r="BR112" s="315">
        <v>14003</v>
      </c>
      <c r="BS112" s="315">
        <v>13890</v>
      </c>
      <c r="BT112" s="315">
        <v>13888</v>
      </c>
      <c r="BU112" s="315">
        <v>13881</v>
      </c>
      <c r="BV112" s="315">
        <v>13928</v>
      </c>
      <c r="BW112" s="312">
        <v>13981</v>
      </c>
      <c r="BX112" s="310">
        <v>14025</v>
      </c>
      <c r="BY112" s="315">
        <v>13941</v>
      </c>
      <c r="BZ112" s="315">
        <v>13918</v>
      </c>
      <c r="CA112" s="315">
        <v>13773</v>
      </c>
      <c r="CB112" s="315">
        <v>13733</v>
      </c>
      <c r="CC112" s="315">
        <v>13604</v>
      </c>
      <c r="CD112" s="315">
        <v>13589</v>
      </c>
      <c r="CE112" s="315">
        <v>13582</v>
      </c>
      <c r="CF112" s="315">
        <v>13524</v>
      </c>
      <c r="CG112" s="311">
        <v>13502</v>
      </c>
      <c r="CH112" s="311">
        <v>13535</v>
      </c>
      <c r="CI112" s="312">
        <v>13555</v>
      </c>
      <c r="CJ112" s="310">
        <v>13535</v>
      </c>
      <c r="CK112" s="311">
        <v>13552</v>
      </c>
      <c r="CL112" s="311">
        <v>13487</v>
      </c>
      <c r="CM112" s="311">
        <v>13447</v>
      </c>
      <c r="CN112" s="311">
        <v>13441</v>
      </c>
      <c r="CO112" s="311">
        <v>13503</v>
      </c>
      <c r="CP112" s="311">
        <v>13663</v>
      </c>
      <c r="CQ112" s="311">
        <v>13673</v>
      </c>
      <c r="CR112" s="311">
        <v>13615</v>
      </c>
      <c r="CS112" s="311">
        <v>13748</v>
      </c>
      <c r="CT112" s="311">
        <v>13792</v>
      </c>
      <c r="CU112" s="312">
        <v>13866</v>
      </c>
      <c r="CV112" s="310">
        <v>13862</v>
      </c>
      <c r="CW112" s="311">
        <v>13890</v>
      </c>
      <c r="CX112" s="311">
        <v>13803</v>
      </c>
      <c r="CY112" s="311">
        <v>13780</v>
      </c>
      <c r="CZ112" s="311">
        <v>13751</v>
      </c>
      <c r="DA112" s="311">
        <v>13694</v>
      </c>
      <c r="DB112" s="311">
        <v>13674</v>
      </c>
      <c r="DC112" s="311">
        <v>13575</v>
      </c>
      <c r="DD112" s="311">
        <v>13512</v>
      </c>
      <c r="DE112" s="311">
        <v>13500</v>
      </c>
      <c r="DF112" s="311">
        <v>13597</v>
      </c>
      <c r="DG112" s="312">
        <v>13595</v>
      </c>
      <c r="DH112" s="310">
        <v>13578</v>
      </c>
      <c r="DI112" s="311">
        <v>13603</v>
      </c>
      <c r="DJ112" s="311">
        <v>13568</v>
      </c>
      <c r="DK112" s="311">
        <v>13467</v>
      </c>
      <c r="DL112" s="311">
        <v>13368</v>
      </c>
      <c r="DM112" s="311">
        <v>13291</v>
      </c>
      <c r="DN112" s="311">
        <v>13222</v>
      </c>
      <c r="DO112" s="311">
        <v>13174</v>
      </c>
      <c r="DP112" s="311">
        <v>13229</v>
      </c>
      <c r="DQ112" s="311">
        <v>13269</v>
      </c>
      <c r="DR112" s="311">
        <v>13243</v>
      </c>
      <c r="DS112" s="314">
        <v>13342</v>
      </c>
      <c r="DT112" s="310">
        <v>13357</v>
      </c>
      <c r="DU112" s="311">
        <v>13517</v>
      </c>
      <c r="DV112" s="311">
        <v>13505</v>
      </c>
      <c r="DW112" s="311">
        <v>13442</v>
      </c>
      <c r="DX112" s="311">
        <v>13522</v>
      </c>
      <c r="DY112" s="311">
        <v>13568</v>
      </c>
      <c r="DZ112" s="311">
        <v>13619</v>
      </c>
      <c r="EA112" s="311">
        <v>13508</v>
      </c>
      <c r="EB112" s="311">
        <v>13523</v>
      </c>
      <c r="EC112" s="311">
        <v>13508</v>
      </c>
      <c r="ED112" s="311">
        <v>13499</v>
      </c>
      <c r="EE112" s="314">
        <v>13546</v>
      </c>
      <c r="EF112" s="310">
        <v>13567</v>
      </c>
      <c r="EG112" s="311">
        <v>13584</v>
      </c>
      <c r="EH112" s="311">
        <v>13432</v>
      </c>
      <c r="EI112" s="311">
        <v>13466</v>
      </c>
      <c r="EJ112" s="311">
        <v>13477</v>
      </c>
      <c r="EK112" s="311">
        <v>13467</v>
      </c>
      <c r="EL112" s="311">
        <v>13476</v>
      </c>
      <c r="EM112" s="311">
        <v>13500</v>
      </c>
      <c r="EN112" s="311">
        <v>13482</v>
      </c>
      <c r="EO112" s="311">
        <v>13443</v>
      </c>
      <c r="EP112" s="311">
        <v>13448</v>
      </c>
      <c r="EQ112" s="314">
        <v>13425</v>
      </c>
      <c r="ER112" s="310">
        <v>13444</v>
      </c>
      <c r="ES112" s="311">
        <v>13409</v>
      </c>
      <c r="ET112" s="311">
        <v>13305</v>
      </c>
      <c r="EU112" s="311">
        <v>13289</v>
      </c>
      <c r="EV112" s="311">
        <v>13338</v>
      </c>
      <c r="EW112" s="314">
        <v>13247</v>
      </c>
      <c r="EX112" s="314">
        <v>13486</v>
      </c>
      <c r="EY112" s="314">
        <v>13476</v>
      </c>
      <c r="EZ112" s="312">
        <v>13517</v>
      </c>
      <c r="FA112" s="312">
        <v>13509</v>
      </c>
      <c r="FB112" s="312">
        <v>13509</v>
      </c>
      <c r="FC112" s="312">
        <v>13588</v>
      </c>
      <c r="FD112" s="312">
        <v>13611</v>
      </c>
      <c r="FE112" s="312">
        <v>13608</v>
      </c>
      <c r="FF112" s="312">
        <v>13489</v>
      </c>
      <c r="FG112" s="312">
        <v>13443</v>
      </c>
      <c r="FH112" s="312">
        <v>13390</v>
      </c>
      <c r="FI112" s="312">
        <v>13349</v>
      </c>
      <c r="FJ112" s="312">
        <v>13336</v>
      </c>
      <c r="FK112" s="312">
        <v>13316</v>
      </c>
      <c r="FL112" s="312">
        <v>13324</v>
      </c>
      <c r="FM112" s="312">
        <v>13269</v>
      </c>
      <c r="FN112" s="312">
        <v>13222</v>
      </c>
      <c r="FO112" s="312">
        <v>13238</v>
      </c>
      <c r="FP112" s="312">
        <v>13298</v>
      </c>
      <c r="FQ112" s="312">
        <v>13184</v>
      </c>
      <c r="FR112" s="312">
        <v>13105</v>
      </c>
      <c r="FS112" s="312">
        <v>12950</v>
      </c>
      <c r="FT112" s="312">
        <v>12894</v>
      </c>
      <c r="FU112" s="312">
        <v>12891</v>
      </c>
      <c r="FV112" s="312">
        <v>12798</v>
      </c>
      <c r="FW112" s="93">
        <v>-93</v>
      </c>
      <c r="FX112" s="79">
        <v>-0.72667604313173928</v>
      </c>
      <c r="FY112" s="93">
        <v>-440</v>
      </c>
      <c r="FZ112" s="79">
        <v>-3.3237649191720808</v>
      </c>
    </row>
    <row r="113" spans="1:182" ht="15" outlineLevel="2">
      <c r="A113" s="304">
        <v>282</v>
      </c>
      <c r="B113" s="48" t="s">
        <v>399</v>
      </c>
      <c r="C113" s="290" t="s">
        <v>461</v>
      </c>
      <c r="D113" s="310">
        <v>9739</v>
      </c>
      <c r="E113" s="311">
        <v>9739</v>
      </c>
      <c r="F113" s="311">
        <v>9743</v>
      </c>
      <c r="G113" s="311">
        <v>9565</v>
      </c>
      <c r="H113" s="311">
        <v>9498</v>
      </c>
      <c r="I113" s="311">
        <v>9584</v>
      </c>
      <c r="J113" s="311">
        <v>9494</v>
      </c>
      <c r="K113" s="311">
        <v>9479</v>
      </c>
      <c r="L113" s="311">
        <v>9412</v>
      </c>
      <c r="M113" s="311">
        <v>9382</v>
      </c>
      <c r="N113" s="311">
        <v>9317</v>
      </c>
      <c r="O113" s="312">
        <v>9313</v>
      </c>
      <c r="P113" s="310">
        <v>9245</v>
      </c>
      <c r="Q113" s="311">
        <v>9206</v>
      </c>
      <c r="R113" s="313">
        <v>9159</v>
      </c>
      <c r="S113" s="311">
        <v>8961</v>
      </c>
      <c r="T113" s="311">
        <v>9314</v>
      </c>
      <c r="U113" s="311">
        <v>9384</v>
      </c>
      <c r="V113" s="311">
        <v>9322</v>
      </c>
      <c r="W113" s="311">
        <v>9224</v>
      </c>
      <c r="X113" s="311">
        <v>9194</v>
      </c>
      <c r="Y113" s="311">
        <v>9275</v>
      </c>
      <c r="Z113" s="311">
        <v>9348</v>
      </c>
      <c r="AA113" s="312">
        <v>9356</v>
      </c>
      <c r="AB113" s="310">
        <v>9288</v>
      </c>
      <c r="AC113" s="311">
        <v>9465</v>
      </c>
      <c r="AD113" s="311">
        <v>9423</v>
      </c>
      <c r="AE113" s="311">
        <v>9494</v>
      </c>
      <c r="AF113" s="311">
        <v>9452</v>
      </c>
      <c r="AG113" s="311">
        <v>9314</v>
      </c>
      <c r="AH113" s="311">
        <v>9234</v>
      </c>
      <c r="AI113" s="311">
        <v>9249</v>
      </c>
      <c r="AJ113" s="311">
        <v>9185</v>
      </c>
      <c r="AK113" s="311">
        <v>9345</v>
      </c>
      <c r="AL113" s="311">
        <v>9339</v>
      </c>
      <c r="AM113" s="312">
        <v>9459</v>
      </c>
      <c r="AN113" s="310">
        <v>9454</v>
      </c>
      <c r="AO113" s="311">
        <v>9445</v>
      </c>
      <c r="AP113" s="311">
        <v>9430</v>
      </c>
      <c r="AQ113" s="311">
        <v>9396</v>
      </c>
      <c r="AR113" s="311">
        <v>9533</v>
      </c>
      <c r="AS113" s="311">
        <v>9461</v>
      </c>
      <c r="AT113" s="311">
        <v>9471</v>
      </c>
      <c r="AU113" s="311">
        <v>9491</v>
      </c>
      <c r="AV113" s="311">
        <v>9347</v>
      </c>
      <c r="AW113" s="311">
        <v>9307</v>
      </c>
      <c r="AX113" s="311">
        <v>9253</v>
      </c>
      <c r="AY113" s="312">
        <v>9218</v>
      </c>
      <c r="AZ113" s="310">
        <v>9226</v>
      </c>
      <c r="BA113" s="311">
        <v>9250</v>
      </c>
      <c r="BB113" s="311">
        <v>9128</v>
      </c>
      <c r="BC113" s="311">
        <v>9090</v>
      </c>
      <c r="BD113" s="311">
        <v>9086</v>
      </c>
      <c r="BE113" s="311">
        <v>8962</v>
      </c>
      <c r="BF113" s="311">
        <v>8862</v>
      </c>
      <c r="BG113" s="311">
        <v>8689</v>
      </c>
      <c r="BH113" s="311">
        <v>8713</v>
      </c>
      <c r="BI113" s="311">
        <v>8619</v>
      </c>
      <c r="BJ113" s="311">
        <v>8658</v>
      </c>
      <c r="BK113" s="312">
        <v>8728</v>
      </c>
      <c r="BL113" s="310">
        <v>8737</v>
      </c>
      <c r="BM113" s="315">
        <v>8797</v>
      </c>
      <c r="BN113" s="315">
        <v>8743</v>
      </c>
      <c r="BO113" s="315">
        <v>8753</v>
      </c>
      <c r="BP113" s="315">
        <v>8721</v>
      </c>
      <c r="BQ113" s="315">
        <v>8663</v>
      </c>
      <c r="BR113" s="315">
        <v>8390</v>
      </c>
      <c r="BS113" s="315">
        <v>8241</v>
      </c>
      <c r="BT113" s="315">
        <v>8237</v>
      </c>
      <c r="BU113" s="315">
        <v>8240</v>
      </c>
      <c r="BV113" s="315">
        <v>8326</v>
      </c>
      <c r="BW113" s="312">
        <v>8368</v>
      </c>
      <c r="BX113" s="310">
        <v>8409</v>
      </c>
      <c r="BY113" s="315">
        <v>8356</v>
      </c>
      <c r="BZ113" s="315">
        <v>8253</v>
      </c>
      <c r="CA113" s="315">
        <v>8095</v>
      </c>
      <c r="CB113" s="315">
        <v>8085</v>
      </c>
      <c r="CC113" s="315">
        <v>8013</v>
      </c>
      <c r="CD113" s="315">
        <v>8000</v>
      </c>
      <c r="CE113" s="315">
        <v>8006</v>
      </c>
      <c r="CF113" s="315">
        <v>7970</v>
      </c>
      <c r="CG113" s="311">
        <v>7924</v>
      </c>
      <c r="CH113" s="311">
        <v>7919</v>
      </c>
      <c r="CI113" s="312">
        <v>7902</v>
      </c>
      <c r="CJ113" s="310">
        <v>7902</v>
      </c>
      <c r="CK113" s="311">
        <v>7922</v>
      </c>
      <c r="CL113" s="311">
        <v>7877</v>
      </c>
      <c r="CM113" s="311">
        <v>7824</v>
      </c>
      <c r="CN113" s="311">
        <v>7833</v>
      </c>
      <c r="CO113" s="311">
        <v>7882</v>
      </c>
      <c r="CP113" s="311">
        <v>7892</v>
      </c>
      <c r="CQ113" s="311">
        <v>7849</v>
      </c>
      <c r="CR113" s="311">
        <v>7843</v>
      </c>
      <c r="CS113" s="311">
        <v>7848</v>
      </c>
      <c r="CT113" s="311">
        <v>7902</v>
      </c>
      <c r="CU113" s="312">
        <v>7940</v>
      </c>
      <c r="CV113" s="310">
        <v>7919</v>
      </c>
      <c r="CW113" s="311">
        <v>7857</v>
      </c>
      <c r="CX113" s="311">
        <v>7811</v>
      </c>
      <c r="CY113" s="311">
        <v>7727</v>
      </c>
      <c r="CZ113" s="311">
        <v>7735</v>
      </c>
      <c r="DA113" s="311">
        <v>7624</v>
      </c>
      <c r="DB113" s="311">
        <v>7589</v>
      </c>
      <c r="DC113" s="311">
        <v>7542</v>
      </c>
      <c r="DD113" s="311">
        <v>7500</v>
      </c>
      <c r="DE113" s="311">
        <v>7470</v>
      </c>
      <c r="DF113" s="311">
        <v>7418</v>
      </c>
      <c r="DG113" s="312">
        <v>7403</v>
      </c>
      <c r="DH113" s="310">
        <v>7402</v>
      </c>
      <c r="DI113" s="311">
        <v>7346</v>
      </c>
      <c r="DJ113" s="311">
        <v>7326</v>
      </c>
      <c r="DK113" s="311">
        <v>7298</v>
      </c>
      <c r="DL113" s="311">
        <v>7249</v>
      </c>
      <c r="DM113" s="311">
        <v>7215</v>
      </c>
      <c r="DN113" s="311">
        <v>7158</v>
      </c>
      <c r="DO113" s="311">
        <v>7113</v>
      </c>
      <c r="DP113" s="311">
        <v>7109</v>
      </c>
      <c r="DQ113" s="311">
        <v>7012</v>
      </c>
      <c r="DR113" s="311">
        <v>6982</v>
      </c>
      <c r="DS113" s="314">
        <v>7634</v>
      </c>
      <c r="DT113" s="310">
        <v>7648</v>
      </c>
      <c r="DU113" s="311">
        <v>7823</v>
      </c>
      <c r="DV113" s="311">
        <v>7775</v>
      </c>
      <c r="DW113" s="311">
        <v>7805</v>
      </c>
      <c r="DX113" s="311">
        <v>7925</v>
      </c>
      <c r="DY113" s="311">
        <v>7918</v>
      </c>
      <c r="DZ113" s="311">
        <v>7930</v>
      </c>
      <c r="EA113" s="311">
        <v>7811</v>
      </c>
      <c r="EB113" s="311">
        <v>7849</v>
      </c>
      <c r="EC113" s="311">
        <v>7784</v>
      </c>
      <c r="ED113" s="311">
        <v>7701</v>
      </c>
      <c r="EE113" s="314">
        <v>7685</v>
      </c>
      <c r="EF113" s="310">
        <v>7681</v>
      </c>
      <c r="EG113" s="311">
        <v>7656</v>
      </c>
      <c r="EH113" s="311">
        <v>7567</v>
      </c>
      <c r="EI113" s="311">
        <v>7557</v>
      </c>
      <c r="EJ113" s="311">
        <v>7523</v>
      </c>
      <c r="EK113" s="311">
        <v>7509</v>
      </c>
      <c r="EL113" s="311">
        <v>7538</v>
      </c>
      <c r="EM113" s="311">
        <v>7586</v>
      </c>
      <c r="EN113" s="311">
        <v>7624</v>
      </c>
      <c r="EO113" s="311">
        <v>7608</v>
      </c>
      <c r="EP113" s="311">
        <v>7626</v>
      </c>
      <c r="EQ113" s="314">
        <v>7640</v>
      </c>
      <c r="ER113" s="310">
        <v>7680</v>
      </c>
      <c r="ES113" s="311">
        <v>7688</v>
      </c>
      <c r="ET113" s="311">
        <v>7628</v>
      </c>
      <c r="EU113" s="311">
        <v>7596</v>
      </c>
      <c r="EV113" s="311">
        <v>7616</v>
      </c>
      <c r="EW113" s="314">
        <v>7560</v>
      </c>
      <c r="EX113" s="314">
        <v>7951</v>
      </c>
      <c r="EY113" s="314">
        <v>7914</v>
      </c>
      <c r="EZ113" s="312">
        <v>7877</v>
      </c>
      <c r="FA113" s="312">
        <v>7990</v>
      </c>
      <c r="FB113" s="312">
        <v>7987</v>
      </c>
      <c r="FC113" s="312">
        <v>8070</v>
      </c>
      <c r="FD113" s="312">
        <v>8159</v>
      </c>
      <c r="FE113" s="312">
        <v>8136</v>
      </c>
      <c r="FF113" s="312">
        <v>8099</v>
      </c>
      <c r="FG113" s="312">
        <v>8072</v>
      </c>
      <c r="FH113" s="312">
        <v>8098</v>
      </c>
      <c r="FI113" s="312">
        <v>8064</v>
      </c>
      <c r="FJ113" s="312">
        <v>8061</v>
      </c>
      <c r="FK113" s="312">
        <v>8037</v>
      </c>
      <c r="FL113" s="312">
        <v>8010</v>
      </c>
      <c r="FM113" s="312">
        <v>7998</v>
      </c>
      <c r="FN113" s="312">
        <v>7964</v>
      </c>
      <c r="FO113" s="312">
        <v>7966</v>
      </c>
      <c r="FP113" s="312">
        <v>8053</v>
      </c>
      <c r="FQ113" s="312">
        <v>8071</v>
      </c>
      <c r="FR113" s="312">
        <v>8070</v>
      </c>
      <c r="FS113" s="312">
        <v>8085</v>
      </c>
      <c r="FT113" s="312">
        <v>8094</v>
      </c>
      <c r="FU113" s="312">
        <v>8071</v>
      </c>
      <c r="FV113" s="312">
        <v>8029</v>
      </c>
      <c r="FW113" s="93">
        <v>-42</v>
      </c>
      <c r="FX113" s="79">
        <v>-0.52310374891020051</v>
      </c>
      <c r="FY113" s="93">
        <v>63</v>
      </c>
      <c r="FZ113" s="79">
        <v>0.7908611599297013</v>
      </c>
    </row>
    <row r="114" spans="1:182" ht="15" outlineLevel="2">
      <c r="A114" s="304">
        <v>353</v>
      </c>
      <c r="B114" s="48" t="s">
        <v>399</v>
      </c>
      <c r="C114" s="290" t="s">
        <v>471</v>
      </c>
      <c r="D114" s="310">
        <v>2811</v>
      </c>
      <c r="E114" s="311">
        <v>2823</v>
      </c>
      <c r="F114" s="311">
        <v>2822</v>
      </c>
      <c r="G114" s="311">
        <v>2812</v>
      </c>
      <c r="H114" s="311">
        <v>2780</v>
      </c>
      <c r="I114" s="311">
        <v>2813</v>
      </c>
      <c r="J114" s="311">
        <v>2784</v>
      </c>
      <c r="K114" s="311">
        <v>2799</v>
      </c>
      <c r="L114" s="311">
        <v>2733</v>
      </c>
      <c r="M114" s="311">
        <v>2776</v>
      </c>
      <c r="N114" s="311">
        <v>2784</v>
      </c>
      <c r="O114" s="312">
        <v>2825</v>
      </c>
      <c r="P114" s="310">
        <v>2789</v>
      </c>
      <c r="Q114" s="311">
        <v>2804</v>
      </c>
      <c r="R114" s="313">
        <v>2893</v>
      </c>
      <c r="S114" s="311">
        <v>2873</v>
      </c>
      <c r="T114" s="311">
        <v>2845</v>
      </c>
      <c r="U114" s="311">
        <v>2871</v>
      </c>
      <c r="V114" s="311">
        <v>2910</v>
      </c>
      <c r="W114" s="311">
        <v>2906</v>
      </c>
      <c r="X114" s="311">
        <v>2940</v>
      </c>
      <c r="Y114" s="311">
        <v>2927</v>
      </c>
      <c r="Z114" s="311">
        <v>2934</v>
      </c>
      <c r="AA114" s="312">
        <v>2931</v>
      </c>
      <c r="AB114" s="310">
        <v>2950</v>
      </c>
      <c r="AC114" s="311">
        <v>2959</v>
      </c>
      <c r="AD114" s="311">
        <v>2950</v>
      </c>
      <c r="AE114" s="311">
        <v>2952</v>
      </c>
      <c r="AF114" s="311">
        <v>2976</v>
      </c>
      <c r="AG114" s="311">
        <v>2980</v>
      </c>
      <c r="AH114" s="311">
        <v>2990</v>
      </c>
      <c r="AI114" s="311">
        <v>2982</v>
      </c>
      <c r="AJ114" s="311">
        <v>3053</v>
      </c>
      <c r="AK114" s="311">
        <v>3079</v>
      </c>
      <c r="AL114" s="311">
        <v>3027</v>
      </c>
      <c r="AM114" s="312">
        <v>2991</v>
      </c>
      <c r="AN114" s="310">
        <v>2968</v>
      </c>
      <c r="AO114" s="311">
        <v>3040</v>
      </c>
      <c r="AP114" s="311">
        <v>3035</v>
      </c>
      <c r="AQ114" s="311">
        <v>3049</v>
      </c>
      <c r="AR114" s="311">
        <v>3082</v>
      </c>
      <c r="AS114" s="311">
        <v>3102</v>
      </c>
      <c r="AT114" s="311">
        <v>3093</v>
      </c>
      <c r="AU114" s="311">
        <v>3101</v>
      </c>
      <c r="AV114" s="311">
        <v>3091</v>
      </c>
      <c r="AW114" s="311">
        <v>3103</v>
      </c>
      <c r="AX114" s="311">
        <v>3115</v>
      </c>
      <c r="AY114" s="312">
        <v>3097</v>
      </c>
      <c r="AZ114" s="310">
        <v>3097</v>
      </c>
      <c r="BA114" s="311">
        <v>3092</v>
      </c>
      <c r="BB114" s="311">
        <v>3126</v>
      </c>
      <c r="BC114" s="311">
        <v>3110</v>
      </c>
      <c r="BD114" s="311">
        <v>3073</v>
      </c>
      <c r="BE114" s="311">
        <v>3061</v>
      </c>
      <c r="BF114" s="311">
        <v>3038</v>
      </c>
      <c r="BG114" s="311">
        <v>3003</v>
      </c>
      <c r="BH114" s="311">
        <v>2958</v>
      </c>
      <c r="BI114" s="311">
        <v>2939</v>
      </c>
      <c r="BJ114" s="311">
        <v>3015</v>
      </c>
      <c r="BK114" s="312">
        <v>3083</v>
      </c>
      <c r="BL114" s="310">
        <v>3084</v>
      </c>
      <c r="BM114" s="315">
        <v>3160</v>
      </c>
      <c r="BN114" s="315">
        <v>3157</v>
      </c>
      <c r="BO114" s="315">
        <v>3179</v>
      </c>
      <c r="BP114" s="315">
        <v>3195</v>
      </c>
      <c r="BQ114" s="315">
        <v>3179</v>
      </c>
      <c r="BR114" s="315">
        <v>3193</v>
      </c>
      <c r="BS114" s="315">
        <v>3196</v>
      </c>
      <c r="BT114" s="315">
        <v>3187</v>
      </c>
      <c r="BU114" s="315">
        <v>3183</v>
      </c>
      <c r="BV114" s="315">
        <v>3151</v>
      </c>
      <c r="BW114" s="312">
        <v>3141</v>
      </c>
      <c r="BX114" s="310">
        <v>3141</v>
      </c>
      <c r="BY114" s="315">
        <v>3106</v>
      </c>
      <c r="BZ114" s="315">
        <v>3086</v>
      </c>
      <c r="CA114" s="315">
        <v>3048</v>
      </c>
      <c r="CB114" s="315">
        <v>3047</v>
      </c>
      <c r="CC114" s="315">
        <v>2931</v>
      </c>
      <c r="CD114" s="315">
        <v>2942</v>
      </c>
      <c r="CE114" s="315">
        <v>2931</v>
      </c>
      <c r="CF114" s="315">
        <v>2905</v>
      </c>
      <c r="CG114" s="311">
        <v>2885</v>
      </c>
      <c r="CH114" s="311">
        <v>2872</v>
      </c>
      <c r="CI114" s="312">
        <v>2851</v>
      </c>
      <c r="CJ114" s="310">
        <v>2837</v>
      </c>
      <c r="CK114" s="311">
        <v>2830</v>
      </c>
      <c r="CL114" s="311">
        <v>2829</v>
      </c>
      <c r="CM114" s="311">
        <v>2798</v>
      </c>
      <c r="CN114" s="311">
        <v>2807</v>
      </c>
      <c r="CO114" s="311">
        <v>2799</v>
      </c>
      <c r="CP114" s="311">
        <v>2800</v>
      </c>
      <c r="CQ114" s="311">
        <v>2812</v>
      </c>
      <c r="CR114" s="311">
        <v>2816</v>
      </c>
      <c r="CS114" s="311">
        <v>2834</v>
      </c>
      <c r="CT114" s="311">
        <v>2841</v>
      </c>
      <c r="CU114" s="312">
        <v>2831</v>
      </c>
      <c r="CV114" s="310">
        <v>2829</v>
      </c>
      <c r="CW114" s="311">
        <v>2837</v>
      </c>
      <c r="CX114" s="311">
        <v>2811</v>
      </c>
      <c r="CY114" s="311">
        <v>2778</v>
      </c>
      <c r="CZ114" s="311">
        <v>2796</v>
      </c>
      <c r="DA114" s="311">
        <v>2778</v>
      </c>
      <c r="DB114" s="311">
        <v>2779</v>
      </c>
      <c r="DC114" s="311">
        <v>2761</v>
      </c>
      <c r="DD114" s="311">
        <v>2770</v>
      </c>
      <c r="DE114" s="311">
        <v>2748</v>
      </c>
      <c r="DF114" s="311">
        <v>2748</v>
      </c>
      <c r="DG114" s="312">
        <v>2741</v>
      </c>
      <c r="DH114" s="310">
        <v>2743</v>
      </c>
      <c r="DI114" s="311">
        <v>2740</v>
      </c>
      <c r="DJ114" s="311">
        <v>2751</v>
      </c>
      <c r="DK114" s="311">
        <v>2736</v>
      </c>
      <c r="DL114" s="311">
        <v>2721</v>
      </c>
      <c r="DM114" s="311">
        <v>2719</v>
      </c>
      <c r="DN114" s="311">
        <v>2713</v>
      </c>
      <c r="DO114" s="311">
        <v>2701</v>
      </c>
      <c r="DP114" s="311">
        <v>2706</v>
      </c>
      <c r="DQ114" s="311">
        <v>2705</v>
      </c>
      <c r="DR114" s="311">
        <v>2723</v>
      </c>
      <c r="DS114" s="314">
        <v>2723</v>
      </c>
      <c r="DT114" s="310">
        <v>2758</v>
      </c>
      <c r="DU114" s="311">
        <v>2769</v>
      </c>
      <c r="DV114" s="311">
        <v>2758</v>
      </c>
      <c r="DW114" s="311">
        <v>2751</v>
      </c>
      <c r="DX114" s="311">
        <v>2800</v>
      </c>
      <c r="DY114" s="311">
        <v>2816</v>
      </c>
      <c r="DZ114" s="311">
        <v>2812</v>
      </c>
      <c r="EA114" s="311">
        <v>2775</v>
      </c>
      <c r="EB114" s="311">
        <v>2760</v>
      </c>
      <c r="EC114" s="311">
        <v>2746</v>
      </c>
      <c r="ED114" s="311">
        <v>2731</v>
      </c>
      <c r="EE114" s="314">
        <v>2718</v>
      </c>
      <c r="EF114" s="310">
        <v>2717</v>
      </c>
      <c r="EG114" s="311">
        <v>2711</v>
      </c>
      <c r="EH114" s="311">
        <v>2694</v>
      </c>
      <c r="EI114" s="311">
        <v>2687</v>
      </c>
      <c r="EJ114" s="311">
        <v>2675</v>
      </c>
      <c r="EK114" s="311">
        <v>2665</v>
      </c>
      <c r="EL114" s="311">
        <v>2685</v>
      </c>
      <c r="EM114" s="311">
        <v>2697</v>
      </c>
      <c r="EN114" s="311">
        <v>2707</v>
      </c>
      <c r="EO114" s="311">
        <v>2674</v>
      </c>
      <c r="EP114" s="311">
        <v>2660</v>
      </c>
      <c r="EQ114" s="314">
        <v>2667</v>
      </c>
      <c r="ER114" s="310">
        <v>2662</v>
      </c>
      <c r="ES114" s="311">
        <v>2632</v>
      </c>
      <c r="ET114" s="311">
        <v>2596</v>
      </c>
      <c r="EU114" s="311">
        <v>2580</v>
      </c>
      <c r="EV114" s="311">
        <v>2610</v>
      </c>
      <c r="EW114" s="314">
        <v>2600</v>
      </c>
      <c r="EX114" s="314">
        <v>2671</v>
      </c>
      <c r="EY114" s="314">
        <v>2695</v>
      </c>
      <c r="EZ114" s="312">
        <v>2683</v>
      </c>
      <c r="FA114" s="312">
        <v>2680</v>
      </c>
      <c r="FB114" s="312">
        <v>2685</v>
      </c>
      <c r="FC114" s="312">
        <v>2691</v>
      </c>
      <c r="FD114" s="312">
        <v>2699</v>
      </c>
      <c r="FE114" s="312">
        <v>2738</v>
      </c>
      <c r="FF114" s="312">
        <v>2714</v>
      </c>
      <c r="FG114" s="312">
        <v>2719</v>
      </c>
      <c r="FH114" s="312">
        <v>2716</v>
      </c>
      <c r="FI114" s="312">
        <v>2714</v>
      </c>
      <c r="FJ114" s="312">
        <v>2734</v>
      </c>
      <c r="FK114" s="312">
        <v>2732</v>
      </c>
      <c r="FL114" s="312">
        <v>2715</v>
      </c>
      <c r="FM114" s="312">
        <v>2703</v>
      </c>
      <c r="FN114" s="312">
        <v>2689</v>
      </c>
      <c r="FO114" s="312">
        <v>2672</v>
      </c>
      <c r="FP114" s="312">
        <v>2685</v>
      </c>
      <c r="FQ114" s="312">
        <v>2683</v>
      </c>
      <c r="FR114" s="312">
        <v>2688</v>
      </c>
      <c r="FS114" s="312">
        <v>2663</v>
      </c>
      <c r="FT114" s="312">
        <v>2672</v>
      </c>
      <c r="FU114" s="312">
        <v>2663</v>
      </c>
      <c r="FV114" s="312">
        <v>2678</v>
      </c>
      <c r="FW114" s="93">
        <v>15</v>
      </c>
      <c r="FX114" s="79">
        <v>0.56011949215832713</v>
      </c>
      <c r="FY114" s="93">
        <v>6</v>
      </c>
      <c r="FZ114" s="79">
        <v>0.22455089820359281</v>
      </c>
    </row>
    <row r="115" spans="1:182" ht="15" outlineLevel="2">
      <c r="A115" s="304">
        <v>364</v>
      </c>
      <c r="B115" s="48" t="s">
        <v>399</v>
      </c>
      <c r="C115" s="290" t="s">
        <v>474</v>
      </c>
      <c r="D115" s="310">
        <v>8894</v>
      </c>
      <c r="E115" s="311">
        <v>8901</v>
      </c>
      <c r="F115" s="311">
        <v>8904</v>
      </c>
      <c r="G115" s="311">
        <v>8895</v>
      </c>
      <c r="H115" s="311">
        <v>8873</v>
      </c>
      <c r="I115" s="311">
        <v>8886</v>
      </c>
      <c r="J115" s="311">
        <v>8778</v>
      </c>
      <c r="K115" s="311">
        <v>8876</v>
      </c>
      <c r="L115" s="311">
        <v>9022</v>
      </c>
      <c r="M115" s="311">
        <v>9021</v>
      </c>
      <c r="N115" s="311">
        <v>9083</v>
      </c>
      <c r="O115" s="312">
        <v>9258</v>
      </c>
      <c r="P115" s="310">
        <v>9562</v>
      </c>
      <c r="Q115" s="311">
        <v>9632</v>
      </c>
      <c r="R115" s="313">
        <v>9682</v>
      </c>
      <c r="S115" s="311">
        <v>9862</v>
      </c>
      <c r="T115" s="311">
        <v>9973</v>
      </c>
      <c r="U115" s="311">
        <v>10032</v>
      </c>
      <c r="V115" s="311">
        <v>10075</v>
      </c>
      <c r="W115" s="311">
        <v>10090</v>
      </c>
      <c r="X115" s="311">
        <v>10063</v>
      </c>
      <c r="Y115" s="311">
        <v>10069</v>
      </c>
      <c r="Z115" s="311">
        <v>10120</v>
      </c>
      <c r="AA115" s="312">
        <v>10154</v>
      </c>
      <c r="AB115" s="310">
        <v>10148</v>
      </c>
      <c r="AC115" s="311">
        <v>10172</v>
      </c>
      <c r="AD115" s="311">
        <v>10163</v>
      </c>
      <c r="AE115" s="311">
        <v>10185</v>
      </c>
      <c r="AF115" s="311">
        <v>10161</v>
      </c>
      <c r="AG115" s="311">
        <v>10102</v>
      </c>
      <c r="AH115" s="311">
        <v>10129</v>
      </c>
      <c r="AI115" s="311">
        <v>10126</v>
      </c>
      <c r="AJ115" s="311">
        <v>10123</v>
      </c>
      <c r="AK115" s="311">
        <v>10167</v>
      </c>
      <c r="AL115" s="311">
        <v>10144</v>
      </c>
      <c r="AM115" s="312">
        <v>10180</v>
      </c>
      <c r="AN115" s="310">
        <v>10173</v>
      </c>
      <c r="AO115" s="311">
        <v>10168</v>
      </c>
      <c r="AP115" s="311">
        <v>10168</v>
      </c>
      <c r="AQ115" s="311">
        <v>10124</v>
      </c>
      <c r="AR115" s="311">
        <v>10206</v>
      </c>
      <c r="AS115" s="311">
        <v>10155</v>
      </c>
      <c r="AT115" s="311">
        <v>10157</v>
      </c>
      <c r="AU115" s="311">
        <v>10196</v>
      </c>
      <c r="AV115" s="311">
        <v>10132</v>
      </c>
      <c r="AW115" s="311">
        <v>10122</v>
      </c>
      <c r="AX115" s="311">
        <v>10150</v>
      </c>
      <c r="AY115" s="312">
        <v>10131</v>
      </c>
      <c r="AZ115" s="310">
        <v>10155</v>
      </c>
      <c r="BA115" s="311">
        <v>10179</v>
      </c>
      <c r="BB115" s="311">
        <v>10135</v>
      </c>
      <c r="BC115" s="311">
        <v>10109</v>
      </c>
      <c r="BD115" s="311">
        <v>10079</v>
      </c>
      <c r="BE115" s="311">
        <v>10013</v>
      </c>
      <c r="BF115" s="311">
        <v>10010</v>
      </c>
      <c r="BG115" s="311">
        <v>9957</v>
      </c>
      <c r="BH115" s="311">
        <v>10076</v>
      </c>
      <c r="BI115" s="311">
        <v>10088</v>
      </c>
      <c r="BJ115" s="311">
        <v>10060</v>
      </c>
      <c r="BK115" s="312">
        <v>10126</v>
      </c>
      <c r="BL115" s="310">
        <v>10114</v>
      </c>
      <c r="BM115" s="315">
        <v>10148</v>
      </c>
      <c r="BN115" s="315">
        <v>10099</v>
      </c>
      <c r="BO115" s="315">
        <v>10080</v>
      </c>
      <c r="BP115" s="315">
        <v>10091</v>
      </c>
      <c r="BQ115" s="315">
        <v>10024</v>
      </c>
      <c r="BR115" s="315">
        <v>9803</v>
      </c>
      <c r="BS115" s="315">
        <v>9772</v>
      </c>
      <c r="BT115" s="315">
        <v>9794</v>
      </c>
      <c r="BU115" s="315">
        <v>9798</v>
      </c>
      <c r="BV115" s="315">
        <v>9817</v>
      </c>
      <c r="BW115" s="312">
        <v>9859</v>
      </c>
      <c r="BX115" s="310">
        <v>9884</v>
      </c>
      <c r="BY115" s="315">
        <v>9843</v>
      </c>
      <c r="BZ115" s="315">
        <v>9831</v>
      </c>
      <c r="CA115" s="315">
        <v>9792</v>
      </c>
      <c r="CB115" s="315">
        <v>9804</v>
      </c>
      <c r="CC115" s="315">
        <v>9839</v>
      </c>
      <c r="CD115" s="315">
        <v>9826</v>
      </c>
      <c r="CE115" s="315">
        <v>9828</v>
      </c>
      <c r="CF115" s="315">
        <v>9813</v>
      </c>
      <c r="CG115" s="311">
        <v>9781</v>
      </c>
      <c r="CH115" s="311">
        <v>9764</v>
      </c>
      <c r="CI115" s="312">
        <v>9669</v>
      </c>
      <c r="CJ115" s="310">
        <v>9645</v>
      </c>
      <c r="CK115" s="311">
        <v>9669</v>
      </c>
      <c r="CL115" s="311">
        <v>9648</v>
      </c>
      <c r="CM115" s="311">
        <v>9650</v>
      </c>
      <c r="CN115" s="311">
        <v>9672</v>
      </c>
      <c r="CO115" s="311">
        <v>9708</v>
      </c>
      <c r="CP115" s="311">
        <v>9689</v>
      </c>
      <c r="CQ115" s="311">
        <v>9699</v>
      </c>
      <c r="CR115" s="311">
        <v>9679</v>
      </c>
      <c r="CS115" s="311">
        <v>9720</v>
      </c>
      <c r="CT115" s="311">
        <v>9707</v>
      </c>
      <c r="CU115" s="312">
        <v>9724</v>
      </c>
      <c r="CV115" s="310">
        <v>9657</v>
      </c>
      <c r="CW115" s="311">
        <v>9609</v>
      </c>
      <c r="CX115" s="311">
        <v>9567</v>
      </c>
      <c r="CY115" s="311">
        <v>9596</v>
      </c>
      <c r="CZ115" s="311">
        <v>9630</v>
      </c>
      <c r="DA115" s="311">
        <v>9630</v>
      </c>
      <c r="DB115" s="311">
        <v>9611</v>
      </c>
      <c r="DC115" s="311">
        <v>9598</v>
      </c>
      <c r="DD115" s="311">
        <v>9609</v>
      </c>
      <c r="DE115" s="311">
        <v>9735</v>
      </c>
      <c r="DF115" s="311">
        <v>9757</v>
      </c>
      <c r="DG115" s="312">
        <v>9703</v>
      </c>
      <c r="DH115" s="310">
        <v>9635</v>
      </c>
      <c r="DI115" s="311">
        <v>9549</v>
      </c>
      <c r="DJ115" s="311">
        <v>9566</v>
      </c>
      <c r="DK115" s="311">
        <v>9512</v>
      </c>
      <c r="DL115" s="311">
        <v>9460</v>
      </c>
      <c r="DM115" s="311">
        <v>9405</v>
      </c>
      <c r="DN115" s="311">
        <v>9307</v>
      </c>
      <c r="DO115" s="311">
        <v>9304</v>
      </c>
      <c r="DP115" s="311">
        <v>9321</v>
      </c>
      <c r="DQ115" s="311">
        <v>9298</v>
      </c>
      <c r="DR115" s="311">
        <v>9260</v>
      </c>
      <c r="DS115" s="314">
        <v>9308</v>
      </c>
      <c r="DT115" s="310">
        <v>9358</v>
      </c>
      <c r="DU115" s="311">
        <v>9529</v>
      </c>
      <c r="DV115" s="311">
        <v>9575</v>
      </c>
      <c r="DW115" s="311">
        <v>9631</v>
      </c>
      <c r="DX115" s="311">
        <v>9659</v>
      </c>
      <c r="DY115" s="311">
        <v>9702</v>
      </c>
      <c r="DZ115" s="311">
        <v>9709</v>
      </c>
      <c r="EA115" s="311">
        <v>9661</v>
      </c>
      <c r="EB115" s="311">
        <v>9701</v>
      </c>
      <c r="EC115" s="311">
        <v>9738</v>
      </c>
      <c r="ED115" s="311">
        <v>9666</v>
      </c>
      <c r="EE115" s="314">
        <v>9616</v>
      </c>
      <c r="EF115" s="310">
        <v>9555</v>
      </c>
      <c r="EG115" s="311">
        <v>9539</v>
      </c>
      <c r="EH115" s="311">
        <v>9541</v>
      </c>
      <c r="EI115" s="311">
        <v>9533</v>
      </c>
      <c r="EJ115" s="311">
        <v>9486</v>
      </c>
      <c r="EK115" s="311">
        <v>9440</v>
      </c>
      <c r="EL115" s="311">
        <v>9439</v>
      </c>
      <c r="EM115" s="311">
        <v>9492</v>
      </c>
      <c r="EN115" s="311">
        <v>9478</v>
      </c>
      <c r="EO115" s="311">
        <v>9461</v>
      </c>
      <c r="EP115" s="311">
        <v>9425</v>
      </c>
      <c r="EQ115" s="314">
        <v>9390</v>
      </c>
      <c r="ER115" s="310">
        <v>9410</v>
      </c>
      <c r="ES115" s="311">
        <v>9411</v>
      </c>
      <c r="ET115" s="311">
        <v>9419</v>
      </c>
      <c r="EU115" s="311">
        <v>9395</v>
      </c>
      <c r="EV115" s="311">
        <v>9365</v>
      </c>
      <c r="EW115" s="314">
        <v>9301</v>
      </c>
      <c r="EX115" s="314">
        <v>9468</v>
      </c>
      <c r="EY115" s="314">
        <v>9491</v>
      </c>
      <c r="EZ115" s="312">
        <v>9478</v>
      </c>
      <c r="FA115" s="312">
        <v>9512</v>
      </c>
      <c r="FB115" s="312">
        <v>9492</v>
      </c>
      <c r="FC115" s="312">
        <v>9529</v>
      </c>
      <c r="FD115" s="312">
        <v>9573</v>
      </c>
      <c r="FE115" s="312">
        <v>9566</v>
      </c>
      <c r="FF115" s="312">
        <v>9509</v>
      </c>
      <c r="FG115" s="312">
        <v>9553</v>
      </c>
      <c r="FH115" s="312">
        <v>9523</v>
      </c>
      <c r="FI115" s="312">
        <v>9497</v>
      </c>
      <c r="FJ115" s="312">
        <v>9504</v>
      </c>
      <c r="FK115" s="312">
        <v>9517</v>
      </c>
      <c r="FL115" s="312">
        <v>9589</v>
      </c>
      <c r="FM115" s="312">
        <v>9580</v>
      </c>
      <c r="FN115" s="312">
        <v>9574</v>
      </c>
      <c r="FO115" s="312">
        <v>9579</v>
      </c>
      <c r="FP115" s="312">
        <v>9588</v>
      </c>
      <c r="FQ115" s="312">
        <v>9596</v>
      </c>
      <c r="FR115" s="312">
        <v>9618</v>
      </c>
      <c r="FS115" s="312">
        <v>9549</v>
      </c>
      <c r="FT115" s="312">
        <v>9544</v>
      </c>
      <c r="FU115" s="312">
        <v>9553</v>
      </c>
      <c r="FV115" s="312">
        <v>9557</v>
      </c>
      <c r="FW115" s="93">
        <v>4</v>
      </c>
      <c r="FX115" s="79">
        <v>4.1854138327927171E-2</v>
      </c>
      <c r="FY115" s="93">
        <v>-22</v>
      </c>
      <c r="FZ115" s="79">
        <v>-0.229669067752375</v>
      </c>
    </row>
    <row r="116" spans="1:182" ht="15" outlineLevel="2">
      <c r="A116" s="304">
        <v>368</v>
      </c>
      <c r="B116" s="48" t="s">
        <v>399</v>
      </c>
      <c r="C116" s="290" t="s">
        <v>475</v>
      </c>
      <c r="D116" s="310">
        <v>6560</v>
      </c>
      <c r="E116" s="311">
        <v>6574</v>
      </c>
      <c r="F116" s="311">
        <v>6604</v>
      </c>
      <c r="G116" s="311">
        <v>6559</v>
      </c>
      <c r="H116" s="311">
        <v>6477</v>
      </c>
      <c r="I116" s="311">
        <v>6534</v>
      </c>
      <c r="J116" s="311">
        <v>6488</v>
      </c>
      <c r="K116" s="311">
        <v>6515</v>
      </c>
      <c r="L116" s="311">
        <v>6428</v>
      </c>
      <c r="M116" s="311">
        <v>6507</v>
      </c>
      <c r="N116" s="311">
        <v>6459</v>
      </c>
      <c r="O116" s="312">
        <v>6485</v>
      </c>
      <c r="P116" s="310">
        <v>6397</v>
      </c>
      <c r="Q116" s="311">
        <v>6374</v>
      </c>
      <c r="R116" s="313">
        <v>6325</v>
      </c>
      <c r="S116" s="311">
        <v>6373</v>
      </c>
      <c r="T116" s="311">
        <v>6381</v>
      </c>
      <c r="U116" s="311">
        <v>6327</v>
      </c>
      <c r="V116" s="311">
        <v>6315</v>
      </c>
      <c r="W116" s="311">
        <v>6363</v>
      </c>
      <c r="X116" s="311">
        <v>6361</v>
      </c>
      <c r="Y116" s="311">
        <v>6344</v>
      </c>
      <c r="Z116" s="311">
        <v>6308</v>
      </c>
      <c r="AA116" s="312">
        <v>6214</v>
      </c>
      <c r="AB116" s="310">
        <v>6241</v>
      </c>
      <c r="AC116" s="311">
        <v>6247</v>
      </c>
      <c r="AD116" s="311">
        <v>6240</v>
      </c>
      <c r="AE116" s="311">
        <v>6261</v>
      </c>
      <c r="AF116" s="311">
        <v>6189</v>
      </c>
      <c r="AG116" s="311">
        <v>6153</v>
      </c>
      <c r="AH116" s="311">
        <v>6159</v>
      </c>
      <c r="AI116" s="311">
        <v>6171</v>
      </c>
      <c r="AJ116" s="311">
        <v>6403</v>
      </c>
      <c r="AK116" s="311">
        <v>6468</v>
      </c>
      <c r="AL116" s="311">
        <v>6439</v>
      </c>
      <c r="AM116" s="312">
        <v>6446</v>
      </c>
      <c r="AN116" s="310">
        <v>6427</v>
      </c>
      <c r="AO116" s="311">
        <v>6521</v>
      </c>
      <c r="AP116" s="311">
        <v>6542</v>
      </c>
      <c r="AQ116" s="311">
        <v>6497</v>
      </c>
      <c r="AR116" s="311">
        <v>6437</v>
      </c>
      <c r="AS116" s="311">
        <v>6584</v>
      </c>
      <c r="AT116" s="311">
        <v>6569</v>
      </c>
      <c r="AU116" s="311">
        <v>6521</v>
      </c>
      <c r="AV116" s="311">
        <v>6507</v>
      </c>
      <c r="AW116" s="311">
        <v>6495</v>
      </c>
      <c r="AX116" s="311">
        <v>6505</v>
      </c>
      <c r="AY116" s="312">
        <v>6532</v>
      </c>
      <c r="AZ116" s="310">
        <v>6545</v>
      </c>
      <c r="BA116" s="311">
        <v>6652</v>
      </c>
      <c r="BB116" s="311">
        <v>6716</v>
      </c>
      <c r="BC116" s="311">
        <v>6678</v>
      </c>
      <c r="BD116" s="311">
        <v>6658</v>
      </c>
      <c r="BE116" s="311">
        <v>6651</v>
      </c>
      <c r="BF116" s="311">
        <v>6662</v>
      </c>
      <c r="BG116" s="311">
        <v>6692</v>
      </c>
      <c r="BH116" s="311">
        <v>6672</v>
      </c>
      <c r="BI116" s="311">
        <v>6680</v>
      </c>
      <c r="BJ116" s="311">
        <v>6884</v>
      </c>
      <c r="BK116" s="312">
        <v>7004</v>
      </c>
      <c r="BL116" s="310">
        <v>7025</v>
      </c>
      <c r="BM116" s="315">
        <v>7138</v>
      </c>
      <c r="BN116" s="315">
        <v>7111</v>
      </c>
      <c r="BO116" s="315">
        <v>7160</v>
      </c>
      <c r="BP116" s="315">
        <v>7183</v>
      </c>
      <c r="BQ116" s="315">
        <v>7215</v>
      </c>
      <c r="BR116" s="315">
        <v>7231</v>
      </c>
      <c r="BS116" s="315">
        <v>7222</v>
      </c>
      <c r="BT116" s="315">
        <v>7198</v>
      </c>
      <c r="BU116" s="315">
        <v>7178</v>
      </c>
      <c r="BV116" s="315">
        <v>7130</v>
      </c>
      <c r="BW116" s="312">
        <v>7170</v>
      </c>
      <c r="BX116" s="310">
        <v>7129</v>
      </c>
      <c r="BY116" s="315">
        <v>7053</v>
      </c>
      <c r="BZ116" s="315">
        <v>6990</v>
      </c>
      <c r="CA116" s="315">
        <v>6939</v>
      </c>
      <c r="CB116" s="315">
        <v>6960</v>
      </c>
      <c r="CC116" s="315">
        <v>6726</v>
      </c>
      <c r="CD116" s="315">
        <v>6713</v>
      </c>
      <c r="CE116" s="315">
        <v>6678</v>
      </c>
      <c r="CF116" s="315">
        <v>6631</v>
      </c>
      <c r="CG116" s="311">
        <v>6542</v>
      </c>
      <c r="CH116" s="311">
        <v>6512</v>
      </c>
      <c r="CI116" s="312">
        <v>6490</v>
      </c>
      <c r="CJ116" s="310">
        <v>6451</v>
      </c>
      <c r="CK116" s="311">
        <v>6421</v>
      </c>
      <c r="CL116" s="311">
        <v>6483</v>
      </c>
      <c r="CM116" s="311">
        <v>6461</v>
      </c>
      <c r="CN116" s="311">
        <v>6518</v>
      </c>
      <c r="CO116" s="311">
        <v>6525</v>
      </c>
      <c r="CP116" s="311">
        <v>6565</v>
      </c>
      <c r="CQ116" s="311">
        <v>6478</v>
      </c>
      <c r="CR116" s="311">
        <v>6591</v>
      </c>
      <c r="CS116" s="311">
        <v>6554</v>
      </c>
      <c r="CT116" s="311">
        <v>6526</v>
      </c>
      <c r="CU116" s="312">
        <v>6539</v>
      </c>
      <c r="CV116" s="310">
        <v>6527</v>
      </c>
      <c r="CW116" s="311">
        <v>6591</v>
      </c>
      <c r="CX116" s="311">
        <v>6560</v>
      </c>
      <c r="CY116" s="311">
        <v>6580</v>
      </c>
      <c r="CZ116" s="311">
        <v>6597</v>
      </c>
      <c r="DA116" s="311">
        <v>6602</v>
      </c>
      <c r="DB116" s="311">
        <v>6592</v>
      </c>
      <c r="DC116" s="311">
        <v>6534</v>
      </c>
      <c r="DD116" s="311">
        <v>6527</v>
      </c>
      <c r="DE116" s="311">
        <v>6538</v>
      </c>
      <c r="DF116" s="311">
        <v>6535</v>
      </c>
      <c r="DG116" s="312">
        <v>6541</v>
      </c>
      <c r="DH116" s="310">
        <v>6512</v>
      </c>
      <c r="DI116" s="311">
        <v>6488</v>
      </c>
      <c r="DJ116" s="311">
        <v>6517</v>
      </c>
      <c r="DK116" s="311">
        <v>6478</v>
      </c>
      <c r="DL116" s="311">
        <v>6495</v>
      </c>
      <c r="DM116" s="311">
        <v>6482</v>
      </c>
      <c r="DN116" s="311">
        <v>6485</v>
      </c>
      <c r="DO116" s="311">
        <v>6482</v>
      </c>
      <c r="DP116" s="311">
        <v>6463</v>
      </c>
      <c r="DQ116" s="311">
        <v>6509</v>
      </c>
      <c r="DR116" s="311">
        <v>6496</v>
      </c>
      <c r="DS116" s="314">
        <v>6479</v>
      </c>
      <c r="DT116" s="310">
        <v>6493</v>
      </c>
      <c r="DU116" s="311">
        <v>6605</v>
      </c>
      <c r="DV116" s="311">
        <v>6591</v>
      </c>
      <c r="DW116" s="311">
        <v>6562</v>
      </c>
      <c r="DX116" s="311">
        <v>6680</v>
      </c>
      <c r="DY116" s="311">
        <v>6707</v>
      </c>
      <c r="DZ116" s="311">
        <v>6671</v>
      </c>
      <c r="EA116" s="311">
        <v>6609</v>
      </c>
      <c r="EB116" s="311">
        <v>6607</v>
      </c>
      <c r="EC116" s="311">
        <v>6547</v>
      </c>
      <c r="ED116" s="311">
        <v>6489</v>
      </c>
      <c r="EE116" s="314">
        <v>6437</v>
      </c>
      <c r="EF116" s="310">
        <v>6457</v>
      </c>
      <c r="EG116" s="311">
        <v>6481</v>
      </c>
      <c r="EH116" s="311">
        <v>6440</v>
      </c>
      <c r="EI116" s="311">
        <v>6424</v>
      </c>
      <c r="EJ116" s="311">
        <v>6407</v>
      </c>
      <c r="EK116" s="311">
        <v>6342</v>
      </c>
      <c r="EL116" s="311">
        <v>6355</v>
      </c>
      <c r="EM116" s="311">
        <v>6356</v>
      </c>
      <c r="EN116" s="311">
        <v>6459</v>
      </c>
      <c r="EO116" s="311">
        <v>6363</v>
      </c>
      <c r="EP116" s="311">
        <v>6337</v>
      </c>
      <c r="EQ116" s="314">
        <v>6369</v>
      </c>
      <c r="ER116" s="310">
        <v>6342</v>
      </c>
      <c r="ES116" s="311">
        <v>6372</v>
      </c>
      <c r="ET116" s="311">
        <v>6335</v>
      </c>
      <c r="EU116" s="311">
        <v>6303</v>
      </c>
      <c r="EV116" s="311">
        <v>6368</v>
      </c>
      <c r="EW116" s="314">
        <v>6342</v>
      </c>
      <c r="EX116" s="314">
        <v>6478</v>
      </c>
      <c r="EY116" s="314">
        <v>6485</v>
      </c>
      <c r="EZ116" s="312">
        <v>6420</v>
      </c>
      <c r="FA116" s="312">
        <v>6512</v>
      </c>
      <c r="FB116" s="312">
        <v>6492</v>
      </c>
      <c r="FC116" s="312">
        <v>6469</v>
      </c>
      <c r="FD116" s="312">
        <v>6484</v>
      </c>
      <c r="FE116" s="312">
        <v>6512</v>
      </c>
      <c r="FF116" s="312">
        <v>6449</v>
      </c>
      <c r="FG116" s="312">
        <v>6443</v>
      </c>
      <c r="FH116" s="312">
        <v>6475</v>
      </c>
      <c r="FI116" s="312">
        <v>6417</v>
      </c>
      <c r="FJ116" s="312">
        <v>6415</v>
      </c>
      <c r="FK116" s="312">
        <v>6385</v>
      </c>
      <c r="FL116" s="312">
        <v>6397</v>
      </c>
      <c r="FM116" s="312">
        <v>6388</v>
      </c>
      <c r="FN116" s="312">
        <v>6369</v>
      </c>
      <c r="FO116" s="312">
        <v>6392</v>
      </c>
      <c r="FP116" s="312">
        <v>6448</v>
      </c>
      <c r="FQ116" s="312">
        <v>6443</v>
      </c>
      <c r="FR116" s="312">
        <v>6452</v>
      </c>
      <c r="FS116" s="312">
        <v>6423</v>
      </c>
      <c r="FT116" s="312">
        <v>6415</v>
      </c>
      <c r="FU116" s="312">
        <v>6440</v>
      </c>
      <c r="FV116" s="312">
        <v>6434</v>
      </c>
      <c r="FW116" s="93">
        <v>-6</v>
      </c>
      <c r="FX116" s="79">
        <v>-9.3254585017096672E-2</v>
      </c>
      <c r="FY116" s="93">
        <v>42</v>
      </c>
      <c r="FZ116" s="79">
        <v>0.65707133917396743</v>
      </c>
    </row>
    <row r="117" spans="1:182" ht="15" outlineLevel="2">
      <c r="A117" s="304">
        <v>390</v>
      </c>
      <c r="B117" s="48" t="s">
        <v>399</v>
      </c>
      <c r="C117" s="290" t="s">
        <v>478</v>
      </c>
      <c r="D117" s="310">
        <v>4632</v>
      </c>
      <c r="E117" s="311">
        <v>4632</v>
      </c>
      <c r="F117" s="311">
        <v>4658</v>
      </c>
      <c r="G117" s="311">
        <v>4718</v>
      </c>
      <c r="H117" s="311">
        <v>4657</v>
      </c>
      <c r="I117" s="311">
        <v>4644</v>
      </c>
      <c r="J117" s="311">
        <v>4603</v>
      </c>
      <c r="K117" s="311">
        <v>4600</v>
      </c>
      <c r="L117" s="311">
        <v>4655</v>
      </c>
      <c r="M117" s="311">
        <v>4644</v>
      </c>
      <c r="N117" s="311">
        <v>4659</v>
      </c>
      <c r="O117" s="312">
        <v>4704</v>
      </c>
      <c r="P117" s="310">
        <v>4732</v>
      </c>
      <c r="Q117" s="311">
        <v>4819</v>
      </c>
      <c r="R117" s="313">
        <v>4764</v>
      </c>
      <c r="S117" s="311">
        <v>4872</v>
      </c>
      <c r="T117" s="311">
        <v>4899</v>
      </c>
      <c r="U117" s="311">
        <v>4947</v>
      </c>
      <c r="V117" s="311">
        <v>4928</v>
      </c>
      <c r="W117" s="311">
        <v>4886</v>
      </c>
      <c r="X117" s="311">
        <v>4823</v>
      </c>
      <c r="Y117" s="311">
        <v>4843</v>
      </c>
      <c r="Z117" s="311">
        <v>4902</v>
      </c>
      <c r="AA117" s="312">
        <v>4826</v>
      </c>
      <c r="AB117" s="310">
        <v>4861</v>
      </c>
      <c r="AC117" s="311">
        <v>4922</v>
      </c>
      <c r="AD117" s="311">
        <v>4912</v>
      </c>
      <c r="AE117" s="311">
        <v>4905</v>
      </c>
      <c r="AF117" s="311">
        <v>4719</v>
      </c>
      <c r="AG117" s="311">
        <v>4587</v>
      </c>
      <c r="AH117" s="311">
        <v>4609</v>
      </c>
      <c r="AI117" s="311">
        <v>4702</v>
      </c>
      <c r="AJ117" s="311">
        <v>4694</v>
      </c>
      <c r="AK117" s="311">
        <v>4726</v>
      </c>
      <c r="AL117" s="311">
        <v>4702</v>
      </c>
      <c r="AM117" s="312">
        <v>4683</v>
      </c>
      <c r="AN117" s="310">
        <v>4682</v>
      </c>
      <c r="AO117" s="311">
        <v>4692</v>
      </c>
      <c r="AP117" s="311">
        <v>4694</v>
      </c>
      <c r="AQ117" s="311">
        <v>4689</v>
      </c>
      <c r="AR117" s="311">
        <v>4662</v>
      </c>
      <c r="AS117" s="311">
        <v>4639</v>
      </c>
      <c r="AT117" s="311">
        <v>4629</v>
      </c>
      <c r="AU117" s="311">
        <v>4631</v>
      </c>
      <c r="AV117" s="311">
        <v>4640</v>
      </c>
      <c r="AW117" s="311">
        <v>4635</v>
      </c>
      <c r="AX117" s="311">
        <v>4634</v>
      </c>
      <c r="AY117" s="312">
        <v>4601</v>
      </c>
      <c r="AZ117" s="310">
        <v>4605</v>
      </c>
      <c r="BA117" s="311">
        <v>4597</v>
      </c>
      <c r="BB117" s="311">
        <v>4540</v>
      </c>
      <c r="BC117" s="311">
        <v>4489</v>
      </c>
      <c r="BD117" s="311">
        <v>4660</v>
      </c>
      <c r="BE117" s="311">
        <v>4681</v>
      </c>
      <c r="BF117" s="311">
        <v>4690</v>
      </c>
      <c r="BG117" s="311">
        <v>4626</v>
      </c>
      <c r="BH117" s="311">
        <v>4672</v>
      </c>
      <c r="BI117" s="311">
        <v>4648</v>
      </c>
      <c r="BJ117" s="311">
        <v>4617</v>
      </c>
      <c r="BK117" s="312">
        <v>4666</v>
      </c>
      <c r="BL117" s="310">
        <v>4692</v>
      </c>
      <c r="BM117" s="315">
        <v>4699</v>
      </c>
      <c r="BN117" s="315">
        <v>4671</v>
      </c>
      <c r="BO117" s="315">
        <v>4687</v>
      </c>
      <c r="BP117" s="315">
        <v>4700</v>
      </c>
      <c r="BQ117" s="315">
        <v>4624</v>
      </c>
      <c r="BR117" s="315">
        <v>4432</v>
      </c>
      <c r="BS117" s="315">
        <v>4371</v>
      </c>
      <c r="BT117" s="315">
        <v>4363</v>
      </c>
      <c r="BU117" s="315">
        <v>4373</v>
      </c>
      <c r="BV117" s="315">
        <v>4325</v>
      </c>
      <c r="BW117" s="312">
        <v>4385</v>
      </c>
      <c r="BX117" s="310">
        <v>4403</v>
      </c>
      <c r="BY117" s="315">
        <v>4387</v>
      </c>
      <c r="BZ117" s="315">
        <v>4303</v>
      </c>
      <c r="CA117" s="315">
        <v>4274</v>
      </c>
      <c r="CB117" s="315">
        <v>4280</v>
      </c>
      <c r="CC117" s="315">
        <v>4200</v>
      </c>
      <c r="CD117" s="315">
        <v>4161</v>
      </c>
      <c r="CE117" s="315">
        <v>4154</v>
      </c>
      <c r="CF117" s="315">
        <v>4128</v>
      </c>
      <c r="CG117" s="311">
        <v>4091</v>
      </c>
      <c r="CH117" s="311">
        <v>4067</v>
      </c>
      <c r="CI117" s="312">
        <v>4029</v>
      </c>
      <c r="CJ117" s="310">
        <v>4010</v>
      </c>
      <c r="CK117" s="311">
        <v>4176</v>
      </c>
      <c r="CL117" s="311">
        <v>4098</v>
      </c>
      <c r="CM117" s="311">
        <v>4074</v>
      </c>
      <c r="CN117" s="311">
        <v>4054</v>
      </c>
      <c r="CO117" s="311">
        <v>3985</v>
      </c>
      <c r="CP117" s="311">
        <v>4054</v>
      </c>
      <c r="CQ117" s="311">
        <v>4061</v>
      </c>
      <c r="CR117" s="311">
        <v>4042</v>
      </c>
      <c r="CS117" s="311">
        <v>4208</v>
      </c>
      <c r="CT117" s="311">
        <v>4235</v>
      </c>
      <c r="CU117" s="312">
        <v>4281</v>
      </c>
      <c r="CV117" s="310">
        <v>4268</v>
      </c>
      <c r="CW117" s="311">
        <v>4189</v>
      </c>
      <c r="CX117" s="311">
        <v>4114</v>
      </c>
      <c r="CY117" s="311">
        <v>4096</v>
      </c>
      <c r="CZ117" s="311">
        <v>4081</v>
      </c>
      <c r="DA117" s="311">
        <v>4088</v>
      </c>
      <c r="DB117" s="311">
        <v>4097</v>
      </c>
      <c r="DC117" s="311">
        <v>4110</v>
      </c>
      <c r="DD117" s="311">
        <v>4100</v>
      </c>
      <c r="DE117" s="311">
        <v>4124</v>
      </c>
      <c r="DF117" s="311">
        <v>4140</v>
      </c>
      <c r="DG117" s="312">
        <v>4164</v>
      </c>
      <c r="DH117" s="310">
        <v>4183</v>
      </c>
      <c r="DI117" s="311">
        <v>4246</v>
      </c>
      <c r="DJ117" s="311">
        <v>4220</v>
      </c>
      <c r="DK117" s="311">
        <v>4182</v>
      </c>
      <c r="DL117" s="311">
        <v>4150</v>
      </c>
      <c r="DM117" s="311">
        <v>4112</v>
      </c>
      <c r="DN117" s="311">
        <v>4083</v>
      </c>
      <c r="DO117" s="311">
        <v>4074</v>
      </c>
      <c r="DP117" s="311">
        <v>4079</v>
      </c>
      <c r="DQ117" s="311">
        <v>4065</v>
      </c>
      <c r="DR117" s="311">
        <v>4057</v>
      </c>
      <c r="DS117" s="314">
        <v>4127</v>
      </c>
      <c r="DT117" s="310">
        <v>4136</v>
      </c>
      <c r="DU117" s="311">
        <v>4324</v>
      </c>
      <c r="DV117" s="311">
        <v>4361</v>
      </c>
      <c r="DW117" s="311">
        <v>4410</v>
      </c>
      <c r="DX117" s="311">
        <v>4485</v>
      </c>
      <c r="DY117" s="311">
        <v>4490</v>
      </c>
      <c r="DZ117" s="311">
        <v>4516</v>
      </c>
      <c r="EA117" s="311">
        <v>4397</v>
      </c>
      <c r="EB117" s="311">
        <v>4416</v>
      </c>
      <c r="EC117" s="311">
        <v>4393</v>
      </c>
      <c r="ED117" s="311">
        <v>4371</v>
      </c>
      <c r="EE117" s="314">
        <v>4371</v>
      </c>
      <c r="EF117" s="310">
        <v>4387</v>
      </c>
      <c r="EG117" s="311">
        <v>4360</v>
      </c>
      <c r="EH117" s="311">
        <v>4278</v>
      </c>
      <c r="EI117" s="311">
        <v>4266</v>
      </c>
      <c r="EJ117" s="311">
        <v>4258</v>
      </c>
      <c r="EK117" s="311">
        <v>4269</v>
      </c>
      <c r="EL117" s="311">
        <v>4298</v>
      </c>
      <c r="EM117" s="311">
        <v>4347</v>
      </c>
      <c r="EN117" s="311">
        <v>4349</v>
      </c>
      <c r="EO117" s="311">
        <v>4331</v>
      </c>
      <c r="EP117" s="311">
        <v>4321</v>
      </c>
      <c r="EQ117" s="314">
        <v>4329</v>
      </c>
      <c r="ER117" s="310">
        <v>4322</v>
      </c>
      <c r="ES117" s="311">
        <v>4319</v>
      </c>
      <c r="ET117" s="311">
        <v>4376</v>
      </c>
      <c r="EU117" s="311">
        <v>4363</v>
      </c>
      <c r="EV117" s="311">
        <v>4363</v>
      </c>
      <c r="EW117" s="314">
        <v>4321</v>
      </c>
      <c r="EX117" s="314">
        <v>4546</v>
      </c>
      <c r="EY117" s="314">
        <v>4523</v>
      </c>
      <c r="EZ117" s="312">
        <v>4517</v>
      </c>
      <c r="FA117" s="312">
        <v>4573</v>
      </c>
      <c r="FB117" s="312">
        <v>4590</v>
      </c>
      <c r="FC117" s="312">
        <v>4619</v>
      </c>
      <c r="FD117" s="312">
        <v>4683</v>
      </c>
      <c r="FE117" s="312">
        <v>4665</v>
      </c>
      <c r="FF117" s="312">
        <v>4639</v>
      </c>
      <c r="FG117" s="312">
        <v>4625</v>
      </c>
      <c r="FH117" s="312">
        <v>4624</v>
      </c>
      <c r="FI117" s="312">
        <v>4565</v>
      </c>
      <c r="FJ117" s="312">
        <v>4582</v>
      </c>
      <c r="FK117" s="312">
        <v>4592</v>
      </c>
      <c r="FL117" s="312">
        <v>4589</v>
      </c>
      <c r="FM117" s="312">
        <v>4606</v>
      </c>
      <c r="FN117" s="312">
        <v>4589</v>
      </c>
      <c r="FO117" s="312">
        <v>4604</v>
      </c>
      <c r="FP117" s="312">
        <v>4673</v>
      </c>
      <c r="FQ117" s="312">
        <v>4684</v>
      </c>
      <c r="FR117" s="312">
        <v>4689</v>
      </c>
      <c r="FS117" s="312">
        <v>4698</v>
      </c>
      <c r="FT117" s="312">
        <v>4748</v>
      </c>
      <c r="FU117" s="312">
        <v>4735</v>
      </c>
      <c r="FV117" s="312">
        <v>4710</v>
      </c>
      <c r="FW117" s="93">
        <v>-25</v>
      </c>
      <c r="FX117" s="79">
        <v>-0.53078556263269638</v>
      </c>
      <c r="FY117" s="93">
        <v>106</v>
      </c>
      <c r="FZ117" s="79">
        <v>2.3023457862728063</v>
      </c>
    </row>
    <row r="118" spans="1:182" ht="15" outlineLevel="2">
      <c r="A118" s="304">
        <v>467</v>
      </c>
      <c r="B118" s="48" t="s">
        <v>399</v>
      </c>
      <c r="C118" s="290" t="s">
        <v>483</v>
      </c>
      <c r="D118" s="310">
        <v>4671</v>
      </c>
      <c r="E118" s="311">
        <v>4698</v>
      </c>
      <c r="F118" s="311">
        <v>4683</v>
      </c>
      <c r="G118" s="311">
        <v>4628</v>
      </c>
      <c r="H118" s="311">
        <v>4602</v>
      </c>
      <c r="I118" s="311">
        <v>4614</v>
      </c>
      <c r="J118" s="311">
        <v>4592</v>
      </c>
      <c r="K118" s="311">
        <v>4606</v>
      </c>
      <c r="L118" s="311">
        <v>4539</v>
      </c>
      <c r="M118" s="311">
        <v>4534</v>
      </c>
      <c r="N118" s="311">
        <v>4532</v>
      </c>
      <c r="O118" s="312">
        <v>4732</v>
      </c>
      <c r="P118" s="310">
        <v>4703</v>
      </c>
      <c r="Q118" s="311">
        <v>4856</v>
      </c>
      <c r="R118" s="313">
        <v>4838</v>
      </c>
      <c r="S118" s="311">
        <v>4825</v>
      </c>
      <c r="T118" s="311">
        <v>4813</v>
      </c>
      <c r="U118" s="311">
        <v>4794</v>
      </c>
      <c r="V118" s="311">
        <v>4830</v>
      </c>
      <c r="W118" s="311">
        <v>4716</v>
      </c>
      <c r="X118" s="311">
        <v>4679</v>
      </c>
      <c r="Y118" s="311">
        <v>4676</v>
      </c>
      <c r="Z118" s="311">
        <v>4646</v>
      </c>
      <c r="AA118" s="312">
        <v>4753</v>
      </c>
      <c r="AB118" s="310">
        <v>4754</v>
      </c>
      <c r="AC118" s="311">
        <v>4820</v>
      </c>
      <c r="AD118" s="311">
        <v>4879</v>
      </c>
      <c r="AE118" s="311">
        <v>4880</v>
      </c>
      <c r="AF118" s="311">
        <v>4922</v>
      </c>
      <c r="AG118" s="311">
        <v>5089</v>
      </c>
      <c r="AH118" s="311">
        <v>5089</v>
      </c>
      <c r="AI118" s="311">
        <v>5177</v>
      </c>
      <c r="AJ118" s="311">
        <v>5183</v>
      </c>
      <c r="AK118" s="311">
        <v>5211</v>
      </c>
      <c r="AL118" s="311">
        <v>5134</v>
      </c>
      <c r="AM118" s="312">
        <v>5123</v>
      </c>
      <c r="AN118" s="310">
        <v>5140</v>
      </c>
      <c r="AO118" s="311">
        <v>5104</v>
      </c>
      <c r="AP118" s="311">
        <v>5071</v>
      </c>
      <c r="AQ118" s="311">
        <v>5025</v>
      </c>
      <c r="AR118" s="311">
        <v>4969</v>
      </c>
      <c r="AS118" s="311">
        <v>4989</v>
      </c>
      <c r="AT118" s="311">
        <v>4941</v>
      </c>
      <c r="AU118" s="311">
        <v>4966</v>
      </c>
      <c r="AV118" s="311">
        <v>4928</v>
      </c>
      <c r="AW118" s="311">
        <v>4898</v>
      </c>
      <c r="AX118" s="311">
        <v>4889</v>
      </c>
      <c r="AY118" s="312">
        <v>4974</v>
      </c>
      <c r="AZ118" s="310">
        <v>4953</v>
      </c>
      <c r="BA118" s="311">
        <v>4962</v>
      </c>
      <c r="BB118" s="311">
        <v>4932</v>
      </c>
      <c r="BC118" s="311">
        <v>4935</v>
      </c>
      <c r="BD118" s="311">
        <v>4921</v>
      </c>
      <c r="BE118" s="311">
        <v>4898</v>
      </c>
      <c r="BF118" s="311">
        <v>4844</v>
      </c>
      <c r="BG118" s="311">
        <v>4825</v>
      </c>
      <c r="BH118" s="311">
        <v>4788</v>
      </c>
      <c r="BI118" s="311">
        <v>4727</v>
      </c>
      <c r="BJ118" s="311">
        <v>4706</v>
      </c>
      <c r="BK118" s="312">
        <v>4703</v>
      </c>
      <c r="BL118" s="310">
        <v>4673</v>
      </c>
      <c r="BM118" s="315">
        <v>4662</v>
      </c>
      <c r="BN118" s="315">
        <v>4629</v>
      </c>
      <c r="BO118" s="315">
        <v>4613</v>
      </c>
      <c r="BP118" s="315">
        <v>4611</v>
      </c>
      <c r="BQ118" s="315">
        <v>4639</v>
      </c>
      <c r="BR118" s="315">
        <v>4678</v>
      </c>
      <c r="BS118" s="315">
        <v>4626</v>
      </c>
      <c r="BT118" s="315">
        <v>4595</v>
      </c>
      <c r="BU118" s="315">
        <v>4557</v>
      </c>
      <c r="BV118" s="315">
        <v>4477</v>
      </c>
      <c r="BW118" s="312">
        <v>4501</v>
      </c>
      <c r="BX118" s="310">
        <v>4494</v>
      </c>
      <c r="BY118" s="315">
        <v>4480</v>
      </c>
      <c r="BZ118" s="315">
        <v>4430</v>
      </c>
      <c r="CA118" s="315">
        <v>4443</v>
      </c>
      <c r="CB118" s="315">
        <v>4398</v>
      </c>
      <c r="CC118" s="315">
        <v>4390</v>
      </c>
      <c r="CD118" s="315">
        <v>4379</v>
      </c>
      <c r="CE118" s="315">
        <v>4390</v>
      </c>
      <c r="CF118" s="315">
        <v>4367</v>
      </c>
      <c r="CG118" s="311">
        <v>4346</v>
      </c>
      <c r="CH118" s="311">
        <v>4358</v>
      </c>
      <c r="CI118" s="312">
        <v>4345</v>
      </c>
      <c r="CJ118" s="310">
        <v>4353</v>
      </c>
      <c r="CK118" s="311">
        <v>4293</v>
      </c>
      <c r="CL118" s="311">
        <v>4278</v>
      </c>
      <c r="CM118" s="311">
        <v>4250</v>
      </c>
      <c r="CN118" s="311">
        <v>4242</v>
      </c>
      <c r="CO118" s="311">
        <v>4306</v>
      </c>
      <c r="CP118" s="311">
        <v>4346</v>
      </c>
      <c r="CQ118" s="311">
        <v>4363</v>
      </c>
      <c r="CR118" s="311">
        <v>4343</v>
      </c>
      <c r="CS118" s="311">
        <v>4379</v>
      </c>
      <c r="CT118" s="311">
        <v>4384</v>
      </c>
      <c r="CU118" s="312">
        <v>4402</v>
      </c>
      <c r="CV118" s="310">
        <v>4400</v>
      </c>
      <c r="CW118" s="311">
        <v>4363</v>
      </c>
      <c r="CX118" s="311">
        <v>4436</v>
      </c>
      <c r="CY118" s="311">
        <v>4451</v>
      </c>
      <c r="CZ118" s="311">
        <v>4420</v>
      </c>
      <c r="DA118" s="311">
        <v>4414</v>
      </c>
      <c r="DB118" s="311">
        <v>4400</v>
      </c>
      <c r="DC118" s="311">
        <v>4398</v>
      </c>
      <c r="DD118" s="311">
        <v>4384</v>
      </c>
      <c r="DE118" s="311">
        <v>4409</v>
      </c>
      <c r="DF118" s="311">
        <v>4426</v>
      </c>
      <c r="DG118" s="312">
        <v>4426</v>
      </c>
      <c r="DH118" s="310">
        <v>4419</v>
      </c>
      <c r="DI118" s="311">
        <v>4384</v>
      </c>
      <c r="DJ118" s="311">
        <v>4372</v>
      </c>
      <c r="DK118" s="311">
        <v>4357</v>
      </c>
      <c r="DL118" s="311">
        <v>4335</v>
      </c>
      <c r="DM118" s="311">
        <v>4314</v>
      </c>
      <c r="DN118" s="311">
        <v>4286</v>
      </c>
      <c r="DO118" s="311">
        <v>4266</v>
      </c>
      <c r="DP118" s="311">
        <v>4263</v>
      </c>
      <c r="DQ118" s="311">
        <v>4267</v>
      </c>
      <c r="DR118" s="311">
        <v>4257</v>
      </c>
      <c r="DS118" s="314">
        <v>4413</v>
      </c>
      <c r="DT118" s="310">
        <v>4426</v>
      </c>
      <c r="DU118" s="311">
        <v>4469</v>
      </c>
      <c r="DV118" s="311">
        <v>4468</v>
      </c>
      <c r="DW118" s="311">
        <v>4478</v>
      </c>
      <c r="DX118" s="311">
        <v>4517</v>
      </c>
      <c r="DY118" s="311">
        <v>4535</v>
      </c>
      <c r="DZ118" s="311">
        <v>4552</v>
      </c>
      <c r="EA118" s="311">
        <v>4505</v>
      </c>
      <c r="EB118" s="311">
        <v>4529</v>
      </c>
      <c r="EC118" s="311">
        <v>4495</v>
      </c>
      <c r="ED118" s="311">
        <v>4473</v>
      </c>
      <c r="EE118" s="314">
        <v>4472</v>
      </c>
      <c r="EF118" s="310">
        <v>4506</v>
      </c>
      <c r="EG118" s="311">
        <v>4490</v>
      </c>
      <c r="EH118" s="311">
        <v>4475</v>
      </c>
      <c r="EI118" s="311">
        <v>4455</v>
      </c>
      <c r="EJ118" s="311">
        <v>4441</v>
      </c>
      <c r="EK118" s="311">
        <v>4417</v>
      </c>
      <c r="EL118" s="311">
        <v>4428</v>
      </c>
      <c r="EM118" s="311">
        <v>4444</v>
      </c>
      <c r="EN118" s="311">
        <v>4452</v>
      </c>
      <c r="EO118" s="311">
        <v>4433</v>
      </c>
      <c r="EP118" s="311">
        <v>4433</v>
      </c>
      <c r="EQ118" s="314">
        <v>4401</v>
      </c>
      <c r="ER118" s="310">
        <v>4423</v>
      </c>
      <c r="ES118" s="311">
        <v>4379</v>
      </c>
      <c r="ET118" s="311">
        <v>4373</v>
      </c>
      <c r="EU118" s="311">
        <v>4356</v>
      </c>
      <c r="EV118" s="311">
        <v>4360</v>
      </c>
      <c r="EW118" s="314">
        <v>4347</v>
      </c>
      <c r="EX118" s="314">
        <v>4416</v>
      </c>
      <c r="EY118" s="314">
        <v>4412</v>
      </c>
      <c r="EZ118" s="312">
        <v>4441</v>
      </c>
      <c r="FA118" s="312">
        <v>4460</v>
      </c>
      <c r="FB118" s="312">
        <v>4461</v>
      </c>
      <c r="FC118" s="312">
        <v>4509</v>
      </c>
      <c r="FD118" s="312">
        <v>4519</v>
      </c>
      <c r="FE118" s="312">
        <v>4501</v>
      </c>
      <c r="FF118" s="312">
        <v>4455</v>
      </c>
      <c r="FG118" s="312">
        <v>4463</v>
      </c>
      <c r="FH118" s="312">
        <v>4449</v>
      </c>
      <c r="FI118" s="312">
        <v>4410</v>
      </c>
      <c r="FJ118" s="312">
        <v>4415</v>
      </c>
      <c r="FK118" s="312">
        <v>4427</v>
      </c>
      <c r="FL118" s="312">
        <v>4411</v>
      </c>
      <c r="FM118" s="312">
        <v>4407</v>
      </c>
      <c r="FN118" s="312">
        <v>4392</v>
      </c>
      <c r="FO118" s="312">
        <v>4392</v>
      </c>
      <c r="FP118" s="312">
        <v>4412</v>
      </c>
      <c r="FQ118" s="312">
        <v>4386</v>
      </c>
      <c r="FR118" s="312">
        <v>4385</v>
      </c>
      <c r="FS118" s="312">
        <v>4371</v>
      </c>
      <c r="FT118" s="312">
        <v>4367</v>
      </c>
      <c r="FU118" s="312">
        <v>4349</v>
      </c>
      <c r="FV118" s="312">
        <v>4341</v>
      </c>
      <c r="FW118" s="93">
        <v>-8</v>
      </c>
      <c r="FX118" s="79">
        <v>-0.18428933425478</v>
      </c>
      <c r="FY118" s="93">
        <v>-51</v>
      </c>
      <c r="FZ118" s="79">
        <v>-1.1612021857923498</v>
      </c>
    </row>
    <row r="119" spans="1:182" ht="15" outlineLevel="2">
      <c r="A119" s="304">
        <v>576</v>
      </c>
      <c r="B119" s="48" t="s">
        <v>399</v>
      </c>
      <c r="C119" s="290" t="s">
        <v>492</v>
      </c>
      <c r="D119" s="310">
        <v>5999</v>
      </c>
      <c r="E119" s="311">
        <v>6001</v>
      </c>
      <c r="F119" s="311">
        <v>6003</v>
      </c>
      <c r="G119" s="311">
        <v>5990</v>
      </c>
      <c r="H119" s="311">
        <v>5917</v>
      </c>
      <c r="I119" s="311">
        <v>5947</v>
      </c>
      <c r="J119" s="311">
        <v>5932</v>
      </c>
      <c r="K119" s="311">
        <v>5937</v>
      </c>
      <c r="L119" s="311">
        <v>5910</v>
      </c>
      <c r="M119" s="311">
        <v>5949</v>
      </c>
      <c r="N119" s="311">
        <v>5961</v>
      </c>
      <c r="O119" s="312">
        <v>6010</v>
      </c>
      <c r="P119" s="310">
        <v>5988</v>
      </c>
      <c r="Q119" s="311">
        <v>5994</v>
      </c>
      <c r="R119" s="313">
        <v>5964</v>
      </c>
      <c r="S119" s="311">
        <v>5460</v>
      </c>
      <c r="T119" s="311">
        <v>5861</v>
      </c>
      <c r="U119" s="311">
        <v>5898</v>
      </c>
      <c r="V119" s="311">
        <v>5896</v>
      </c>
      <c r="W119" s="311">
        <v>5891</v>
      </c>
      <c r="X119" s="311">
        <v>5906</v>
      </c>
      <c r="Y119" s="311">
        <v>5986</v>
      </c>
      <c r="Z119" s="311">
        <v>6006</v>
      </c>
      <c r="AA119" s="312">
        <v>6040</v>
      </c>
      <c r="AB119" s="310">
        <v>6056</v>
      </c>
      <c r="AC119" s="311">
        <v>6056</v>
      </c>
      <c r="AD119" s="311">
        <v>6039</v>
      </c>
      <c r="AE119" s="311">
        <v>6022</v>
      </c>
      <c r="AF119" s="311">
        <v>6073</v>
      </c>
      <c r="AG119" s="311">
        <v>6056</v>
      </c>
      <c r="AH119" s="311">
        <v>6079</v>
      </c>
      <c r="AI119" s="311">
        <v>6092</v>
      </c>
      <c r="AJ119" s="311">
        <v>6109</v>
      </c>
      <c r="AK119" s="311">
        <v>6138</v>
      </c>
      <c r="AL119" s="311">
        <v>6074</v>
      </c>
      <c r="AM119" s="312">
        <v>6096</v>
      </c>
      <c r="AN119" s="310">
        <v>6085</v>
      </c>
      <c r="AO119" s="311">
        <v>6140</v>
      </c>
      <c r="AP119" s="311">
        <v>6137</v>
      </c>
      <c r="AQ119" s="311">
        <v>6147</v>
      </c>
      <c r="AR119" s="311">
        <v>6156</v>
      </c>
      <c r="AS119" s="311">
        <v>6174</v>
      </c>
      <c r="AT119" s="311">
        <v>6160</v>
      </c>
      <c r="AU119" s="311">
        <v>6172</v>
      </c>
      <c r="AV119" s="311">
        <v>6136</v>
      </c>
      <c r="AW119" s="311">
        <v>6140</v>
      </c>
      <c r="AX119" s="311">
        <v>6113</v>
      </c>
      <c r="AY119" s="312">
        <v>6122</v>
      </c>
      <c r="AZ119" s="310">
        <v>6146</v>
      </c>
      <c r="BA119" s="311">
        <v>6142</v>
      </c>
      <c r="BB119" s="311">
        <v>6144</v>
      </c>
      <c r="BC119" s="311">
        <v>6129</v>
      </c>
      <c r="BD119" s="311">
        <v>6103</v>
      </c>
      <c r="BE119" s="311">
        <v>6094</v>
      </c>
      <c r="BF119" s="311">
        <v>6079</v>
      </c>
      <c r="BG119" s="311">
        <v>6039</v>
      </c>
      <c r="BH119" s="311">
        <v>6044</v>
      </c>
      <c r="BI119" s="311">
        <v>6025</v>
      </c>
      <c r="BJ119" s="311">
        <v>6064</v>
      </c>
      <c r="BK119" s="312">
        <v>6104</v>
      </c>
      <c r="BL119" s="310">
        <v>6128</v>
      </c>
      <c r="BM119" s="315">
        <v>6165</v>
      </c>
      <c r="BN119" s="315">
        <v>6155</v>
      </c>
      <c r="BO119" s="315">
        <v>6165</v>
      </c>
      <c r="BP119" s="315">
        <v>6183</v>
      </c>
      <c r="BQ119" s="315">
        <v>6179</v>
      </c>
      <c r="BR119" s="315">
        <v>6120</v>
      </c>
      <c r="BS119" s="315">
        <v>6036</v>
      </c>
      <c r="BT119" s="315">
        <v>6100</v>
      </c>
      <c r="BU119" s="315">
        <v>6110</v>
      </c>
      <c r="BV119" s="315">
        <v>6108</v>
      </c>
      <c r="BW119" s="312">
        <v>6104</v>
      </c>
      <c r="BX119" s="310">
        <v>6112</v>
      </c>
      <c r="BY119" s="315">
        <v>6091</v>
      </c>
      <c r="BZ119" s="315">
        <v>6084</v>
      </c>
      <c r="CA119" s="315">
        <v>6065</v>
      </c>
      <c r="CB119" s="315">
        <v>6073</v>
      </c>
      <c r="CC119" s="315">
        <v>6010</v>
      </c>
      <c r="CD119" s="315">
        <v>6037</v>
      </c>
      <c r="CE119" s="315">
        <v>6048</v>
      </c>
      <c r="CF119" s="315">
        <v>6017</v>
      </c>
      <c r="CG119" s="311">
        <v>6008</v>
      </c>
      <c r="CH119" s="311">
        <v>5977</v>
      </c>
      <c r="CI119" s="312">
        <v>5946</v>
      </c>
      <c r="CJ119" s="310">
        <v>5923</v>
      </c>
      <c r="CK119" s="311">
        <v>5910</v>
      </c>
      <c r="CL119" s="311">
        <v>5930</v>
      </c>
      <c r="CM119" s="311">
        <v>5892</v>
      </c>
      <c r="CN119" s="311">
        <v>5904</v>
      </c>
      <c r="CO119" s="311">
        <v>5908</v>
      </c>
      <c r="CP119" s="311">
        <v>5895</v>
      </c>
      <c r="CQ119" s="311">
        <v>5893</v>
      </c>
      <c r="CR119" s="311">
        <v>5903</v>
      </c>
      <c r="CS119" s="311">
        <v>5909</v>
      </c>
      <c r="CT119" s="311">
        <v>5912</v>
      </c>
      <c r="CU119" s="312">
        <v>5919</v>
      </c>
      <c r="CV119" s="310">
        <v>5929</v>
      </c>
      <c r="CW119" s="311">
        <v>5940</v>
      </c>
      <c r="CX119" s="311">
        <v>5937</v>
      </c>
      <c r="CY119" s="311">
        <v>5921</v>
      </c>
      <c r="CZ119" s="311">
        <v>5876</v>
      </c>
      <c r="DA119" s="311">
        <v>5873</v>
      </c>
      <c r="DB119" s="311">
        <v>5860</v>
      </c>
      <c r="DC119" s="311">
        <v>5860</v>
      </c>
      <c r="DD119" s="311">
        <v>5889</v>
      </c>
      <c r="DE119" s="311">
        <v>5895</v>
      </c>
      <c r="DF119" s="311">
        <v>5874</v>
      </c>
      <c r="DG119" s="312">
        <v>5900</v>
      </c>
      <c r="DH119" s="310">
        <v>5917</v>
      </c>
      <c r="DI119" s="311">
        <v>5901</v>
      </c>
      <c r="DJ119" s="311">
        <v>5874</v>
      </c>
      <c r="DK119" s="311">
        <v>5842</v>
      </c>
      <c r="DL119" s="311">
        <v>5818</v>
      </c>
      <c r="DM119" s="311">
        <v>5819</v>
      </c>
      <c r="DN119" s="311">
        <v>5811</v>
      </c>
      <c r="DO119" s="311">
        <v>5782</v>
      </c>
      <c r="DP119" s="311">
        <v>5768</v>
      </c>
      <c r="DQ119" s="311">
        <v>5791</v>
      </c>
      <c r="DR119" s="311">
        <v>5791</v>
      </c>
      <c r="DS119" s="314">
        <v>5808</v>
      </c>
      <c r="DT119" s="310">
        <v>5859</v>
      </c>
      <c r="DU119" s="311">
        <v>5871</v>
      </c>
      <c r="DV119" s="311">
        <v>5837</v>
      </c>
      <c r="DW119" s="311">
        <v>5828</v>
      </c>
      <c r="DX119" s="311">
        <v>5843</v>
      </c>
      <c r="DY119" s="311">
        <v>5848</v>
      </c>
      <c r="DZ119" s="311">
        <v>5860</v>
      </c>
      <c r="EA119" s="311">
        <v>5829</v>
      </c>
      <c r="EB119" s="311">
        <v>5831</v>
      </c>
      <c r="EC119" s="311">
        <v>5825</v>
      </c>
      <c r="ED119" s="311">
        <v>5824</v>
      </c>
      <c r="EE119" s="314">
        <v>5798</v>
      </c>
      <c r="EF119" s="310">
        <v>5819</v>
      </c>
      <c r="EG119" s="311">
        <v>5846</v>
      </c>
      <c r="EH119" s="311">
        <v>5798</v>
      </c>
      <c r="EI119" s="311">
        <v>5797</v>
      </c>
      <c r="EJ119" s="311">
        <v>5780</v>
      </c>
      <c r="EK119" s="311">
        <v>5775</v>
      </c>
      <c r="EL119" s="311">
        <v>5762</v>
      </c>
      <c r="EM119" s="311">
        <v>5753</v>
      </c>
      <c r="EN119" s="311">
        <v>5767</v>
      </c>
      <c r="EO119" s="311">
        <v>5734</v>
      </c>
      <c r="EP119" s="311">
        <v>5721</v>
      </c>
      <c r="EQ119" s="314">
        <v>5722</v>
      </c>
      <c r="ER119" s="310">
        <v>5740</v>
      </c>
      <c r="ES119" s="311">
        <v>5770</v>
      </c>
      <c r="ET119" s="311">
        <v>5714</v>
      </c>
      <c r="EU119" s="311">
        <v>5682</v>
      </c>
      <c r="EV119" s="311">
        <v>5641</v>
      </c>
      <c r="EW119" s="314">
        <v>5591</v>
      </c>
      <c r="EX119" s="314">
        <v>5626</v>
      </c>
      <c r="EY119" s="314">
        <v>5635</v>
      </c>
      <c r="EZ119" s="312">
        <v>5646</v>
      </c>
      <c r="FA119" s="312">
        <v>5656</v>
      </c>
      <c r="FB119" s="312">
        <v>5639</v>
      </c>
      <c r="FC119" s="312">
        <v>5657</v>
      </c>
      <c r="FD119" s="312">
        <v>5670</v>
      </c>
      <c r="FE119" s="312">
        <v>5734</v>
      </c>
      <c r="FF119" s="312">
        <v>5653</v>
      </c>
      <c r="FG119" s="312">
        <v>5623</v>
      </c>
      <c r="FH119" s="312">
        <v>5624</v>
      </c>
      <c r="FI119" s="312">
        <v>5623</v>
      </c>
      <c r="FJ119" s="312">
        <v>5644</v>
      </c>
      <c r="FK119" s="312">
        <v>5633</v>
      </c>
      <c r="FL119" s="312">
        <v>5625</v>
      </c>
      <c r="FM119" s="312">
        <v>5614</v>
      </c>
      <c r="FN119" s="312">
        <v>5588</v>
      </c>
      <c r="FO119" s="312">
        <v>5576</v>
      </c>
      <c r="FP119" s="312">
        <v>5601</v>
      </c>
      <c r="FQ119" s="312">
        <v>5610</v>
      </c>
      <c r="FR119" s="312">
        <v>5598</v>
      </c>
      <c r="FS119" s="312">
        <v>5566</v>
      </c>
      <c r="FT119" s="312">
        <v>5534</v>
      </c>
      <c r="FU119" s="312">
        <v>5542</v>
      </c>
      <c r="FV119" s="312">
        <v>5570</v>
      </c>
      <c r="FW119" s="93">
        <v>28</v>
      </c>
      <c r="FX119" s="79">
        <v>0.50269299820466784</v>
      </c>
      <c r="FY119" s="93">
        <v>-6</v>
      </c>
      <c r="FZ119" s="79">
        <v>-0.10760401721664276</v>
      </c>
    </row>
    <row r="120" spans="1:182" ht="15" outlineLevel="2">
      <c r="A120" s="304">
        <v>642</v>
      </c>
      <c r="B120" s="48" t="s">
        <v>399</v>
      </c>
      <c r="C120" s="290" t="s">
        <v>501</v>
      </c>
      <c r="D120" s="310">
        <v>11882</v>
      </c>
      <c r="E120" s="311">
        <v>11986</v>
      </c>
      <c r="F120" s="311">
        <v>12134</v>
      </c>
      <c r="G120" s="311">
        <v>12143</v>
      </c>
      <c r="H120" s="311">
        <v>12074</v>
      </c>
      <c r="I120" s="311">
        <v>12104</v>
      </c>
      <c r="J120" s="311">
        <v>12050</v>
      </c>
      <c r="K120" s="311">
        <v>12085</v>
      </c>
      <c r="L120" s="311">
        <v>12282</v>
      </c>
      <c r="M120" s="311">
        <v>12409</v>
      </c>
      <c r="N120" s="311">
        <v>12579</v>
      </c>
      <c r="O120" s="312">
        <v>12674</v>
      </c>
      <c r="P120" s="310">
        <v>12783</v>
      </c>
      <c r="Q120" s="311">
        <v>12885</v>
      </c>
      <c r="R120" s="313">
        <v>13058</v>
      </c>
      <c r="S120" s="311">
        <v>13401</v>
      </c>
      <c r="T120" s="311">
        <v>13490</v>
      </c>
      <c r="U120" s="311">
        <v>13531</v>
      </c>
      <c r="V120" s="311">
        <v>13591</v>
      </c>
      <c r="W120" s="311">
        <v>13486</v>
      </c>
      <c r="X120" s="311">
        <v>13540</v>
      </c>
      <c r="Y120" s="311">
        <v>13683</v>
      </c>
      <c r="Z120" s="311">
        <v>13710</v>
      </c>
      <c r="AA120" s="312">
        <v>13664</v>
      </c>
      <c r="AB120" s="310">
        <v>13706</v>
      </c>
      <c r="AC120" s="311">
        <v>13727</v>
      </c>
      <c r="AD120" s="311">
        <v>13715</v>
      </c>
      <c r="AE120" s="311">
        <v>13696</v>
      </c>
      <c r="AF120" s="311">
        <v>13636</v>
      </c>
      <c r="AG120" s="311">
        <v>13636</v>
      </c>
      <c r="AH120" s="311">
        <v>13634</v>
      </c>
      <c r="AI120" s="311">
        <v>13649</v>
      </c>
      <c r="AJ120" s="311">
        <v>13694</v>
      </c>
      <c r="AK120" s="311">
        <v>13693</v>
      </c>
      <c r="AL120" s="311">
        <v>13748</v>
      </c>
      <c r="AM120" s="312">
        <v>13776</v>
      </c>
      <c r="AN120" s="310">
        <v>13830</v>
      </c>
      <c r="AO120" s="311">
        <v>14139</v>
      </c>
      <c r="AP120" s="311">
        <v>14097</v>
      </c>
      <c r="AQ120" s="311">
        <v>14058</v>
      </c>
      <c r="AR120" s="311">
        <v>14110</v>
      </c>
      <c r="AS120" s="311">
        <v>14092</v>
      </c>
      <c r="AT120" s="311">
        <v>14093</v>
      </c>
      <c r="AU120" s="311">
        <v>14069</v>
      </c>
      <c r="AV120" s="311">
        <v>13965</v>
      </c>
      <c r="AW120" s="311">
        <v>13995</v>
      </c>
      <c r="AX120" s="311">
        <v>14040</v>
      </c>
      <c r="AY120" s="312">
        <v>14045</v>
      </c>
      <c r="AZ120" s="310">
        <v>14028</v>
      </c>
      <c r="BA120" s="311">
        <v>14004</v>
      </c>
      <c r="BB120" s="311">
        <v>13955</v>
      </c>
      <c r="BC120" s="311">
        <v>13801</v>
      </c>
      <c r="BD120" s="311">
        <v>13858</v>
      </c>
      <c r="BE120" s="311">
        <v>13797</v>
      </c>
      <c r="BF120" s="311">
        <v>13821</v>
      </c>
      <c r="BG120" s="311">
        <v>13652</v>
      </c>
      <c r="BH120" s="311">
        <v>13724</v>
      </c>
      <c r="BI120" s="311">
        <v>13713</v>
      </c>
      <c r="BJ120" s="311">
        <v>13705</v>
      </c>
      <c r="BK120" s="312">
        <v>13731</v>
      </c>
      <c r="BL120" s="310">
        <v>13749</v>
      </c>
      <c r="BM120" s="315">
        <v>13769</v>
      </c>
      <c r="BN120" s="315">
        <v>13774</v>
      </c>
      <c r="BO120" s="315">
        <v>13736</v>
      </c>
      <c r="BP120" s="315">
        <v>13794</v>
      </c>
      <c r="BQ120" s="315">
        <v>13722</v>
      </c>
      <c r="BR120" s="315">
        <v>13571</v>
      </c>
      <c r="BS120" s="315">
        <v>13529</v>
      </c>
      <c r="BT120" s="315">
        <v>13507</v>
      </c>
      <c r="BU120" s="315">
        <v>13417</v>
      </c>
      <c r="BV120" s="315">
        <v>13408</v>
      </c>
      <c r="BW120" s="312">
        <v>13389</v>
      </c>
      <c r="BX120" s="310">
        <v>13383</v>
      </c>
      <c r="BY120" s="315">
        <v>13319</v>
      </c>
      <c r="BZ120" s="315">
        <v>13212</v>
      </c>
      <c r="CA120" s="315">
        <v>13160</v>
      </c>
      <c r="CB120" s="315">
        <v>13104</v>
      </c>
      <c r="CC120" s="315">
        <v>12909</v>
      </c>
      <c r="CD120" s="315">
        <v>12824</v>
      </c>
      <c r="CE120" s="315">
        <v>12817</v>
      </c>
      <c r="CF120" s="315">
        <v>12800</v>
      </c>
      <c r="CG120" s="311">
        <v>12787</v>
      </c>
      <c r="CH120" s="311">
        <v>12779</v>
      </c>
      <c r="CI120" s="312">
        <v>12805</v>
      </c>
      <c r="CJ120" s="310">
        <v>12812</v>
      </c>
      <c r="CK120" s="311">
        <v>12810</v>
      </c>
      <c r="CL120" s="311">
        <v>12784</v>
      </c>
      <c r="CM120" s="311">
        <v>12766</v>
      </c>
      <c r="CN120" s="311">
        <v>12803</v>
      </c>
      <c r="CO120" s="311">
        <v>12861</v>
      </c>
      <c r="CP120" s="311">
        <v>12924</v>
      </c>
      <c r="CQ120" s="311">
        <v>12915</v>
      </c>
      <c r="CR120" s="311">
        <v>13058</v>
      </c>
      <c r="CS120" s="311">
        <v>13091</v>
      </c>
      <c r="CT120" s="311">
        <v>13092</v>
      </c>
      <c r="CU120" s="312">
        <v>13109</v>
      </c>
      <c r="CV120" s="310">
        <v>13116</v>
      </c>
      <c r="CW120" s="311">
        <v>13091</v>
      </c>
      <c r="CX120" s="311">
        <v>13045</v>
      </c>
      <c r="CY120" s="311">
        <v>13013</v>
      </c>
      <c r="CZ120" s="311">
        <v>13043</v>
      </c>
      <c r="DA120" s="311">
        <v>13025</v>
      </c>
      <c r="DB120" s="311">
        <v>13036</v>
      </c>
      <c r="DC120" s="311">
        <v>12940</v>
      </c>
      <c r="DD120" s="311">
        <v>12916</v>
      </c>
      <c r="DE120" s="311">
        <v>12923</v>
      </c>
      <c r="DF120" s="311">
        <v>12957</v>
      </c>
      <c r="DG120" s="312">
        <v>12919</v>
      </c>
      <c r="DH120" s="310">
        <v>12906</v>
      </c>
      <c r="DI120" s="311">
        <v>12883</v>
      </c>
      <c r="DJ120" s="311">
        <v>13099</v>
      </c>
      <c r="DK120" s="311">
        <v>12990</v>
      </c>
      <c r="DL120" s="311">
        <v>12891</v>
      </c>
      <c r="DM120" s="311">
        <v>12843</v>
      </c>
      <c r="DN120" s="311">
        <v>12813</v>
      </c>
      <c r="DO120" s="311">
        <v>12795</v>
      </c>
      <c r="DP120" s="311">
        <v>12826</v>
      </c>
      <c r="DQ120" s="311">
        <v>12805</v>
      </c>
      <c r="DR120" s="311">
        <v>12780</v>
      </c>
      <c r="DS120" s="314">
        <v>12810</v>
      </c>
      <c r="DT120" s="310">
        <v>12891</v>
      </c>
      <c r="DU120" s="311">
        <v>12979</v>
      </c>
      <c r="DV120" s="311">
        <v>12936</v>
      </c>
      <c r="DW120" s="311">
        <v>12974</v>
      </c>
      <c r="DX120" s="311">
        <v>13033</v>
      </c>
      <c r="DY120" s="311">
        <v>13074</v>
      </c>
      <c r="DZ120" s="311">
        <v>13084</v>
      </c>
      <c r="EA120" s="311">
        <v>13023</v>
      </c>
      <c r="EB120" s="311">
        <v>13056</v>
      </c>
      <c r="EC120" s="311">
        <v>13009</v>
      </c>
      <c r="ED120" s="311">
        <v>12946</v>
      </c>
      <c r="EE120" s="314">
        <v>12956</v>
      </c>
      <c r="EF120" s="310">
        <v>13007</v>
      </c>
      <c r="EG120" s="311">
        <v>12997</v>
      </c>
      <c r="EH120" s="311">
        <v>12983</v>
      </c>
      <c r="EI120" s="311">
        <v>12982</v>
      </c>
      <c r="EJ120" s="311">
        <v>12936</v>
      </c>
      <c r="EK120" s="311">
        <v>12926</v>
      </c>
      <c r="EL120" s="311">
        <v>12919</v>
      </c>
      <c r="EM120" s="311">
        <v>12926</v>
      </c>
      <c r="EN120" s="311">
        <v>12873</v>
      </c>
      <c r="EO120" s="311">
        <v>12835</v>
      </c>
      <c r="EP120" s="311">
        <v>12901</v>
      </c>
      <c r="EQ120" s="314">
        <v>12854</v>
      </c>
      <c r="ER120" s="310">
        <v>12862</v>
      </c>
      <c r="ES120" s="311">
        <v>12851</v>
      </c>
      <c r="ET120" s="311">
        <v>12866</v>
      </c>
      <c r="EU120" s="311">
        <v>12834</v>
      </c>
      <c r="EV120" s="311">
        <v>12861</v>
      </c>
      <c r="EW120" s="314">
        <v>12781</v>
      </c>
      <c r="EX120" s="314">
        <v>12857</v>
      </c>
      <c r="EY120" s="314">
        <v>12738</v>
      </c>
      <c r="EZ120" s="312">
        <v>12682</v>
      </c>
      <c r="FA120" s="312">
        <v>12721</v>
      </c>
      <c r="FB120" s="312">
        <v>12752</v>
      </c>
      <c r="FC120" s="312">
        <v>12832</v>
      </c>
      <c r="FD120" s="312">
        <v>12905</v>
      </c>
      <c r="FE120" s="312">
        <v>12921</v>
      </c>
      <c r="FF120" s="312">
        <v>12855</v>
      </c>
      <c r="FG120" s="312">
        <v>12830</v>
      </c>
      <c r="FH120" s="312">
        <v>12769</v>
      </c>
      <c r="FI120" s="312">
        <v>12686</v>
      </c>
      <c r="FJ120" s="312">
        <v>12643</v>
      </c>
      <c r="FK120" s="312">
        <v>12604</v>
      </c>
      <c r="FL120" s="312">
        <v>12554</v>
      </c>
      <c r="FM120" s="312">
        <v>12536</v>
      </c>
      <c r="FN120" s="312">
        <v>12541</v>
      </c>
      <c r="FO120" s="312">
        <v>12555</v>
      </c>
      <c r="FP120" s="312">
        <v>12625</v>
      </c>
      <c r="FQ120" s="312">
        <v>12646</v>
      </c>
      <c r="FR120" s="312">
        <v>12594</v>
      </c>
      <c r="FS120" s="312">
        <v>12510</v>
      </c>
      <c r="FT120" s="312">
        <v>11610</v>
      </c>
      <c r="FU120" s="312">
        <v>12475</v>
      </c>
      <c r="FV120" s="312">
        <v>12423</v>
      </c>
      <c r="FW120" s="93">
        <v>-52</v>
      </c>
      <c r="FX120" s="79">
        <v>-0.41857844321017462</v>
      </c>
      <c r="FY120" s="93">
        <v>-132</v>
      </c>
      <c r="FZ120" s="79">
        <v>-1.0513739545997611</v>
      </c>
    </row>
    <row r="121" spans="1:182" ht="15" outlineLevel="2">
      <c r="A121" s="304">
        <v>679</v>
      </c>
      <c r="B121" s="48" t="s">
        <v>399</v>
      </c>
      <c r="C121" s="290" t="s">
        <v>514</v>
      </c>
      <c r="D121" s="310">
        <v>14723</v>
      </c>
      <c r="E121" s="311">
        <v>14704</v>
      </c>
      <c r="F121" s="311">
        <v>14704</v>
      </c>
      <c r="G121" s="311">
        <v>14594</v>
      </c>
      <c r="H121" s="311">
        <v>14479</v>
      </c>
      <c r="I121" s="311">
        <v>14652</v>
      </c>
      <c r="J121" s="311">
        <v>14397</v>
      </c>
      <c r="K121" s="311">
        <v>14463</v>
      </c>
      <c r="L121" s="311">
        <v>14244</v>
      </c>
      <c r="M121" s="311">
        <v>14273</v>
      </c>
      <c r="N121" s="311">
        <v>14278</v>
      </c>
      <c r="O121" s="312">
        <v>14316</v>
      </c>
      <c r="P121" s="310">
        <v>14252</v>
      </c>
      <c r="Q121" s="311">
        <v>14143</v>
      </c>
      <c r="R121" s="313">
        <v>14433</v>
      </c>
      <c r="S121" s="311">
        <v>14496</v>
      </c>
      <c r="T121" s="311">
        <v>14544</v>
      </c>
      <c r="U121" s="311">
        <v>14482</v>
      </c>
      <c r="V121" s="311">
        <v>14246</v>
      </c>
      <c r="W121" s="311">
        <v>14205</v>
      </c>
      <c r="X121" s="311">
        <v>14272</v>
      </c>
      <c r="Y121" s="311">
        <v>14316</v>
      </c>
      <c r="Z121" s="311">
        <v>14260</v>
      </c>
      <c r="AA121" s="312">
        <v>14149</v>
      </c>
      <c r="AB121" s="310">
        <v>14249</v>
      </c>
      <c r="AC121" s="311">
        <v>14284</v>
      </c>
      <c r="AD121" s="311">
        <v>14260</v>
      </c>
      <c r="AE121" s="311">
        <v>14164</v>
      </c>
      <c r="AF121" s="311">
        <v>14232</v>
      </c>
      <c r="AG121" s="311">
        <v>14037</v>
      </c>
      <c r="AH121" s="311">
        <v>14031</v>
      </c>
      <c r="AI121" s="311">
        <v>13971</v>
      </c>
      <c r="AJ121" s="311">
        <v>13981</v>
      </c>
      <c r="AK121" s="311">
        <v>14161</v>
      </c>
      <c r="AL121" s="311">
        <v>14093</v>
      </c>
      <c r="AM121" s="312">
        <v>14108</v>
      </c>
      <c r="AN121" s="310">
        <v>14109</v>
      </c>
      <c r="AO121" s="311">
        <v>14238</v>
      </c>
      <c r="AP121" s="311">
        <v>14258</v>
      </c>
      <c r="AQ121" s="311">
        <v>14215</v>
      </c>
      <c r="AR121" s="311">
        <v>14351</v>
      </c>
      <c r="AS121" s="311">
        <v>14358</v>
      </c>
      <c r="AT121" s="311">
        <v>14303</v>
      </c>
      <c r="AU121" s="311">
        <v>14353</v>
      </c>
      <c r="AV121" s="311">
        <v>14327</v>
      </c>
      <c r="AW121" s="311">
        <v>14344</v>
      </c>
      <c r="AX121" s="311">
        <v>14351</v>
      </c>
      <c r="AY121" s="312">
        <v>14420</v>
      </c>
      <c r="AZ121" s="310">
        <v>14460</v>
      </c>
      <c r="BA121" s="311">
        <v>14527</v>
      </c>
      <c r="BB121" s="311">
        <v>14490</v>
      </c>
      <c r="BC121" s="311">
        <v>14465</v>
      </c>
      <c r="BD121" s="311">
        <v>14480</v>
      </c>
      <c r="BE121" s="311">
        <v>14399</v>
      </c>
      <c r="BF121" s="311">
        <v>14258</v>
      </c>
      <c r="BG121" s="311">
        <v>14127</v>
      </c>
      <c r="BH121" s="311">
        <v>14121</v>
      </c>
      <c r="BI121" s="311">
        <v>14034</v>
      </c>
      <c r="BJ121" s="311">
        <v>14191</v>
      </c>
      <c r="BK121" s="312">
        <v>14318</v>
      </c>
      <c r="BL121" s="310">
        <v>14350</v>
      </c>
      <c r="BM121" s="315">
        <v>14433</v>
      </c>
      <c r="BN121" s="315">
        <v>14407</v>
      </c>
      <c r="BO121" s="315">
        <v>14420</v>
      </c>
      <c r="BP121" s="315">
        <v>14479</v>
      </c>
      <c r="BQ121" s="315">
        <v>14492</v>
      </c>
      <c r="BR121" s="315">
        <v>14330</v>
      </c>
      <c r="BS121" s="315">
        <v>14267</v>
      </c>
      <c r="BT121" s="315">
        <v>14282</v>
      </c>
      <c r="BU121" s="315">
        <v>14269</v>
      </c>
      <c r="BV121" s="315">
        <v>14210</v>
      </c>
      <c r="BW121" s="312">
        <v>14240</v>
      </c>
      <c r="BX121" s="310">
        <v>14121</v>
      </c>
      <c r="BY121" s="315">
        <v>14013</v>
      </c>
      <c r="BZ121" s="315">
        <v>13844</v>
      </c>
      <c r="CA121" s="315">
        <v>13711</v>
      </c>
      <c r="CB121" s="315">
        <v>13642</v>
      </c>
      <c r="CC121" s="315">
        <v>13378</v>
      </c>
      <c r="CD121" s="315">
        <v>13427</v>
      </c>
      <c r="CE121" s="315">
        <v>13398</v>
      </c>
      <c r="CF121" s="315">
        <v>13316</v>
      </c>
      <c r="CG121" s="311">
        <v>13257</v>
      </c>
      <c r="CH121" s="311">
        <v>13246</v>
      </c>
      <c r="CI121" s="312">
        <v>13225</v>
      </c>
      <c r="CJ121" s="310">
        <v>13220</v>
      </c>
      <c r="CK121" s="311">
        <v>13189</v>
      </c>
      <c r="CL121" s="311">
        <v>13142</v>
      </c>
      <c r="CM121" s="311">
        <v>13057</v>
      </c>
      <c r="CN121" s="311">
        <v>13118</v>
      </c>
      <c r="CO121" s="311">
        <v>13231</v>
      </c>
      <c r="CP121" s="311">
        <v>13286</v>
      </c>
      <c r="CQ121" s="311">
        <v>13309</v>
      </c>
      <c r="CR121" s="311">
        <v>13247</v>
      </c>
      <c r="CS121" s="311">
        <v>13289</v>
      </c>
      <c r="CT121" s="311">
        <v>13356</v>
      </c>
      <c r="CU121" s="312">
        <v>13407</v>
      </c>
      <c r="CV121" s="310">
        <v>13391</v>
      </c>
      <c r="CW121" s="311">
        <v>13370</v>
      </c>
      <c r="CX121" s="311">
        <v>13324</v>
      </c>
      <c r="CY121" s="311">
        <v>13328</v>
      </c>
      <c r="CZ121" s="311">
        <v>13340</v>
      </c>
      <c r="DA121" s="311">
        <v>13342</v>
      </c>
      <c r="DB121" s="311">
        <v>13355</v>
      </c>
      <c r="DC121" s="311">
        <v>13275</v>
      </c>
      <c r="DD121" s="311">
        <v>13339</v>
      </c>
      <c r="DE121" s="311">
        <v>13285</v>
      </c>
      <c r="DF121" s="311">
        <v>13267</v>
      </c>
      <c r="DG121" s="312">
        <v>13260</v>
      </c>
      <c r="DH121" s="310">
        <v>13321</v>
      </c>
      <c r="DI121" s="311">
        <v>13306</v>
      </c>
      <c r="DJ121" s="311">
        <v>13308</v>
      </c>
      <c r="DK121" s="311">
        <v>13299</v>
      </c>
      <c r="DL121" s="311">
        <v>13271</v>
      </c>
      <c r="DM121" s="311">
        <v>13222</v>
      </c>
      <c r="DN121" s="311">
        <v>13167</v>
      </c>
      <c r="DO121" s="311">
        <v>13148</v>
      </c>
      <c r="DP121" s="311">
        <v>13141</v>
      </c>
      <c r="DQ121" s="311">
        <v>13057</v>
      </c>
      <c r="DR121" s="311">
        <v>12967</v>
      </c>
      <c r="DS121" s="314">
        <v>13004</v>
      </c>
      <c r="DT121" s="310">
        <v>12995</v>
      </c>
      <c r="DU121" s="311">
        <v>13086</v>
      </c>
      <c r="DV121" s="311">
        <v>13127</v>
      </c>
      <c r="DW121" s="311">
        <v>13136</v>
      </c>
      <c r="DX121" s="311">
        <v>13251</v>
      </c>
      <c r="DY121" s="311">
        <v>13326</v>
      </c>
      <c r="DZ121" s="311">
        <v>13357</v>
      </c>
      <c r="EA121" s="311">
        <v>13204</v>
      </c>
      <c r="EB121" s="311">
        <v>13187</v>
      </c>
      <c r="EC121" s="311">
        <v>13097</v>
      </c>
      <c r="ED121" s="311">
        <v>13013</v>
      </c>
      <c r="EE121" s="314">
        <v>12924</v>
      </c>
      <c r="EF121" s="310">
        <v>12926</v>
      </c>
      <c r="EG121" s="311">
        <v>12893</v>
      </c>
      <c r="EH121" s="311">
        <v>12835</v>
      </c>
      <c r="EI121" s="311">
        <v>12825</v>
      </c>
      <c r="EJ121" s="311">
        <v>12768</v>
      </c>
      <c r="EK121" s="311">
        <v>12749</v>
      </c>
      <c r="EL121" s="311">
        <v>12730</v>
      </c>
      <c r="EM121" s="311">
        <v>12706</v>
      </c>
      <c r="EN121" s="311">
        <v>12756</v>
      </c>
      <c r="EO121" s="311">
        <v>12745</v>
      </c>
      <c r="EP121" s="311">
        <v>12759</v>
      </c>
      <c r="EQ121" s="314">
        <v>12781</v>
      </c>
      <c r="ER121" s="310">
        <v>12778</v>
      </c>
      <c r="ES121" s="311">
        <v>12739</v>
      </c>
      <c r="ET121" s="311">
        <v>12673</v>
      </c>
      <c r="EU121" s="311">
        <v>12618</v>
      </c>
      <c r="EV121" s="311">
        <v>12683</v>
      </c>
      <c r="EW121" s="314">
        <v>12631</v>
      </c>
      <c r="EX121" s="314">
        <v>12923</v>
      </c>
      <c r="EY121" s="314">
        <v>12919</v>
      </c>
      <c r="EZ121" s="312">
        <v>12838</v>
      </c>
      <c r="FA121" s="312">
        <v>12871</v>
      </c>
      <c r="FB121" s="312">
        <v>12850</v>
      </c>
      <c r="FC121" s="312">
        <v>12898</v>
      </c>
      <c r="FD121" s="312">
        <v>12987</v>
      </c>
      <c r="FE121" s="312">
        <v>12940</v>
      </c>
      <c r="FF121" s="312">
        <v>12851</v>
      </c>
      <c r="FG121" s="312">
        <v>12802</v>
      </c>
      <c r="FH121" s="312">
        <v>12792</v>
      </c>
      <c r="FI121" s="312">
        <v>12736</v>
      </c>
      <c r="FJ121" s="312">
        <v>12700</v>
      </c>
      <c r="FK121" s="312">
        <v>12721</v>
      </c>
      <c r="FL121" s="312">
        <v>12762</v>
      </c>
      <c r="FM121" s="312">
        <v>12751</v>
      </c>
      <c r="FN121" s="312">
        <v>12723</v>
      </c>
      <c r="FO121" s="312">
        <v>12711</v>
      </c>
      <c r="FP121" s="312">
        <v>12764</v>
      </c>
      <c r="FQ121" s="312">
        <v>12706</v>
      </c>
      <c r="FR121" s="312">
        <v>12699</v>
      </c>
      <c r="FS121" s="312">
        <v>12649</v>
      </c>
      <c r="FT121" s="312">
        <v>12649</v>
      </c>
      <c r="FU121" s="312">
        <v>12640</v>
      </c>
      <c r="FV121" s="312">
        <v>12664</v>
      </c>
      <c r="FW121" s="93">
        <v>24</v>
      </c>
      <c r="FX121" s="79">
        <v>0.18951358180669614</v>
      </c>
      <c r="FY121" s="93">
        <v>-47</v>
      </c>
      <c r="FZ121" s="79">
        <v>-0.36975847690976316</v>
      </c>
    </row>
    <row r="122" spans="1:182" ht="15" outlineLevel="2">
      <c r="A122" s="304">
        <v>789</v>
      </c>
      <c r="B122" s="48" t="s">
        <v>399</v>
      </c>
      <c r="C122" s="290" t="s">
        <v>521</v>
      </c>
      <c r="D122" s="310">
        <v>9184</v>
      </c>
      <c r="E122" s="311">
        <v>9156</v>
      </c>
      <c r="F122" s="311">
        <v>9190</v>
      </c>
      <c r="G122" s="311">
        <v>9133</v>
      </c>
      <c r="H122" s="311">
        <v>9190</v>
      </c>
      <c r="I122" s="311">
        <v>9265</v>
      </c>
      <c r="J122" s="311">
        <v>9218</v>
      </c>
      <c r="K122" s="311">
        <v>9213</v>
      </c>
      <c r="L122" s="311">
        <v>9168</v>
      </c>
      <c r="M122" s="311">
        <v>9231</v>
      </c>
      <c r="N122" s="311">
        <v>9150</v>
      </c>
      <c r="O122" s="312">
        <v>9197</v>
      </c>
      <c r="P122" s="310">
        <v>9087</v>
      </c>
      <c r="Q122" s="311">
        <v>9096</v>
      </c>
      <c r="R122" s="313">
        <v>9197</v>
      </c>
      <c r="S122" s="311">
        <v>9142</v>
      </c>
      <c r="T122" s="311">
        <v>9150</v>
      </c>
      <c r="U122" s="311">
        <v>9136</v>
      </c>
      <c r="V122" s="311">
        <v>9243</v>
      </c>
      <c r="W122" s="311">
        <v>9269</v>
      </c>
      <c r="X122" s="311">
        <v>9371</v>
      </c>
      <c r="Y122" s="311">
        <v>9343</v>
      </c>
      <c r="Z122" s="311">
        <v>9333</v>
      </c>
      <c r="AA122" s="312">
        <v>9306</v>
      </c>
      <c r="AB122" s="310">
        <v>9376</v>
      </c>
      <c r="AC122" s="311">
        <v>9376</v>
      </c>
      <c r="AD122" s="311">
        <v>9442</v>
      </c>
      <c r="AE122" s="311">
        <v>9428</v>
      </c>
      <c r="AF122" s="311">
        <v>9475</v>
      </c>
      <c r="AG122" s="311">
        <v>9456</v>
      </c>
      <c r="AH122" s="311">
        <v>9404</v>
      </c>
      <c r="AI122" s="311">
        <v>9457</v>
      </c>
      <c r="AJ122" s="311">
        <v>9654</v>
      </c>
      <c r="AK122" s="311">
        <v>9693</v>
      </c>
      <c r="AL122" s="311">
        <v>9622</v>
      </c>
      <c r="AM122" s="312">
        <v>9652</v>
      </c>
      <c r="AN122" s="310">
        <v>9637</v>
      </c>
      <c r="AO122" s="311">
        <v>9747</v>
      </c>
      <c r="AP122" s="311">
        <v>9786</v>
      </c>
      <c r="AQ122" s="311">
        <v>9765</v>
      </c>
      <c r="AR122" s="311">
        <v>9735</v>
      </c>
      <c r="AS122" s="311">
        <v>9750</v>
      </c>
      <c r="AT122" s="311">
        <v>9725</v>
      </c>
      <c r="AU122" s="311">
        <v>9743</v>
      </c>
      <c r="AV122" s="311">
        <v>9688</v>
      </c>
      <c r="AW122" s="311">
        <v>9604</v>
      </c>
      <c r="AX122" s="311">
        <v>9586</v>
      </c>
      <c r="AY122" s="312">
        <v>9580</v>
      </c>
      <c r="AZ122" s="310">
        <v>9620</v>
      </c>
      <c r="BA122" s="311">
        <v>9628</v>
      </c>
      <c r="BB122" s="311">
        <v>9587</v>
      </c>
      <c r="BC122" s="311">
        <v>9543</v>
      </c>
      <c r="BD122" s="311">
        <v>9506</v>
      </c>
      <c r="BE122" s="311">
        <v>9496</v>
      </c>
      <c r="BF122" s="311">
        <v>9506</v>
      </c>
      <c r="BG122" s="311">
        <v>9501</v>
      </c>
      <c r="BH122" s="311">
        <v>9449</v>
      </c>
      <c r="BI122" s="311">
        <v>9425</v>
      </c>
      <c r="BJ122" s="311">
        <v>9633</v>
      </c>
      <c r="BK122" s="312">
        <v>9751</v>
      </c>
      <c r="BL122" s="310">
        <v>9737</v>
      </c>
      <c r="BM122" s="315">
        <v>9822</v>
      </c>
      <c r="BN122" s="315">
        <v>9741</v>
      </c>
      <c r="BO122" s="315">
        <v>9762</v>
      </c>
      <c r="BP122" s="315">
        <v>9797</v>
      </c>
      <c r="BQ122" s="315">
        <v>9801</v>
      </c>
      <c r="BR122" s="315">
        <v>9798</v>
      </c>
      <c r="BS122" s="315">
        <v>9802</v>
      </c>
      <c r="BT122" s="315">
        <v>9812</v>
      </c>
      <c r="BU122" s="315">
        <v>9791</v>
      </c>
      <c r="BV122" s="315">
        <v>9794</v>
      </c>
      <c r="BW122" s="312">
        <v>9808</v>
      </c>
      <c r="BX122" s="310">
        <v>9700</v>
      </c>
      <c r="BY122" s="315">
        <v>9680</v>
      </c>
      <c r="BZ122" s="315">
        <v>9561</v>
      </c>
      <c r="CA122" s="315">
        <v>9495</v>
      </c>
      <c r="CB122" s="315">
        <v>9473</v>
      </c>
      <c r="CC122" s="315">
        <v>9196</v>
      </c>
      <c r="CD122" s="315">
        <v>9222</v>
      </c>
      <c r="CE122" s="315">
        <v>9228</v>
      </c>
      <c r="CF122" s="315">
        <v>9154</v>
      </c>
      <c r="CG122" s="311">
        <v>9134</v>
      </c>
      <c r="CH122" s="311">
        <v>9137</v>
      </c>
      <c r="CI122" s="312">
        <v>9066</v>
      </c>
      <c r="CJ122" s="310">
        <v>9028</v>
      </c>
      <c r="CK122" s="311">
        <v>9082</v>
      </c>
      <c r="CL122" s="311">
        <v>9104</v>
      </c>
      <c r="CM122" s="311">
        <v>9109</v>
      </c>
      <c r="CN122" s="311">
        <v>9125</v>
      </c>
      <c r="CO122" s="311">
        <v>9094</v>
      </c>
      <c r="CP122" s="311">
        <v>9076</v>
      </c>
      <c r="CQ122" s="311">
        <v>8960</v>
      </c>
      <c r="CR122" s="311">
        <v>9096</v>
      </c>
      <c r="CS122" s="311">
        <v>9055</v>
      </c>
      <c r="CT122" s="311">
        <v>9026</v>
      </c>
      <c r="CU122" s="312">
        <v>8966</v>
      </c>
      <c r="CV122" s="310">
        <v>8989</v>
      </c>
      <c r="CW122" s="311">
        <v>9038</v>
      </c>
      <c r="CX122" s="311">
        <v>8980</v>
      </c>
      <c r="CY122" s="311">
        <v>8952</v>
      </c>
      <c r="CZ122" s="311">
        <v>8979</v>
      </c>
      <c r="DA122" s="311">
        <v>8992</v>
      </c>
      <c r="DB122" s="311">
        <v>8961</v>
      </c>
      <c r="DC122" s="311">
        <v>8967</v>
      </c>
      <c r="DD122" s="311">
        <v>8995</v>
      </c>
      <c r="DE122" s="311">
        <v>8995</v>
      </c>
      <c r="DF122" s="311">
        <v>9033</v>
      </c>
      <c r="DG122" s="312">
        <v>9044</v>
      </c>
      <c r="DH122" s="310">
        <v>9083</v>
      </c>
      <c r="DI122" s="311">
        <v>9106</v>
      </c>
      <c r="DJ122" s="311">
        <v>9179</v>
      </c>
      <c r="DK122" s="311">
        <v>9060</v>
      </c>
      <c r="DL122" s="311">
        <v>9042</v>
      </c>
      <c r="DM122" s="311">
        <v>9003</v>
      </c>
      <c r="DN122" s="311">
        <v>8963</v>
      </c>
      <c r="DO122" s="311">
        <v>9042</v>
      </c>
      <c r="DP122" s="311">
        <v>9053</v>
      </c>
      <c r="DQ122" s="311">
        <v>9023</v>
      </c>
      <c r="DR122" s="311">
        <v>9001</v>
      </c>
      <c r="DS122" s="314">
        <v>8982</v>
      </c>
      <c r="DT122" s="310">
        <v>8977</v>
      </c>
      <c r="DU122" s="311">
        <v>9110</v>
      </c>
      <c r="DV122" s="311">
        <v>9123</v>
      </c>
      <c r="DW122" s="311">
        <v>9083</v>
      </c>
      <c r="DX122" s="311">
        <v>9126</v>
      </c>
      <c r="DY122" s="311">
        <v>9116</v>
      </c>
      <c r="DZ122" s="311">
        <v>9126</v>
      </c>
      <c r="EA122" s="311">
        <v>9070</v>
      </c>
      <c r="EB122" s="311">
        <v>9094</v>
      </c>
      <c r="EC122" s="311">
        <v>9053</v>
      </c>
      <c r="ED122" s="311">
        <v>9030</v>
      </c>
      <c r="EE122" s="314">
        <v>8978</v>
      </c>
      <c r="EF122" s="310">
        <v>8973</v>
      </c>
      <c r="EG122" s="311">
        <v>9015</v>
      </c>
      <c r="EH122" s="311">
        <v>8969</v>
      </c>
      <c r="EI122" s="311">
        <v>8999</v>
      </c>
      <c r="EJ122" s="311">
        <v>9028</v>
      </c>
      <c r="EK122" s="311">
        <v>9019</v>
      </c>
      <c r="EL122" s="311">
        <v>8995</v>
      </c>
      <c r="EM122" s="311">
        <v>9063</v>
      </c>
      <c r="EN122" s="311">
        <v>9233</v>
      </c>
      <c r="EO122" s="311">
        <v>9241</v>
      </c>
      <c r="EP122" s="311">
        <v>9189</v>
      </c>
      <c r="EQ122" s="314">
        <v>9187</v>
      </c>
      <c r="ER122" s="310">
        <v>9215</v>
      </c>
      <c r="ES122" s="311">
        <v>9264</v>
      </c>
      <c r="ET122" s="311">
        <v>9152</v>
      </c>
      <c r="EU122" s="311">
        <v>9123</v>
      </c>
      <c r="EV122" s="311">
        <v>9122</v>
      </c>
      <c r="EW122" s="314">
        <v>9098</v>
      </c>
      <c r="EX122" s="314">
        <v>9305</v>
      </c>
      <c r="EY122" s="314">
        <v>9297</v>
      </c>
      <c r="EZ122" s="312">
        <v>9209</v>
      </c>
      <c r="FA122" s="312">
        <v>9259</v>
      </c>
      <c r="FB122" s="312">
        <v>9243</v>
      </c>
      <c r="FC122" s="312">
        <v>9230</v>
      </c>
      <c r="FD122" s="312">
        <v>9293</v>
      </c>
      <c r="FE122" s="312">
        <v>9317</v>
      </c>
      <c r="FF122" s="312">
        <v>9187</v>
      </c>
      <c r="FG122" s="312">
        <v>9215</v>
      </c>
      <c r="FH122" s="312">
        <v>9235</v>
      </c>
      <c r="FI122" s="312">
        <v>9230</v>
      </c>
      <c r="FJ122" s="312">
        <v>9236</v>
      </c>
      <c r="FK122" s="312">
        <v>9215</v>
      </c>
      <c r="FL122" s="312">
        <v>9190</v>
      </c>
      <c r="FM122" s="312">
        <v>9189</v>
      </c>
      <c r="FN122" s="312">
        <v>9142</v>
      </c>
      <c r="FO122" s="312">
        <v>9163</v>
      </c>
      <c r="FP122" s="312">
        <v>9214</v>
      </c>
      <c r="FQ122" s="312">
        <v>9249</v>
      </c>
      <c r="FR122" s="312">
        <v>9224</v>
      </c>
      <c r="FS122" s="312">
        <v>9166</v>
      </c>
      <c r="FT122" s="312">
        <v>9156</v>
      </c>
      <c r="FU122" s="312">
        <v>9222</v>
      </c>
      <c r="FV122" s="312">
        <v>9238</v>
      </c>
      <c r="FW122" s="93">
        <v>16</v>
      </c>
      <c r="FX122" s="79">
        <v>0.17319766183156526</v>
      </c>
      <c r="FY122" s="93">
        <v>75</v>
      </c>
      <c r="FZ122" s="79">
        <v>0.81850922187056641</v>
      </c>
    </row>
    <row r="123" spans="1:182" ht="15" outlineLevel="2">
      <c r="A123" s="304">
        <v>792</v>
      </c>
      <c r="B123" s="48" t="s">
        <v>399</v>
      </c>
      <c r="C123" s="290" t="s">
        <v>523</v>
      </c>
      <c r="D123" s="310">
        <v>4108</v>
      </c>
      <c r="E123" s="311">
        <v>4136</v>
      </c>
      <c r="F123" s="311">
        <v>4090</v>
      </c>
      <c r="G123" s="311">
        <v>4091</v>
      </c>
      <c r="H123" s="311">
        <v>4052</v>
      </c>
      <c r="I123" s="311">
        <v>4028</v>
      </c>
      <c r="J123" s="311">
        <v>3979</v>
      </c>
      <c r="K123" s="311">
        <v>4022</v>
      </c>
      <c r="L123" s="311">
        <v>4034</v>
      </c>
      <c r="M123" s="311">
        <v>4003</v>
      </c>
      <c r="N123" s="311">
        <v>3991</v>
      </c>
      <c r="O123" s="312">
        <v>3996</v>
      </c>
      <c r="P123" s="310">
        <v>3975</v>
      </c>
      <c r="Q123" s="311">
        <v>3987</v>
      </c>
      <c r="R123" s="313">
        <v>4015</v>
      </c>
      <c r="S123" s="311">
        <v>4059</v>
      </c>
      <c r="T123" s="311">
        <v>4071</v>
      </c>
      <c r="U123" s="311">
        <v>4065</v>
      </c>
      <c r="V123" s="311">
        <v>4038</v>
      </c>
      <c r="W123" s="311">
        <v>3999</v>
      </c>
      <c r="X123" s="311">
        <v>3927</v>
      </c>
      <c r="Y123" s="311">
        <v>3961</v>
      </c>
      <c r="Z123" s="311">
        <v>3985</v>
      </c>
      <c r="AA123" s="312">
        <v>3898</v>
      </c>
      <c r="AB123" s="310">
        <v>3890</v>
      </c>
      <c r="AC123" s="311">
        <v>3958</v>
      </c>
      <c r="AD123" s="311">
        <v>3954</v>
      </c>
      <c r="AE123" s="311">
        <v>3949</v>
      </c>
      <c r="AF123" s="311">
        <v>3884</v>
      </c>
      <c r="AG123" s="311">
        <v>3794</v>
      </c>
      <c r="AH123" s="311">
        <v>3750</v>
      </c>
      <c r="AI123" s="311">
        <v>3743</v>
      </c>
      <c r="AJ123" s="311">
        <v>3732</v>
      </c>
      <c r="AK123" s="311">
        <v>3792</v>
      </c>
      <c r="AL123" s="311">
        <v>3765</v>
      </c>
      <c r="AM123" s="312">
        <v>3851</v>
      </c>
      <c r="AN123" s="310">
        <v>3822</v>
      </c>
      <c r="AO123" s="311">
        <v>3793</v>
      </c>
      <c r="AP123" s="311">
        <v>3769</v>
      </c>
      <c r="AQ123" s="311">
        <v>3735</v>
      </c>
      <c r="AR123" s="311">
        <v>3821</v>
      </c>
      <c r="AS123" s="311">
        <v>3786</v>
      </c>
      <c r="AT123" s="311">
        <v>3797</v>
      </c>
      <c r="AU123" s="311">
        <v>3811</v>
      </c>
      <c r="AV123" s="311">
        <v>3773</v>
      </c>
      <c r="AW123" s="311">
        <v>3749</v>
      </c>
      <c r="AX123" s="311">
        <v>3740</v>
      </c>
      <c r="AY123" s="312">
        <v>3707</v>
      </c>
      <c r="AZ123" s="310">
        <v>3710</v>
      </c>
      <c r="BA123" s="311">
        <v>3708</v>
      </c>
      <c r="BB123" s="311">
        <v>3684</v>
      </c>
      <c r="BC123" s="311">
        <v>3632</v>
      </c>
      <c r="BD123" s="311">
        <v>3637</v>
      </c>
      <c r="BE123" s="311">
        <v>3629</v>
      </c>
      <c r="BF123" s="311">
        <v>3623</v>
      </c>
      <c r="BG123" s="311">
        <v>3517</v>
      </c>
      <c r="BH123" s="311">
        <v>3545</v>
      </c>
      <c r="BI123" s="311">
        <v>3477</v>
      </c>
      <c r="BJ123" s="311">
        <v>3512</v>
      </c>
      <c r="BK123" s="312">
        <v>3539</v>
      </c>
      <c r="BL123" s="310">
        <v>3549</v>
      </c>
      <c r="BM123" s="315">
        <v>3573</v>
      </c>
      <c r="BN123" s="315">
        <v>3563</v>
      </c>
      <c r="BO123" s="315">
        <v>3543</v>
      </c>
      <c r="BP123" s="315">
        <v>3540</v>
      </c>
      <c r="BQ123" s="315">
        <v>3481</v>
      </c>
      <c r="BR123" s="315">
        <v>3294</v>
      </c>
      <c r="BS123" s="315">
        <v>3232</v>
      </c>
      <c r="BT123" s="315">
        <v>3220</v>
      </c>
      <c r="BU123" s="315">
        <v>3227</v>
      </c>
      <c r="BV123" s="315">
        <v>3271</v>
      </c>
      <c r="BW123" s="312">
        <v>3288</v>
      </c>
      <c r="BX123" s="310">
        <v>3296</v>
      </c>
      <c r="BY123" s="315">
        <v>3267</v>
      </c>
      <c r="BZ123" s="315">
        <v>3248</v>
      </c>
      <c r="CA123" s="315">
        <v>3185</v>
      </c>
      <c r="CB123" s="315">
        <v>3194</v>
      </c>
      <c r="CC123" s="315">
        <v>3164</v>
      </c>
      <c r="CD123" s="315">
        <v>3132</v>
      </c>
      <c r="CE123" s="315">
        <v>3139</v>
      </c>
      <c r="CF123" s="315">
        <v>3108</v>
      </c>
      <c r="CG123" s="311">
        <v>3089</v>
      </c>
      <c r="CH123" s="311">
        <v>3091</v>
      </c>
      <c r="CI123" s="312">
        <v>3090</v>
      </c>
      <c r="CJ123" s="310">
        <v>3077</v>
      </c>
      <c r="CK123" s="311">
        <v>3061</v>
      </c>
      <c r="CL123" s="311">
        <v>3031</v>
      </c>
      <c r="CM123" s="311">
        <v>3027</v>
      </c>
      <c r="CN123" s="311">
        <v>3021</v>
      </c>
      <c r="CO123" s="311">
        <v>3035</v>
      </c>
      <c r="CP123" s="311">
        <v>3084</v>
      </c>
      <c r="CQ123" s="311">
        <v>3068</v>
      </c>
      <c r="CR123" s="311">
        <v>3052</v>
      </c>
      <c r="CS123" s="311">
        <v>3096</v>
      </c>
      <c r="CT123" s="311">
        <v>3108</v>
      </c>
      <c r="CU123" s="312">
        <v>3140</v>
      </c>
      <c r="CV123" s="310">
        <v>3139</v>
      </c>
      <c r="CW123" s="311">
        <v>3107</v>
      </c>
      <c r="CX123" s="311">
        <v>3074</v>
      </c>
      <c r="CY123" s="311">
        <v>3047</v>
      </c>
      <c r="CZ123" s="311">
        <v>3034</v>
      </c>
      <c r="DA123" s="311">
        <v>3021</v>
      </c>
      <c r="DB123" s="311">
        <v>2990</v>
      </c>
      <c r="DC123" s="311">
        <v>3011</v>
      </c>
      <c r="DD123" s="311">
        <v>2997</v>
      </c>
      <c r="DE123" s="311">
        <v>2996</v>
      </c>
      <c r="DF123" s="311">
        <v>3024</v>
      </c>
      <c r="DG123" s="312">
        <v>3037</v>
      </c>
      <c r="DH123" s="310">
        <v>3048</v>
      </c>
      <c r="DI123" s="311">
        <v>2980</v>
      </c>
      <c r="DJ123" s="311">
        <v>2995</v>
      </c>
      <c r="DK123" s="311">
        <v>2985</v>
      </c>
      <c r="DL123" s="311">
        <v>2963</v>
      </c>
      <c r="DM123" s="311">
        <v>2940</v>
      </c>
      <c r="DN123" s="311">
        <v>2916</v>
      </c>
      <c r="DO123" s="311">
        <v>2940</v>
      </c>
      <c r="DP123" s="311">
        <v>2949</v>
      </c>
      <c r="DQ123" s="311">
        <v>2938</v>
      </c>
      <c r="DR123" s="311">
        <v>2934</v>
      </c>
      <c r="DS123" s="314">
        <v>2993</v>
      </c>
      <c r="DT123" s="310">
        <v>2995</v>
      </c>
      <c r="DU123" s="311">
        <v>3071</v>
      </c>
      <c r="DV123" s="311">
        <v>3060</v>
      </c>
      <c r="DW123" s="311">
        <v>3108</v>
      </c>
      <c r="DX123" s="311">
        <v>3158</v>
      </c>
      <c r="DY123" s="311">
        <v>3155</v>
      </c>
      <c r="DZ123" s="311">
        <v>3156</v>
      </c>
      <c r="EA123" s="311">
        <v>3071</v>
      </c>
      <c r="EB123" s="311">
        <v>3063</v>
      </c>
      <c r="EC123" s="311">
        <v>3045</v>
      </c>
      <c r="ED123" s="311">
        <v>3034</v>
      </c>
      <c r="EE123" s="314">
        <v>3036</v>
      </c>
      <c r="EF123" s="310">
        <v>3041</v>
      </c>
      <c r="EG123" s="311">
        <v>3055</v>
      </c>
      <c r="EH123" s="311">
        <v>3018</v>
      </c>
      <c r="EI123" s="311">
        <v>3023</v>
      </c>
      <c r="EJ123" s="311">
        <v>3017</v>
      </c>
      <c r="EK123" s="311">
        <v>2989</v>
      </c>
      <c r="EL123" s="311">
        <v>3003</v>
      </c>
      <c r="EM123" s="311">
        <v>3007</v>
      </c>
      <c r="EN123" s="311">
        <v>3013</v>
      </c>
      <c r="EO123" s="311">
        <v>2989</v>
      </c>
      <c r="EP123" s="311">
        <v>2978</v>
      </c>
      <c r="EQ123" s="314">
        <v>2990</v>
      </c>
      <c r="ER123" s="310">
        <v>3016</v>
      </c>
      <c r="ES123" s="311">
        <v>2998</v>
      </c>
      <c r="ET123" s="311">
        <v>2984</v>
      </c>
      <c r="EU123" s="311">
        <v>2962</v>
      </c>
      <c r="EV123" s="311">
        <v>2977</v>
      </c>
      <c r="EW123" s="314">
        <v>2961</v>
      </c>
      <c r="EX123" s="314">
        <v>3108</v>
      </c>
      <c r="EY123" s="314">
        <v>3099</v>
      </c>
      <c r="EZ123" s="312">
        <v>3113</v>
      </c>
      <c r="FA123" s="312">
        <v>3127</v>
      </c>
      <c r="FB123" s="312">
        <v>3146</v>
      </c>
      <c r="FC123" s="312">
        <v>3136</v>
      </c>
      <c r="FD123" s="312">
        <v>3169</v>
      </c>
      <c r="FE123" s="312">
        <v>3130</v>
      </c>
      <c r="FF123" s="312">
        <v>3103</v>
      </c>
      <c r="FG123" s="312">
        <v>3096</v>
      </c>
      <c r="FH123" s="312">
        <v>3076</v>
      </c>
      <c r="FI123" s="312">
        <v>3099</v>
      </c>
      <c r="FJ123" s="312">
        <v>3105</v>
      </c>
      <c r="FK123" s="312">
        <v>3150</v>
      </c>
      <c r="FL123" s="312">
        <v>3155</v>
      </c>
      <c r="FM123" s="312">
        <v>3155</v>
      </c>
      <c r="FN123" s="312">
        <v>3184</v>
      </c>
      <c r="FO123" s="312">
        <v>3206</v>
      </c>
      <c r="FP123" s="312">
        <v>3227</v>
      </c>
      <c r="FQ123" s="312">
        <v>3196</v>
      </c>
      <c r="FR123" s="312">
        <v>3199</v>
      </c>
      <c r="FS123" s="312">
        <v>3191</v>
      </c>
      <c r="FT123" s="312">
        <v>3189</v>
      </c>
      <c r="FU123" s="312">
        <v>3202</v>
      </c>
      <c r="FV123" s="312">
        <v>3199</v>
      </c>
      <c r="FW123" s="93">
        <v>-3</v>
      </c>
      <c r="FX123" s="79">
        <v>-9.3779306033135348E-2</v>
      </c>
      <c r="FY123" s="93">
        <v>-7</v>
      </c>
      <c r="FZ123" s="79">
        <v>-0.21834061135371177</v>
      </c>
    </row>
    <row r="124" spans="1:182" ht="15" outlineLevel="2">
      <c r="A124" s="304">
        <v>809</v>
      </c>
      <c r="B124" s="48" t="s">
        <v>399</v>
      </c>
      <c r="C124" s="290" t="s">
        <v>524</v>
      </c>
      <c r="D124" s="310">
        <v>4612</v>
      </c>
      <c r="E124" s="311">
        <v>4618</v>
      </c>
      <c r="F124" s="311">
        <v>4564</v>
      </c>
      <c r="G124" s="311">
        <v>4537</v>
      </c>
      <c r="H124" s="311">
        <v>4450</v>
      </c>
      <c r="I124" s="311">
        <v>4444</v>
      </c>
      <c r="J124" s="311">
        <v>4351</v>
      </c>
      <c r="K124" s="311">
        <v>4440</v>
      </c>
      <c r="L124" s="311">
        <v>4263</v>
      </c>
      <c r="M124" s="311">
        <v>4241</v>
      </c>
      <c r="N124" s="311">
        <v>4223</v>
      </c>
      <c r="O124" s="312">
        <v>4311</v>
      </c>
      <c r="P124" s="310">
        <v>4374</v>
      </c>
      <c r="Q124" s="311">
        <v>4309</v>
      </c>
      <c r="R124" s="313">
        <v>4312</v>
      </c>
      <c r="S124" s="311">
        <v>4224</v>
      </c>
      <c r="T124" s="311">
        <v>4252</v>
      </c>
      <c r="U124" s="311">
        <v>4218</v>
      </c>
      <c r="V124" s="311">
        <v>4288</v>
      </c>
      <c r="W124" s="311">
        <v>4274</v>
      </c>
      <c r="X124" s="311">
        <v>4238</v>
      </c>
      <c r="Y124" s="311">
        <v>4266</v>
      </c>
      <c r="Z124" s="311">
        <v>4252</v>
      </c>
      <c r="AA124" s="312">
        <v>4135</v>
      </c>
      <c r="AB124" s="310">
        <v>4130</v>
      </c>
      <c r="AC124" s="311">
        <v>4227</v>
      </c>
      <c r="AD124" s="311">
        <v>4245</v>
      </c>
      <c r="AE124" s="311">
        <v>4256</v>
      </c>
      <c r="AF124" s="311">
        <v>4231</v>
      </c>
      <c r="AG124" s="311">
        <v>4123</v>
      </c>
      <c r="AH124" s="311">
        <v>4091</v>
      </c>
      <c r="AI124" s="311">
        <v>4095</v>
      </c>
      <c r="AJ124" s="311">
        <v>4085</v>
      </c>
      <c r="AK124" s="311">
        <v>4281</v>
      </c>
      <c r="AL124" s="311">
        <v>4216</v>
      </c>
      <c r="AM124" s="312">
        <v>4264</v>
      </c>
      <c r="AN124" s="310">
        <v>4233</v>
      </c>
      <c r="AO124" s="311">
        <v>4308</v>
      </c>
      <c r="AP124" s="311">
        <v>4307</v>
      </c>
      <c r="AQ124" s="311">
        <v>4236</v>
      </c>
      <c r="AR124" s="311">
        <v>4294</v>
      </c>
      <c r="AS124" s="311">
        <v>4287</v>
      </c>
      <c r="AT124" s="311">
        <v>4301</v>
      </c>
      <c r="AU124" s="311">
        <v>4363</v>
      </c>
      <c r="AV124" s="311">
        <v>4327</v>
      </c>
      <c r="AW124" s="311">
        <v>4354</v>
      </c>
      <c r="AX124" s="311">
        <v>4315</v>
      </c>
      <c r="AY124" s="312">
        <v>4342</v>
      </c>
      <c r="AZ124" s="310">
        <v>4336</v>
      </c>
      <c r="BA124" s="311">
        <v>4383</v>
      </c>
      <c r="BB124" s="311">
        <v>4329</v>
      </c>
      <c r="BC124" s="311">
        <v>4292</v>
      </c>
      <c r="BD124" s="311">
        <v>4242</v>
      </c>
      <c r="BE124" s="311">
        <v>4190</v>
      </c>
      <c r="BF124" s="311">
        <v>4156</v>
      </c>
      <c r="BG124" s="311">
        <v>4026</v>
      </c>
      <c r="BH124" s="311">
        <v>4072</v>
      </c>
      <c r="BI124" s="311">
        <v>4005</v>
      </c>
      <c r="BJ124" s="311">
        <v>4125</v>
      </c>
      <c r="BK124" s="312">
        <v>4139</v>
      </c>
      <c r="BL124" s="310">
        <v>4156</v>
      </c>
      <c r="BM124" s="315">
        <v>4197</v>
      </c>
      <c r="BN124" s="315">
        <v>4170</v>
      </c>
      <c r="BO124" s="315">
        <v>4171</v>
      </c>
      <c r="BP124" s="315">
        <v>4210</v>
      </c>
      <c r="BQ124" s="315">
        <v>4163</v>
      </c>
      <c r="BR124" s="315">
        <v>3957</v>
      </c>
      <c r="BS124" s="315">
        <v>3913</v>
      </c>
      <c r="BT124" s="315">
        <v>3881</v>
      </c>
      <c r="BU124" s="315">
        <v>3875</v>
      </c>
      <c r="BV124" s="315">
        <v>3894</v>
      </c>
      <c r="BW124" s="312">
        <v>3946</v>
      </c>
      <c r="BX124" s="310">
        <v>3854</v>
      </c>
      <c r="BY124" s="315">
        <v>3824</v>
      </c>
      <c r="BZ124" s="315">
        <v>3806</v>
      </c>
      <c r="CA124" s="315">
        <v>3778</v>
      </c>
      <c r="CB124" s="315">
        <v>3704</v>
      </c>
      <c r="CC124" s="315">
        <v>3638</v>
      </c>
      <c r="CD124" s="315">
        <v>3587</v>
      </c>
      <c r="CE124" s="315">
        <v>3600</v>
      </c>
      <c r="CF124" s="315">
        <v>3592</v>
      </c>
      <c r="CG124" s="311">
        <v>3576</v>
      </c>
      <c r="CH124" s="311">
        <v>3583</v>
      </c>
      <c r="CI124" s="312">
        <v>3603</v>
      </c>
      <c r="CJ124" s="310">
        <v>3599</v>
      </c>
      <c r="CK124" s="311">
        <v>3615</v>
      </c>
      <c r="CL124" s="311">
        <v>3603</v>
      </c>
      <c r="CM124" s="311">
        <v>3600</v>
      </c>
      <c r="CN124" s="311">
        <v>3624</v>
      </c>
      <c r="CO124" s="311">
        <v>3676</v>
      </c>
      <c r="CP124" s="311">
        <v>3727</v>
      </c>
      <c r="CQ124" s="311">
        <v>3718</v>
      </c>
      <c r="CR124" s="311">
        <v>3674</v>
      </c>
      <c r="CS124" s="311">
        <v>3727</v>
      </c>
      <c r="CT124" s="311">
        <v>3724</v>
      </c>
      <c r="CU124" s="312">
        <v>3720</v>
      </c>
      <c r="CV124" s="310">
        <v>3738</v>
      </c>
      <c r="CW124" s="311">
        <v>3729</v>
      </c>
      <c r="CX124" s="311">
        <v>3688</v>
      </c>
      <c r="CY124" s="311">
        <v>3650</v>
      </c>
      <c r="CZ124" s="311">
        <v>3649</v>
      </c>
      <c r="DA124" s="311">
        <v>3626</v>
      </c>
      <c r="DB124" s="311">
        <v>3681</v>
      </c>
      <c r="DC124" s="311">
        <v>3631</v>
      </c>
      <c r="DD124" s="311">
        <v>3634</v>
      </c>
      <c r="DE124" s="311">
        <v>3642</v>
      </c>
      <c r="DF124" s="311">
        <v>3648</v>
      </c>
      <c r="DG124" s="312">
        <v>3621</v>
      </c>
      <c r="DH124" s="310">
        <v>3605</v>
      </c>
      <c r="DI124" s="311">
        <v>3634</v>
      </c>
      <c r="DJ124" s="311">
        <v>3627</v>
      </c>
      <c r="DK124" s="311">
        <v>3609</v>
      </c>
      <c r="DL124" s="311">
        <v>3575</v>
      </c>
      <c r="DM124" s="311">
        <v>3521</v>
      </c>
      <c r="DN124" s="311">
        <v>3487</v>
      </c>
      <c r="DO124" s="311">
        <v>3469</v>
      </c>
      <c r="DP124" s="311">
        <v>3485</v>
      </c>
      <c r="DQ124" s="311">
        <v>3449</v>
      </c>
      <c r="DR124" s="311">
        <v>3449</v>
      </c>
      <c r="DS124" s="314">
        <v>3527</v>
      </c>
      <c r="DT124" s="310">
        <v>3551</v>
      </c>
      <c r="DU124" s="311">
        <v>3660</v>
      </c>
      <c r="DV124" s="311">
        <v>3679</v>
      </c>
      <c r="DW124" s="311">
        <v>3685</v>
      </c>
      <c r="DX124" s="311">
        <v>3748</v>
      </c>
      <c r="DY124" s="311">
        <v>3771</v>
      </c>
      <c r="DZ124" s="311">
        <v>3754</v>
      </c>
      <c r="EA124" s="311">
        <v>3687</v>
      </c>
      <c r="EB124" s="311">
        <v>3682</v>
      </c>
      <c r="EC124" s="311">
        <v>3657</v>
      </c>
      <c r="ED124" s="311">
        <v>3624</v>
      </c>
      <c r="EE124" s="314">
        <v>3593</v>
      </c>
      <c r="EF124" s="310">
        <v>3586</v>
      </c>
      <c r="EG124" s="311">
        <v>3561</v>
      </c>
      <c r="EH124" s="311">
        <v>3524</v>
      </c>
      <c r="EI124" s="311">
        <v>3493</v>
      </c>
      <c r="EJ124" s="311">
        <v>3512</v>
      </c>
      <c r="EK124" s="311">
        <v>3507</v>
      </c>
      <c r="EL124" s="311">
        <v>3492</v>
      </c>
      <c r="EM124" s="311">
        <v>3473</v>
      </c>
      <c r="EN124" s="311">
        <v>3465</v>
      </c>
      <c r="EO124" s="311">
        <v>3438</v>
      </c>
      <c r="EP124" s="311">
        <v>3421</v>
      </c>
      <c r="EQ124" s="314">
        <v>3410</v>
      </c>
      <c r="ER124" s="310">
        <v>3433</v>
      </c>
      <c r="ES124" s="311">
        <v>3421</v>
      </c>
      <c r="ET124" s="311">
        <v>3418</v>
      </c>
      <c r="EU124" s="311">
        <v>3389</v>
      </c>
      <c r="EV124" s="311">
        <v>3408</v>
      </c>
      <c r="EW124" s="314">
        <v>3370</v>
      </c>
      <c r="EX124" s="314">
        <v>3573</v>
      </c>
      <c r="EY124" s="314">
        <v>3544</v>
      </c>
      <c r="EZ124" s="312">
        <v>3520</v>
      </c>
      <c r="FA124" s="312">
        <v>3522</v>
      </c>
      <c r="FB124" s="312">
        <v>3512</v>
      </c>
      <c r="FC124" s="312">
        <v>3537</v>
      </c>
      <c r="FD124" s="312">
        <v>3578</v>
      </c>
      <c r="FE124" s="312">
        <v>3587</v>
      </c>
      <c r="FF124" s="312">
        <v>3613</v>
      </c>
      <c r="FG124" s="312">
        <v>3564</v>
      </c>
      <c r="FH124" s="312">
        <v>3509</v>
      </c>
      <c r="FI124" s="312">
        <v>3481</v>
      </c>
      <c r="FJ124" s="312">
        <v>3474</v>
      </c>
      <c r="FK124" s="312">
        <v>3472</v>
      </c>
      <c r="FL124" s="312">
        <v>3440</v>
      </c>
      <c r="FM124" s="312">
        <v>3452</v>
      </c>
      <c r="FN124" s="312">
        <v>3426</v>
      </c>
      <c r="FO124" s="312">
        <v>3435</v>
      </c>
      <c r="FP124" s="312">
        <v>3504</v>
      </c>
      <c r="FQ124" s="312">
        <v>3494</v>
      </c>
      <c r="FR124" s="312">
        <v>3472</v>
      </c>
      <c r="FS124" s="312">
        <v>3447</v>
      </c>
      <c r="FT124" s="312">
        <v>3444</v>
      </c>
      <c r="FU124" s="312">
        <v>3429</v>
      </c>
      <c r="FV124" s="312">
        <v>3432</v>
      </c>
      <c r="FW124" s="93">
        <v>3</v>
      </c>
      <c r="FX124" s="79">
        <v>8.7412587412587409E-2</v>
      </c>
      <c r="FY124" s="93">
        <v>-3</v>
      </c>
      <c r="FZ124" s="79">
        <v>-8.7336244541484712E-2</v>
      </c>
    </row>
    <row r="125" spans="1:182" ht="15" outlineLevel="2">
      <c r="A125" s="304">
        <v>847</v>
      </c>
      <c r="B125" s="48" t="s">
        <v>399</v>
      </c>
      <c r="C125" s="290" t="s">
        <v>528</v>
      </c>
      <c r="D125" s="310">
        <v>24344</v>
      </c>
      <c r="E125" s="311">
        <v>24416</v>
      </c>
      <c r="F125" s="311">
        <v>24400</v>
      </c>
      <c r="G125" s="311">
        <v>24381</v>
      </c>
      <c r="H125" s="311">
        <v>24254</v>
      </c>
      <c r="I125" s="311">
        <v>24293</v>
      </c>
      <c r="J125" s="311">
        <v>24233</v>
      </c>
      <c r="K125" s="311">
        <v>24261</v>
      </c>
      <c r="L125" s="311">
        <v>24306</v>
      </c>
      <c r="M125" s="311">
        <v>24469</v>
      </c>
      <c r="N125" s="311">
        <v>24539</v>
      </c>
      <c r="O125" s="312">
        <v>24711</v>
      </c>
      <c r="P125" s="310">
        <v>24726</v>
      </c>
      <c r="Q125" s="311">
        <v>24794</v>
      </c>
      <c r="R125" s="313">
        <v>24917</v>
      </c>
      <c r="S125" s="311">
        <v>25102</v>
      </c>
      <c r="T125" s="311">
        <v>25164</v>
      </c>
      <c r="U125" s="311">
        <v>25366</v>
      </c>
      <c r="V125" s="311">
        <v>25362</v>
      </c>
      <c r="W125" s="311">
        <v>25168</v>
      </c>
      <c r="X125" s="311">
        <v>25054</v>
      </c>
      <c r="Y125" s="311">
        <v>25106</v>
      </c>
      <c r="Z125" s="311">
        <v>25072</v>
      </c>
      <c r="AA125" s="312">
        <v>25007</v>
      </c>
      <c r="AB125" s="310">
        <v>25112</v>
      </c>
      <c r="AC125" s="311">
        <v>25226</v>
      </c>
      <c r="AD125" s="311">
        <v>25016</v>
      </c>
      <c r="AE125" s="311">
        <v>25395</v>
      </c>
      <c r="AF125" s="311">
        <v>25416</v>
      </c>
      <c r="AG125" s="311">
        <v>25243</v>
      </c>
      <c r="AH125" s="311">
        <v>25189</v>
      </c>
      <c r="AI125" s="311">
        <v>25292</v>
      </c>
      <c r="AJ125" s="311">
        <v>25281</v>
      </c>
      <c r="AK125" s="311">
        <v>25356</v>
      </c>
      <c r="AL125" s="311">
        <v>25304</v>
      </c>
      <c r="AM125" s="312">
        <v>25433</v>
      </c>
      <c r="AN125" s="310">
        <v>25348</v>
      </c>
      <c r="AO125" s="311">
        <v>25418</v>
      </c>
      <c r="AP125" s="311">
        <v>25433</v>
      </c>
      <c r="AQ125" s="311">
        <v>25264</v>
      </c>
      <c r="AR125" s="311">
        <v>25456</v>
      </c>
      <c r="AS125" s="311">
        <v>25513</v>
      </c>
      <c r="AT125" s="311">
        <v>25583</v>
      </c>
      <c r="AU125" s="311">
        <v>25639</v>
      </c>
      <c r="AV125" s="311">
        <v>25584</v>
      </c>
      <c r="AW125" s="311">
        <v>25583</v>
      </c>
      <c r="AX125" s="311">
        <v>25598</v>
      </c>
      <c r="AY125" s="312">
        <v>25655</v>
      </c>
      <c r="AZ125" s="310">
        <v>25731</v>
      </c>
      <c r="BA125" s="311">
        <v>25835</v>
      </c>
      <c r="BB125" s="311">
        <v>25803</v>
      </c>
      <c r="BC125" s="311">
        <v>25798</v>
      </c>
      <c r="BD125" s="311">
        <v>25735</v>
      </c>
      <c r="BE125" s="311">
        <v>25541</v>
      </c>
      <c r="BF125" s="311">
        <v>25533</v>
      </c>
      <c r="BG125" s="311">
        <v>25341</v>
      </c>
      <c r="BH125" s="311">
        <v>25372</v>
      </c>
      <c r="BI125" s="311">
        <v>25229</v>
      </c>
      <c r="BJ125" s="311">
        <v>25247</v>
      </c>
      <c r="BK125" s="312">
        <v>25319</v>
      </c>
      <c r="BL125" s="310">
        <v>25320</v>
      </c>
      <c r="BM125" s="315">
        <v>25405</v>
      </c>
      <c r="BN125" s="315">
        <v>25401</v>
      </c>
      <c r="BO125" s="315">
        <v>25339</v>
      </c>
      <c r="BP125" s="315">
        <v>25350</v>
      </c>
      <c r="BQ125" s="315">
        <v>25384</v>
      </c>
      <c r="BR125" s="315">
        <v>25092</v>
      </c>
      <c r="BS125" s="315">
        <v>25019</v>
      </c>
      <c r="BT125" s="315">
        <v>25014</v>
      </c>
      <c r="BU125" s="315">
        <v>24963</v>
      </c>
      <c r="BV125" s="315">
        <v>24935</v>
      </c>
      <c r="BW125" s="312">
        <v>24962</v>
      </c>
      <c r="BX125" s="310">
        <v>24995</v>
      </c>
      <c r="BY125" s="315">
        <v>24953</v>
      </c>
      <c r="BZ125" s="315">
        <v>24861</v>
      </c>
      <c r="CA125" s="315">
        <v>24725</v>
      </c>
      <c r="CB125" s="315">
        <v>24703</v>
      </c>
      <c r="CC125" s="315">
        <v>24599</v>
      </c>
      <c r="CD125" s="315">
        <v>24473</v>
      </c>
      <c r="CE125" s="315">
        <v>24481</v>
      </c>
      <c r="CF125" s="315">
        <v>24424</v>
      </c>
      <c r="CG125" s="311">
        <v>24356</v>
      </c>
      <c r="CH125" s="311">
        <v>24405</v>
      </c>
      <c r="CI125" s="312">
        <v>24425</v>
      </c>
      <c r="CJ125" s="310">
        <v>24393</v>
      </c>
      <c r="CK125" s="311">
        <v>24493</v>
      </c>
      <c r="CL125" s="311">
        <v>24387</v>
      </c>
      <c r="CM125" s="311">
        <v>24389</v>
      </c>
      <c r="CN125" s="311">
        <v>24497</v>
      </c>
      <c r="CO125" s="311">
        <v>24661</v>
      </c>
      <c r="CP125" s="311">
        <v>24702</v>
      </c>
      <c r="CQ125" s="311">
        <v>24621</v>
      </c>
      <c r="CR125" s="311">
        <v>24710</v>
      </c>
      <c r="CS125" s="311">
        <v>24806</v>
      </c>
      <c r="CT125" s="311">
        <v>24855</v>
      </c>
      <c r="CU125" s="312">
        <v>24926</v>
      </c>
      <c r="CV125" s="310">
        <v>24932</v>
      </c>
      <c r="CW125" s="311">
        <v>24805</v>
      </c>
      <c r="CX125" s="311">
        <v>24818</v>
      </c>
      <c r="CY125" s="311">
        <v>24802</v>
      </c>
      <c r="CZ125" s="311">
        <v>24864</v>
      </c>
      <c r="DA125" s="311">
        <v>24838</v>
      </c>
      <c r="DB125" s="311">
        <v>24782</v>
      </c>
      <c r="DC125" s="311">
        <v>24733</v>
      </c>
      <c r="DD125" s="311">
        <v>24634</v>
      </c>
      <c r="DE125" s="311">
        <v>24589</v>
      </c>
      <c r="DF125" s="311">
        <v>24591</v>
      </c>
      <c r="DG125" s="312">
        <v>24594</v>
      </c>
      <c r="DH125" s="310">
        <v>24619</v>
      </c>
      <c r="DI125" s="311">
        <v>24497</v>
      </c>
      <c r="DJ125" s="311">
        <v>24379</v>
      </c>
      <c r="DK125" s="311">
        <v>24462</v>
      </c>
      <c r="DL125" s="311">
        <v>24455</v>
      </c>
      <c r="DM125" s="311">
        <v>24392</v>
      </c>
      <c r="DN125" s="311">
        <v>24342</v>
      </c>
      <c r="DO125" s="311">
        <v>24283</v>
      </c>
      <c r="DP125" s="311">
        <v>24306</v>
      </c>
      <c r="DQ125" s="311">
        <v>24312</v>
      </c>
      <c r="DR125" s="311">
        <v>24200</v>
      </c>
      <c r="DS125" s="314">
        <v>24566</v>
      </c>
      <c r="DT125" s="310">
        <v>24695</v>
      </c>
      <c r="DU125" s="311">
        <v>24979</v>
      </c>
      <c r="DV125" s="311">
        <v>24957</v>
      </c>
      <c r="DW125" s="311">
        <v>24991</v>
      </c>
      <c r="DX125" s="311">
        <v>25158</v>
      </c>
      <c r="DY125" s="311">
        <v>25166</v>
      </c>
      <c r="DZ125" s="311">
        <v>25085</v>
      </c>
      <c r="EA125" s="311">
        <v>24418</v>
      </c>
      <c r="EB125" s="311">
        <v>24895</v>
      </c>
      <c r="EC125" s="311">
        <v>24835</v>
      </c>
      <c r="ED125" s="311">
        <v>24748</v>
      </c>
      <c r="EE125" s="314">
        <v>24625</v>
      </c>
      <c r="EF125" s="310">
        <v>24601</v>
      </c>
      <c r="EG125" s="311">
        <v>24564</v>
      </c>
      <c r="EH125" s="311">
        <v>24497</v>
      </c>
      <c r="EI125" s="311">
        <v>24636</v>
      </c>
      <c r="EJ125" s="311">
        <v>24568</v>
      </c>
      <c r="EK125" s="311">
        <v>24452</v>
      </c>
      <c r="EL125" s="311">
        <v>24451</v>
      </c>
      <c r="EM125" s="311">
        <v>24381</v>
      </c>
      <c r="EN125" s="311">
        <v>24397</v>
      </c>
      <c r="EO125" s="311">
        <v>24392</v>
      </c>
      <c r="EP125" s="311">
        <v>24385</v>
      </c>
      <c r="EQ125" s="314">
        <v>24333</v>
      </c>
      <c r="ER125" s="310">
        <v>24411</v>
      </c>
      <c r="ES125" s="311">
        <v>24336</v>
      </c>
      <c r="ET125" s="311">
        <v>24343</v>
      </c>
      <c r="EU125" s="311">
        <v>24302</v>
      </c>
      <c r="EV125" s="311">
        <v>24327</v>
      </c>
      <c r="EW125" s="314">
        <v>24251</v>
      </c>
      <c r="EX125" s="314">
        <v>24636</v>
      </c>
      <c r="EY125" s="314">
        <v>24628</v>
      </c>
      <c r="EZ125" s="312">
        <v>24565</v>
      </c>
      <c r="FA125" s="312">
        <v>24581</v>
      </c>
      <c r="FB125" s="312">
        <v>24566</v>
      </c>
      <c r="FC125" s="312">
        <v>24633</v>
      </c>
      <c r="FD125" s="312">
        <v>24772</v>
      </c>
      <c r="FE125" s="312">
        <v>24754</v>
      </c>
      <c r="FF125" s="312">
        <v>24666</v>
      </c>
      <c r="FG125" s="312">
        <v>24645</v>
      </c>
      <c r="FH125" s="312">
        <v>24690</v>
      </c>
      <c r="FI125" s="312">
        <v>24688</v>
      </c>
      <c r="FJ125" s="312">
        <v>24619</v>
      </c>
      <c r="FK125" s="312">
        <v>24790</v>
      </c>
      <c r="FL125" s="312">
        <v>24822</v>
      </c>
      <c r="FM125" s="312">
        <v>24836</v>
      </c>
      <c r="FN125" s="312">
        <v>24815</v>
      </c>
      <c r="FO125" s="312">
        <v>24868</v>
      </c>
      <c r="FP125" s="312">
        <v>24939</v>
      </c>
      <c r="FQ125" s="312">
        <v>24963</v>
      </c>
      <c r="FR125" s="312">
        <v>25040</v>
      </c>
      <c r="FS125" s="312">
        <v>24936</v>
      </c>
      <c r="FT125" s="312">
        <v>25099</v>
      </c>
      <c r="FU125" s="312">
        <v>24679</v>
      </c>
      <c r="FV125" s="312">
        <v>24684</v>
      </c>
      <c r="FW125" s="93">
        <v>5</v>
      </c>
      <c r="FX125" s="79">
        <v>2.0256036298817049E-2</v>
      </c>
      <c r="FY125" s="93">
        <v>-184</v>
      </c>
      <c r="FZ125" s="79">
        <v>-0.73990670741515197</v>
      </c>
    </row>
    <row r="126" spans="1:182" ht="15" outlineLevel="2">
      <c r="A126" s="304">
        <v>856</v>
      </c>
      <c r="B126" s="48" t="s">
        <v>399</v>
      </c>
      <c r="C126" s="290" t="s">
        <v>530</v>
      </c>
      <c r="D126" s="310">
        <v>3924</v>
      </c>
      <c r="E126" s="311">
        <v>3920</v>
      </c>
      <c r="F126" s="311">
        <v>3916</v>
      </c>
      <c r="G126" s="311">
        <v>3893</v>
      </c>
      <c r="H126" s="311">
        <v>3864</v>
      </c>
      <c r="I126" s="311">
        <v>3855</v>
      </c>
      <c r="J126" s="311">
        <v>3781</v>
      </c>
      <c r="K126" s="311">
        <v>3838</v>
      </c>
      <c r="L126" s="311">
        <v>3686</v>
      </c>
      <c r="M126" s="311">
        <v>3710</v>
      </c>
      <c r="N126" s="311">
        <v>3728</v>
      </c>
      <c r="O126" s="312">
        <v>3774</v>
      </c>
      <c r="P126" s="310">
        <v>3732</v>
      </c>
      <c r="Q126" s="311">
        <v>3718</v>
      </c>
      <c r="R126" s="313">
        <v>3707</v>
      </c>
      <c r="S126" s="311">
        <v>3708</v>
      </c>
      <c r="T126" s="311">
        <v>3771</v>
      </c>
      <c r="U126" s="311">
        <v>3775</v>
      </c>
      <c r="V126" s="311">
        <v>3765</v>
      </c>
      <c r="W126" s="311">
        <v>3778</v>
      </c>
      <c r="X126" s="311">
        <v>3771</v>
      </c>
      <c r="Y126" s="311">
        <v>3842</v>
      </c>
      <c r="Z126" s="311">
        <v>3866</v>
      </c>
      <c r="AA126" s="312">
        <v>3849</v>
      </c>
      <c r="AB126" s="310">
        <v>3862</v>
      </c>
      <c r="AC126" s="311">
        <v>3925</v>
      </c>
      <c r="AD126" s="311">
        <v>3907</v>
      </c>
      <c r="AE126" s="311">
        <v>3885</v>
      </c>
      <c r="AF126" s="311">
        <v>3877</v>
      </c>
      <c r="AG126" s="311">
        <v>3800</v>
      </c>
      <c r="AH126" s="311">
        <v>3785</v>
      </c>
      <c r="AI126" s="311">
        <v>3813</v>
      </c>
      <c r="AJ126" s="311">
        <v>3814</v>
      </c>
      <c r="AK126" s="311">
        <v>3879</v>
      </c>
      <c r="AL126" s="311">
        <v>3873</v>
      </c>
      <c r="AM126" s="312">
        <v>3875</v>
      </c>
      <c r="AN126" s="310">
        <v>3866</v>
      </c>
      <c r="AO126" s="311">
        <v>3880</v>
      </c>
      <c r="AP126" s="311">
        <v>3863</v>
      </c>
      <c r="AQ126" s="311">
        <v>3827</v>
      </c>
      <c r="AR126" s="311">
        <v>3872</v>
      </c>
      <c r="AS126" s="311">
        <v>3851</v>
      </c>
      <c r="AT126" s="311">
        <v>3865</v>
      </c>
      <c r="AU126" s="311">
        <v>3865</v>
      </c>
      <c r="AV126" s="311">
        <v>3835</v>
      </c>
      <c r="AW126" s="311">
        <v>3817</v>
      </c>
      <c r="AX126" s="311">
        <v>3800</v>
      </c>
      <c r="AY126" s="312">
        <v>3800</v>
      </c>
      <c r="AZ126" s="310">
        <v>3822</v>
      </c>
      <c r="BA126" s="311">
        <v>3871</v>
      </c>
      <c r="BB126" s="311">
        <v>3845</v>
      </c>
      <c r="BC126" s="311">
        <v>3848</v>
      </c>
      <c r="BD126" s="311">
        <v>3831</v>
      </c>
      <c r="BE126" s="311">
        <v>3825</v>
      </c>
      <c r="BF126" s="311">
        <v>3772</v>
      </c>
      <c r="BG126" s="311">
        <v>3669</v>
      </c>
      <c r="BH126" s="311">
        <v>3698</v>
      </c>
      <c r="BI126" s="311">
        <v>3604</v>
      </c>
      <c r="BJ126" s="311">
        <v>3612</v>
      </c>
      <c r="BK126" s="312">
        <v>3661</v>
      </c>
      <c r="BL126" s="310">
        <v>3660</v>
      </c>
      <c r="BM126" s="315">
        <v>3672</v>
      </c>
      <c r="BN126" s="315">
        <v>3671</v>
      </c>
      <c r="BO126" s="315">
        <v>3665</v>
      </c>
      <c r="BP126" s="315">
        <v>3663</v>
      </c>
      <c r="BQ126" s="315">
        <v>3608</v>
      </c>
      <c r="BR126" s="315">
        <v>3516</v>
      </c>
      <c r="BS126" s="315">
        <v>3438</v>
      </c>
      <c r="BT126" s="315">
        <v>3420</v>
      </c>
      <c r="BU126" s="315">
        <v>3437</v>
      </c>
      <c r="BV126" s="315">
        <v>3447</v>
      </c>
      <c r="BW126" s="312">
        <v>3452</v>
      </c>
      <c r="BX126" s="310">
        <v>3446</v>
      </c>
      <c r="BY126" s="315">
        <v>3403</v>
      </c>
      <c r="BZ126" s="315">
        <v>3367</v>
      </c>
      <c r="CA126" s="315">
        <v>3309</v>
      </c>
      <c r="CB126" s="315">
        <v>3290</v>
      </c>
      <c r="CC126" s="315">
        <v>3275</v>
      </c>
      <c r="CD126" s="315">
        <v>3268</v>
      </c>
      <c r="CE126" s="315">
        <v>3272</v>
      </c>
      <c r="CF126" s="315">
        <v>3244</v>
      </c>
      <c r="CG126" s="311">
        <v>3220</v>
      </c>
      <c r="CH126" s="311">
        <v>3196</v>
      </c>
      <c r="CI126" s="312">
        <v>3202</v>
      </c>
      <c r="CJ126" s="310">
        <v>3227</v>
      </c>
      <c r="CK126" s="311">
        <v>3244</v>
      </c>
      <c r="CL126" s="311">
        <v>3232</v>
      </c>
      <c r="CM126" s="311">
        <v>3221</v>
      </c>
      <c r="CN126" s="311">
        <v>3221</v>
      </c>
      <c r="CO126" s="311">
        <v>3263</v>
      </c>
      <c r="CP126" s="311">
        <v>3301</v>
      </c>
      <c r="CQ126" s="311">
        <v>3307</v>
      </c>
      <c r="CR126" s="311">
        <v>3238</v>
      </c>
      <c r="CS126" s="311">
        <v>3273</v>
      </c>
      <c r="CT126" s="311">
        <v>3256</v>
      </c>
      <c r="CU126" s="312">
        <v>3269</v>
      </c>
      <c r="CV126" s="310">
        <v>3270</v>
      </c>
      <c r="CW126" s="311">
        <v>3238</v>
      </c>
      <c r="CX126" s="311">
        <v>3180</v>
      </c>
      <c r="CY126" s="311">
        <v>3201</v>
      </c>
      <c r="CZ126" s="311">
        <v>3221</v>
      </c>
      <c r="DA126" s="311">
        <v>3215</v>
      </c>
      <c r="DB126" s="311">
        <v>3226</v>
      </c>
      <c r="DC126" s="311">
        <v>3215</v>
      </c>
      <c r="DD126" s="311">
        <v>3207</v>
      </c>
      <c r="DE126" s="311">
        <v>3199</v>
      </c>
      <c r="DF126" s="311">
        <v>3205</v>
      </c>
      <c r="DG126" s="312">
        <v>3204</v>
      </c>
      <c r="DH126" s="310">
        <v>3241</v>
      </c>
      <c r="DI126" s="311">
        <v>3246</v>
      </c>
      <c r="DJ126" s="311">
        <v>3228</v>
      </c>
      <c r="DK126" s="311">
        <v>3200</v>
      </c>
      <c r="DL126" s="311">
        <v>3181</v>
      </c>
      <c r="DM126" s="311">
        <v>3171</v>
      </c>
      <c r="DN126" s="311">
        <v>3133</v>
      </c>
      <c r="DO126" s="311">
        <v>3135</v>
      </c>
      <c r="DP126" s="311">
        <v>3113</v>
      </c>
      <c r="DQ126" s="311">
        <v>3097</v>
      </c>
      <c r="DR126" s="311">
        <v>3098</v>
      </c>
      <c r="DS126" s="314">
        <v>3105</v>
      </c>
      <c r="DT126" s="310">
        <v>3137</v>
      </c>
      <c r="DU126" s="311">
        <v>3187</v>
      </c>
      <c r="DV126" s="311">
        <v>3160</v>
      </c>
      <c r="DW126" s="311">
        <v>3183</v>
      </c>
      <c r="DX126" s="311">
        <v>3226</v>
      </c>
      <c r="DY126" s="311">
        <v>3235</v>
      </c>
      <c r="DZ126" s="311">
        <v>3205</v>
      </c>
      <c r="EA126" s="311">
        <v>3178</v>
      </c>
      <c r="EB126" s="311">
        <v>3172</v>
      </c>
      <c r="EC126" s="311">
        <v>3160</v>
      </c>
      <c r="ED126" s="311">
        <v>3144</v>
      </c>
      <c r="EE126" s="314">
        <v>3113</v>
      </c>
      <c r="EF126" s="310">
        <v>3113</v>
      </c>
      <c r="EG126" s="311">
        <v>3121</v>
      </c>
      <c r="EH126" s="311">
        <v>3077</v>
      </c>
      <c r="EI126" s="311">
        <v>3048</v>
      </c>
      <c r="EJ126" s="311">
        <v>3031</v>
      </c>
      <c r="EK126" s="311">
        <v>3028</v>
      </c>
      <c r="EL126" s="311">
        <v>3033</v>
      </c>
      <c r="EM126" s="311">
        <v>3044</v>
      </c>
      <c r="EN126" s="311">
        <v>3014</v>
      </c>
      <c r="EO126" s="311">
        <v>2989</v>
      </c>
      <c r="EP126" s="311">
        <v>2974</v>
      </c>
      <c r="EQ126" s="314">
        <v>2957</v>
      </c>
      <c r="ER126" s="310">
        <v>2978</v>
      </c>
      <c r="ES126" s="311">
        <v>2972</v>
      </c>
      <c r="ET126" s="311">
        <v>2962</v>
      </c>
      <c r="EU126" s="311">
        <v>2944</v>
      </c>
      <c r="EV126" s="311">
        <v>2935</v>
      </c>
      <c r="EW126" s="314">
        <v>2875</v>
      </c>
      <c r="EX126" s="314">
        <v>2989</v>
      </c>
      <c r="EY126" s="314">
        <v>2977</v>
      </c>
      <c r="EZ126" s="312">
        <v>2969</v>
      </c>
      <c r="FA126" s="312">
        <v>2988</v>
      </c>
      <c r="FB126" s="312">
        <v>2941</v>
      </c>
      <c r="FC126" s="312">
        <v>2967</v>
      </c>
      <c r="FD126" s="312">
        <v>2974</v>
      </c>
      <c r="FE126" s="312">
        <v>2936</v>
      </c>
      <c r="FF126" s="312">
        <v>2966</v>
      </c>
      <c r="FG126" s="312">
        <v>2947</v>
      </c>
      <c r="FH126" s="312">
        <v>2948</v>
      </c>
      <c r="FI126" s="312">
        <v>2924</v>
      </c>
      <c r="FJ126" s="312">
        <v>2940</v>
      </c>
      <c r="FK126" s="312">
        <v>2949</v>
      </c>
      <c r="FL126" s="312">
        <v>2930</v>
      </c>
      <c r="FM126" s="312">
        <v>2948</v>
      </c>
      <c r="FN126" s="312">
        <v>2952</v>
      </c>
      <c r="FO126" s="312">
        <v>2948</v>
      </c>
      <c r="FP126" s="312">
        <v>2990</v>
      </c>
      <c r="FQ126" s="312">
        <v>2999</v>
      </c>
      <c r="FR126" s="312">
        <v>2989</v>
      </c>
      <c r="FS126" s="312">
        <v>2951</v>
      </c>
      <c r="FT126" s="312">
        <v>2925</v>
      </c>
      <c r="FU126" s="312">
        <v>2922</v>
      </c>
      <c r="FV126" s="312">
        <v>2917</v>
      </c>
      <c r="FW126" s="93">
        <v>-5</v>
      </c>
      <c r="FX126" s="79">
        <v>-0.17140898183064793</v>
      </c>
      <c r="FY126" s="93">
        <v>-31</v>
      </c>
      <c r="FZ126" s="79">
        <v>-1.0515603799185889</v>
      </c>
    </row>
    <row r="127" spans="1:182" ht="15" outlineLevel="2">
      <c r="A127" s="304">
        <v>861</v>
      </c>
      <c r="B127" s="48" t="s">
        <v>399</v>
      </c>
      <c r="C127" s="290" t="s">
        <v>532</v>
      </c>
      <c r="D127" s="310">
        <v>6639</v>
      </c>
      <c r="E127" s="311">
        <v>6668</v>
      </c>
      <c r="F127" s="311">
        <v>6695</v>
      </c>
      <c r="G127" s="311">
        <v>6647</v>
      </c>
      <c r="H127" s="311">
        <v>6675</v>
      </c>
      <c r="I127" s="311">
        <v>6767</v>
      </c>
      <c r="J127" s="311">
        <v>6742</v>
      </c>
      <c r="K127" s="311">
        <v>6684</v>
      </c>
      <c r="L127" s="311">
        <v>6700</v>
      </c>
      <c r="M127" s="311">
        <v>6698</v>
      </c>
      <c r="N127" s="311">
        <v>6667</v>
      </c>
      <c r="O127" s="312">
        <v>6668</v>
      </c>
      <c r="P127" s="310">
        <v>6659</v>
      </c>
      <c r="Q127" s="311">
        <v>6632</v>
      </c>
      <c r="R127" s="313">
        <v>6570</v>
      </c>
      <c r="S127" s="311">
        <v>6967</v>
      </c>
      <c r="T127" s="311">
        <v>7119</v>
      </c>
      <c r="U127" s="311">
        <v>7219</v>
      </c>
      <c r="V127" s="311">
        <v>7184</v>
      </c>
      <c r="W127" s="311">
        <v>7196</v>
      </c>
      <c r="X127" s="311">
        <v>7247</v>
      </c>
      <c r="Y127" s="311">
        <v>7305</v>
      </c>
      <c r="Z127" s="311">
        <v>7328</v>
      </c>
      <c r="AA127" s="312">
        <v>7260</v>
      </c>
      <c r="AB127" s="310">
        <v>7258</v>
      </c>
      <c r="AC127" s="311">
        <v>7345</v>
      </c>
      <c r="AD127" s="311">
        <v>7253</v>
      </c>
      <c r="AE127" s="311">
        <v>7213</v>
      </c>
      <c r="AF127" s="311">
        <v>7202</v>
      </c>
      <c r="AG127" s="311">
        <v>7035</v>
      </c>
      <c r="AH127" s="311">
        <v>7001</v>
      </c>
      <c r="AI127" s="311">
        <v>6888</v>
      </c>
      <c r="AJ127" s="311">
        <v>6839</v>
      </c>
      <c r="AK127" s="311">
        <v>6986</v>
      </c>
      <c r="AL127" s="311">
        <v>6970</v>
      </c>
      <c r="AM127" s="312">
        <v>7011</v>
      </c>
      <c r="AN127" s="310">
        <v>6977</v>
      </c>
      <c r="AO127" s="311">
        <v>6950</v>
      </c>
      <c r="AP127" s="311">
        <v>6917</v>
      </c>
      <c r="AQ127" s="311">
        <v>6865</v>
      </c>
      <c r="AR127" s="311">
        <v>7038</v>
      </c>
      <c r="AS127" s="311">
        <v>7043</v>
      </c>
      <c r="AT127" s="311">
        <v>7046</v>
      </c>
      <c r="AU127" s="311">
        <v>7098</v>
      </c>
      <c r="AV127" s="311">
        <v>7014</v>
      </c>
      <c r="AW127" s="311">
        <v>7032</v>
      </c>
      <c r="AX127" s="311">
        <v>7060</v>
      </c>
      <c r="AY127" s="312">
        <v>7027</v>
      </c>
      <c r="AZ127" s="310">
        <v>7111</v>
      </c>
      <c r="BA127" s="311">
        <v>7213</v>
      </c>
      <c r="BB127" s="311">
        <v>7117</v>
      </c>
      <c r="BC127" s="311">
        <v>7081</v>
      </c>
      <c r="BD127" s="311">
        <v>7028</v>
      </c>
      <c r="BE127" s="311">
        <v>6913</v>
      </c>
      <c r="BF127" s="311">
        <v>6896</v>
      </c>
      <c r="BG127" s="311">
        <v>6772</v>
      </c>
      <c r="BH127" s="311">
        <v>6789</v>
      </c>
      <c r="BI127" s="311">
        <v>6641</v>
      </c>
      <c r="BJ127" s="311">
        <v>6664</v>
      </c>
      <c r="BK127" s="312">
        <v>6712</v>
      </c>
      <c r="BL127" s="310">
        <v>6693</v>
      </c>
      <c r="BM127" s="315">
        <v>6731</v>
      </c>
      <c r="BN127" s="315">
        <v>6717</v>
      </c>
      <c r="BO127" s="315">
        <v>6687</v>
      </c>
      <c r="BP127" s="315">
        <v>6679</v>
      </c>
      <c r="BQ127" s="315">
        <v>6637</v>
      </c>
      <c r="BR127" s="315">
        <v>6324</v>
      </c>
      <c r="BS127" s="315">
        <v>6207</v>
      </c>
      <c r="BT127" s="315">
        <v>6191</v>
      </c>
      <c r="BU127" s="315">
        <v>6178</v>
      </c>
      <c r="BV127" s="315">
        <v>6158</v>
      </c>
      <c r="BW127" s="312">
        <v>6148</v>
      </c>
      <c r="BX127" s="310">
        <v>6189</v>
      </c>
      <c r="BY127" s="315">
        <v>6142</v>
      </c>
      <c r="BZ127" s="315">
        <v>6085</v>
      </c>
      <c r="CA127" s="315">
        <v>5993</v>
      </c>
      <c r="CB127" s="315">
        <v>5949</v>
      </c>
      <c r="CC127" s="315">
        <v>5850</v>
      </c>
      <c r="CD127" s="315">
        <v>5860</v>
      </c>
      <c r="CE127" s="315">
        <v>5866</v>
      </c>
      <c r="CF127" s="315">
        <v>5833</v>
      </c>
      <c r="CG127" s="311">
        <v>5755</v>
      </c>
      <c r="CH127" s="311">
        <v>5745</v>
      </c>
      <c r="CI127" s="312">
        <v>5711</v>
      </c>
      <c r="CJ127" s="310">
        <v>5667</v>
      </c>
      <c r="CK127" s="311">
        <v>5646</v>
      </c>
      <c r="CL127" s="311">
        <v>5633</v>
      </c>
      <c r="CM127" s="311">
        <v>5608</v>
      </c>
      <c r="CN127" s="311">
        <v>5599</v>
      </c>
      <c r="CO127" s="311">
        <v>5657</v>
      </c>
      <c r="CP127" s="311">
        <v>5719</v>
      </c>
      <c r="CQ127" s="311">
        <v>5679</v>
      </c>
      <c r="CR127" s="311">
        <v>5689</v>
      </c>
      <c r="CS127" s="311">
        <v>5769</v>
      </c>
      <c r="CT127" s="311">
        <v>5837</v>
      </c>
      <c r="CU127" s="312">
        <v>5885</v>
      </c>
      <c r="CV127" s="310">
        <v>5888</v>
      </c>
      <c r="CW127" s="311">
        <v>5851</v>
      </c>
      <c r="CX127" s="311">
        <v>5858</v>
      </c>
      <c r="CY127" s="311">
        <v>5786</v>
      </c>
      <c r="CZ127" s="311">
        <v>5780</v>
      </c>
      <c r="DA127" s="311">
        <v>5788</v>
      </c>
      <c r="DB127" s="311">
        <v>5744</v>
      </c>
      <c r="DC127" s="311">
        <v>5687</v>
      </c>
      <c r="DD127" s="311">
        <v>5700</v>
      </c>
      <c r="DE127" s="311">
        <v>5673</v>
      </c>
      <c r="DF127" s="311">
        <v>5647</v>
      </c>
      <c r="DG127" s="312">
        <v>5627</v>
      </c>
      <c r="DH127" s="310">
        <v>5625</v>
      </c>
      <c r="DI127" s="311">
        <v>5575</v>
      </c>
      <c r="DJ127" s="311">
        <v>5669</v>
      </c>
      <c r="DK127" s="311">
        <v>5604</v>
      </c>
      <c r="DL127" s="311">
        <v>5679</v>
      </c>
      <c r="DM127" s="311">
        <v>5615</v>
      </c>
      <c r="DN127" s="311">
        <v>5543</v>
      </c>
      <c r="DO127" s="311">
        <v>5568</v>
      </c>
      <c r="DP127" s="311">
        <v>5552</v>
      </c>
      <c r="DQ127" s="311">
        <v>5537</v>
      </c>
      <c r="DR127" s="311">
        <v>5531</v>
      </c>
      <c r="DS127" s="314">
        <v>5570</v>
      </c>
      <c r="DT127" s="310">
        <v>5623</v>
      </c>
      <c r="DU127" s="311">
        <v>5788</v>
      </c>
      <c r="DV127" s="311">
        <v>5807</v>
      </c>
      <c r="DW127" s="311">
        <v>5870</v>
      </c>
      <c r="DX127" s="311">
        <v>5963</v>
      </c>
      <c r="DY127" s="311">
        <v>5988</v>
      </c>
      <c r="DZ127" s="311">
        <v>5976</v>
      </c>
      <c r="EA127" s="311">
        <v>5865</v>
      </c>
      <c r="EB127" s="311">
        <v>5919</v>
      </c>
      <c r="EC127" s="311">
        <v>5911</v>
      </c>
      <c r="ED127" s="311">
        <v>5849</v>
      </c>
      <c r="EE127" s="314">
        <v>5814</v>
      </c>
      <c r="EF127" s="310">
        <v>5819</v>
      </c>
      <c r="EG127" s="311">
        <v>5816</v>
      </c>
      <c r="EH127" s="311">
        <v>5778</v>
      </c>
      <c r="EI127" s="311">
        <v>5755</v>
      </c>
      <c r="EJ127" s="311">
        <v>5691</v>
      </c>
      <c r="EK127" s="311">
        <v>5693</v>
      </c>
      <c r="EL127" s="311">
        <v>5704</v>
      </c>
      <c r="EM127" s="311">
        <v>5704</v>
      </c>
      <c r="EN127" s="311">
        <v>5747</v>
      </c>
      <c r="EO127" s="311">
        <v>5702</v>
      </c>
      <c r="EP127" s="311">
        <v>5644</v>
      </c>
      <c r="EQ127" s="314">
        <v>5603</v>
      </c>
      <c r="ER127" s="310">
        <v>5624</v>
      </c>
      <c r="ES127" s="311">
        <v>5645</v>
      </c>
      <c r="ET127" s="311">
        <v>5653</v>
      </c>
      <c r="EU127" s="311">
        <v>5607</v>
      </c>
      <c r="EV127" s="311">
        <v>5594</v>
      </c>
      <c r="EW127" s="314">
        <v>5508</v>
      </c>
      <c r="EX127" s="314">
        <v>5872</v>
      </c>
      <c r="EY127" s="314">
        <v>5841</v>
      </c>
      <c r="EZ127" s="312">
        <v>5837</v>
      </c>
      <c r="FA127" s="312">
        <v>5896</v>
      </c>
      <c r="FB127" s="312">
        <v>5908</v>
      </c>
      <c r="FC127" s="312">
        <v>5920</v>
      </c>
      <c r="FD127" s="312">
        <v>5998</v>
      </c>
      <c r="FE127" s="312">
        <v>5975</v>
      </c>
      <c r="FF127" s="312">
        <v>5937</v>
      </c>
      <c r="FG127" s="312">
        <v>5927</v>
      </c>
      <c r="FH127" s="312">
        <v>5883</v>
      </c>
      <c r="FI127" s="312">
        <v>5840</v>
      </c>
      <c r="FJ127" s="312">
        <v>5808</v>
      </c>
      <c r="FK127" s="312">
        <v>5811</v>
      </c>
      <c r="FL127" s="312">
        <v>5813</v>
      </c>
      <c r="FM127" s="312">
        <v>5820</v>
      </c>
      <c r="FN127" s="312">
        <v>5781</v>
      </c>
      <c r="FO127" s="312">
        <v>5797</v>
      </c>
      <c r="FP127" s="312">
        <v>5862</v>
      </c>
      <c r="FQ127" s="312">
        <v>5817</v>
      </c>
      <c r="FR127" s="312">
        <v>5767</v>
      </c>
      <c r="FS127" s="312">
        <v>5799</v>
      </c>
      <c r="FT127" s="312">
        <v>5825</v>
      </c>
      <c r="FU127" s="312">
        <v>5800</v>
      </c>
      <c r="FV127" s="312">
        <v>5753</v>
      </c>
      <c r="FW127" s="93">
        <v>-47</v>
      </c>
      <c r="FX127" s="79">
        <v>-0.8169650617069355</v>
      </c>
      <c r="FY127" s="93">
        <v>-44</v>
      </c>
      <c r="FZ127" s="79">
        <v>-0.75901328273244784</v>
      </c>
    </row>
    <row r="128" spans="1:182" ht="23.25" customHeight="1" outlineLevel="1">
      <c r="A128" s="41" t="s">
        <v>860</v>
      </c>
      <c r="B128" s="38"/>
      <c r="C128" s="42" t="s">
        <v>861</v>
      </c>
      <c r="D128" s="43">
        <v>872690</v>
      </c>
      <c r="E128" s="44">
        <v>879367</v>
      </c>
      <c r="F128" s="44">
        <v>878061</v>
      </c>
      <c r="G128" s="44">
        <v>889697</v>
      </c>
      <c r="H128" s="44">
        <v>888362</v>
      </c>
      <c r="I128" s="44">
        <v>900081</v>
      </c>
      <c r="J128" s="44">
        <v>888267</v>
      </c>
      <c r="K128" s="44">
        <v>897080</v>
      </c>
      <c r="L128" s="44">
        <v>871226</v>
      </c>
      <c r="M128" s="44">
        <v>874312</v>
      </c>
      <c r="N128" s="44">
        <v>867883</v>
      </c>
      <c r="O128" s="45">
        <v>880356</v>
      </c>
      <c r="P128" s="43">
        <v>877670</v>
      </c>
      <c r="Q128" s="44">
        <v>867130</v>
      </c>
      <c r="R128" s="46">
        <v>860325</v>
      </c>
      <c r="S128" s="44">
        <v>850390</v>
      </c>
      <c r="T128" s="44">
        <v>850829</v>
      </c>
      <c r="U128" s="44">
        <v>851372</v>
      </c>
      <c r="V128" s="44">
        <v>847746</v>
      </c>
      <c r="W128" s="44">
        <v>844725</v>
      </c>
      <c r="X128" s="44">
        <v>841139</v>
      </c>
      <c r="Y128" s="44">
        <v>838726</v>
      </c>
      <c r="Z128" s="44">
        <v>840281</v>
      </c>
      <c r="AA128" s="45">
        <v>827642</v>
      </c>
      <c r="AB128" s="43">
        <v>829293</v>
      </c>
      <c r="AC128" s="44">
        <v>839173</v>
      </c>
      <c r="AD128" s="44">
        <v>843314</v>
      </c>
      <c r="AE128" s="44">
        <v>849891</v>
      </c>
      <c r="AF128" s="44">
        <v>837308</v>
      </c>
      <c r="AG128" s="44">
        <v>838151</v>
      </c>
      <c r="AH128" s="44">
        <v>849905</v>
      </c>
      <c r="AI128" s="44">
        <v>842229</v>
      </c>
      <c r="AJ128" s="44">
        <v>840838</v>
      </c>
      <c r="AK128" s="44">
        <v>838692</v>
      </c>
      <c r="AL128" s="44">
        <v>842141</v>
      </c>
      <c r="AM128" s="45">
        <v>841036</v>
      </c>
      <c r="AN128" s="43">
        <v>850139</v>
      </c>
      <c r="AO128" s="44">
        <v>847617</v>
      </c>
      <c r="AP128" s="44">
        <v>844588</v>
      </c>
      <c r="AQ128" s="44">
        <v>844763</v>
      </c>
      <c r="AR128" s="44">
        <v>851849</v>
      </c>
      <c r="AS128" s="44">
        <v>848199</v>
      </c>
      <c r="AT128" s="44">
        <v>849656</v>
      </c>
      <c r="AU128" s="44">
        <v>849644</v>
      </c>
      <c r="AV128" s="44">
        <v>838829</v>
      </c>
      <c r="AW128" s="44">
        <v>841889</v>
      </c>
      <c r="AX128" s="44">
        <v>840474</v>
      </c>
      <c r="AY128" s="45">
        <v>842228</v>
      </c>
      <c r="AZ128" s="43">
        <v>850625</v>
      </c>
      <c r="BA128" s="44">
        <v>855651</v>
      </c>
      <c r="BB128" s="44">
        <v>856066</v>
      </c>
      <c r="BC128" s="44">
        <v>853624</v>
      </c>
      <c r="BD128" s="44">
        <v>853091</v>
      </c>
      <c r="BE128" s="44">
        <v>845590</v>
      </c>
      <c r="BF128" s="44">
        <v>842766</v>
      </c>
      <c r="BG128" s="44">
        <v>823967</v>
      </c>
      <c r="BH128" s="44">
        <v>834910</v>
      </c>
      <c r="BI128" s="44">
        <v>825164</v>
      </c>
      <c r="BJ128" s="44">
        <v>840239</v>
      </c>
      <c r="BK128" s="45">
        <v>855163</v>
      </c>
      <c r="BL128" s="43">
        <v>864535</v>
      </c>
      <c r="BM128" s="102">
        <v>882467</v>
      </c>
      <c r="BN128" s="102">
        <v>874898</v>
      </c>
      <c r="BO128" s="102">
        <v>869377</v>
      </c>
      <c r="BP128" s="102">
        <v>872269</v>
      </c>
      <c r="BQ128" s="102">
        <v>870709</v>
      </c>
      <c r="BR128" s="102">
        <v>856071</v>
      </c>
      <c r="BS128" s="102">
        <v>848408</v>
      </c>
      <c r="BT128" s="102">
        <v>852185</v>
      </c>
      <c r="BU128" s="102">
        <v>850766</v>
      </c>
      <c r="BV128" s="102">
        <v>850530</v>
      </c>
      <c r="BW128" s="45">
        <v>857524</v>
      </c>
      <c r="BX128" s="43">
        <v>859170</v>
      </c>
      <c r="BY128" s="102">
        <v>852491</v>
      </c>
      <c r="BZ128" s="102">
        <v>828745</v>
      </c>
      <c r="CA128" s="102">
        <v>811517</v>
      </c>
      <c r="CB128" s="102">
        <v>819202</v>
      </c>
      <c r="CC128" s="102">
        <v>810767</v>
      </c>
      <c r="CD128" s="102">
        <v>800221</v>
      </c>
      <c r="CE128" s="102">
        <v>802541</v>
      </c>
      <c r="CF128" s="102">
        <v>806685</v>
      </c>
      <c r="CG128" s="44">
        <v>795345</v>
      </c>
      <c r="CH128" s="44">
        <v>787984</v>
      </c>
      <c r="CI128" s="45">
        <v>779169</v>
      </c>
      <c r="CJ128" s="43">
        <v>774343</v>
      </c>
      <c r="CK128" s="44">
        <v>771996</v>
      </c>
      <c r="CL128" s="44">
        <v>766015</v>
      </c>
      <c r="CM128" s="44">
        <v>762117</v>
      </c>
      <c r="CN128" s="44">
        <v>760349</v>
      </c>
      <c r="CO128" s="44">
        <v>781864</v>
      </c>
      <c r="CP128" s="44">
        <v>795412</v>
      </c>
      <c r="CQ128" s="44">
        <v>800611</v>
      </c>
      <c r="CR128" s="44">
        <v>810016</v>
      </c>
      <c r="CS128" s="44">
        <v>822091</v>
      </c>
      <c r="CT128" s="44">
        <v>827122</v>
      </c>
      <c r="CU128" s="45">
        <v>827836</v>
      </c>
      <c r="CV128" s="43">
        <v>831723</v>
      </c>
      <c r="CW128" s="44">
        <v>836356</v>
      </c>
      <c r="CX128" s="44">
        <v>832519</v>
      </c>
      <c r="CY128" s="44">
        <v>829085</v>
      </c>
      <c r="CZ128" s="44">
        <v>828775</v>
      </c>
      <c r="DA128" s="44">
        <v>827592</v>
      </c>
      <c r="DB128" s="44">
        <v>826378</v>
      </c>
      <c r="DC128" s="44">
        <v>825696</v>
      </c>
      <c r="DD128" s="44">
        <v>821667</v>
      </c>
      <c r="DE128" s="44">
        <v>825145</v>
      </c>
      <c r="DF128" s="44">
        <v>822518</v>
      </c>
      <c r="DG128" s="45">
        <v>826277</v>
      </c>
      <c r="DH128" s="43">
        <v>828059</v>
      </c>
      <c r="DI128" s="44">
        <v>833713</v>
      </c>
      <c r="DJ128" s="44">
        <v>836157</v>
      </c>
      <c r="DK128" s="44">
        <v>828528</v>
      </c>
      <c r="DL128" s="44">
        <v>825575</v>
      </c>
      <c r="DM128" s="44">
        <v>819218</v>
      </c>
      <c r="DN128" s="44">
        <v>813099</v>
      </c>
      <c r="DO128" s="44">
        <v>813285</v>
      </c>
      <c r="DP128" s="44">
        <v>810998</v>
      </c>
      <c r="DQ128" s="44">
        <v>805331</v>
      </c>
      <c r="DR128" s="44">
        <v>801744</v>
      </c>
      <c r="DS128" s="47">
        <v>800149</v>
      </c>
      <c r="DT128" s="43">
        <v>800520</v>
      </c>
      <c r="DU128" s="44">
        <v>886195</v>
      </c>
      <c r="DV128" s="44">
        <v>899012</v>
      </c>
      <c r="DW128" s="44">
        <v>935174</v>
      </c>
      <c r="DX128" s="44">
        <v>969920</v>
      </c>
      <c r="DY128" s="44">
        <v>982462</v>
      </c>
      <c r="DZ128" s="44">
        <v>979419</v>
      </c>
      <c r="EA128" s="44">
        <v>939143</v>
      </c>
      <c r="EB128" s="44">
        <v>940627</v>
      </c>
      <c r="EC128" s="44">
        <v>927066</v>
      </c>
      <c r="ED128" s="44">
        <v>915601</v>
      </c>
      <c r="EE128" s="47">
        <v>901425</v>
      </c>
      <c r="EF128" s="43">
        <v>895609</v>
      </c>
      <c r="EG128" s="44">
        <v>888339</v>
      </c>
      <c r="EH128" s="44">
        <v>874914</v>
      </c>
      <c r="EI128" s="44">
        <v>867752</v>
      </c>
      <c r="EJ128" s="44">
        <v>862945</v>
      </c>
      <c r="EK128" s="44">
        <v>861669</v>
      </c>
      <c r="EL128" s="44">
        <v>856619</v>
      </c>
      <c r="EM128" s="44">
        <v>851515</v>
      </c>
      <c r="EN128" s="44">
        <v>917084</v>
      </c>
      <c r="EO128" s="44">
        <v>912765</v>
      </c>
      <c r="EP128" s="44">
        <v>909730</v>
      </c>
      <c r="EQ128" s="47">
        <v>912411</v>
      </c>
      <c r="ER128" s="43">
        <v>910451</v>
      </c>
      <c r="ES128" s="44">
        <v>923722</v>
      </c>
      <c r="ET128" s="44">
        <v>989393</v>
      </c>
      <c r="EU128" s="44">
        <v>992935</v>
      </c>
      <c r="EV128" s="44">
        <v>1010627</v>
      </c>
      <c r="EW128" s="47">
        <v>1011514</v>
      </c>
      <c r="EX128" s="47">
        <v>1057085</v>
      </c>
      <c r="EY128" s="47">
        <v>1059746</v>
      </c>
      <c r="EZ128" s="45">
        <v>1058780</v>
      </c>
      <c r="FA128" s="45">
        <v>1058711</v>
      </c>
      <c r="FB128" s="45">
        <v>1057006</v>
      </c>
      <c r="FC128" s="45">
        <v>1067292</v>
      </c>
      <c r="FD128" s="45">
        <v>1087888</v>
      </c>
      <c r="FE128" s="45">
        <v>1101514</v>
      </c>
      <c r="FF128" s="45">
        <v>1105567</v>
      </c>
      <c r="FG128" s="45">
        <v>1102582</v>
      </c>
      <c r="FH128" s="45">
        <v>1109863</v>
      </c>
      <c r="FI128" s="45">
        <v>1111380</v>
      </c>
      <c r="FJ128" s="45">
        <v>1117252</v>
      </c>
      <c r="FK128" s="45">
        <v>1126495</v>
      </c>
      <c r="FL128" s="45">
        <v>1130740</v>
      </c>
      <c r="FM128" s="45">
        <v>1133500</v>
      </c>
      <c r="FN128" s="45">
        <v>1138620</v>
      </c>
      <c r="FO128" s="45">
        <v>1142904</v>
      </c>
      <c r="FP128" s="45">
        <v>1162682</v>
      </c>
      <c r="FQ128" s="45">
        <v>1174850</v>
      </c>
      <c r="FR128" s="45">
        <v>1178552</v>
      </c>
      <c r="FS128" s="45">
        <v>1182094</v>
      </c>
      <c r="FT128" s="45">
        <v>1182561</v>
      </c>
      <c r="FU128" s="45">
        <v>1189161</v>
      </c>
      <c r="FV128" s="45">
        <v>1193205</v>
      </c>
      <c r="FW128" s="93">
        <v>4044</v>
      </c>
      <c r="FX128" s="79">
        <v>0.33891912957119691</v>
      </c>
      <c r="FY128" s="93">
        <v>50301</v>
      </c>
      <c r="FZ128" s="79">
        <v>4.401157052560845</v>
      </c>
    </row>
    <row r="129" spans="1:182" ht="15" customHeight="1" outlineLevel="2">
      <c r="A129" s="304">
        <v>1</v>
      </c>
      <c r="B129" s="48" t="s">
        <v>860</v>
      </c>
      <c r="C129" s="290" t="s">
        <v>414</v>
      </c>
      <c r="D129" s="310">
        <v>633190</v>
      </c>
      <c r="E129" s="311">
        <v>639699</v>
      </c>
      <c r="F129" s="311">
        <v>638040</v>
      </c>
      <c r="G129" s="311">
        <v>651236</v>
      </c>
      <c r="H129" s="311">
        <v>649426</v>
      </c>
      <c r="I129" s="311">
        <v>656136</v>
      </c>
      <c r="J129" s="311">
        <v>650584</v>
      </c>
      <c r="K129" s="311">
        <v>655903</v>
      </c>
      <c r="L129" s="311">
        <v>635282</v>
      </c>
      <c r="M129" s="311">
        <v>638140</v>
      </c>
      <c r="N129" s="311">
        <v>632869</v>
      </c>
      <c r="O129" s="312">
        <v>644077</v>
      </c>
      <c r="P129" s="310">
        <v>640721</v>
      </c>
      <c r="Q129" s="311">
        <v>631127</v>
      </c>
      <c r="R129" s="313">
        <v>623747</v>
      </c>
      <c r="S129" s="311">
        <v>612531</v>
      </c>
      <c r="T129" s="311">
        <v>609237</v>
      </c>
      <c r="U129" s="311">
        <v>605825</v>
      </c>
      <c r="V129" s="311">
        <v>601234</v>
      </c>
      <c r="W129" s="311">
        <v>597667</v>
      </c>
      <c r="X129" s="311">
        <v>593684</v>
      </c>
      <c r="Y129" s="311">
        <v>589676</v>
      </c>
      <c r="Z129" s="311">
        <v>589828</v>
      </c>
      <c r="AA129" s="312">
        <v>581390</v>
      </c>
      <c r="AB129" s="310">
        <v>580741</v>
      </c>
      <c r="AC129" s="311">
        <v>586253</v>
      </c>
      <c r="AD129" s="311">
        <v>590260</v>
      </c>
      <c r="AE129" s="311">
        <v>597787</v>
      </c>
      <c r="AF129" s="311">
        <v>586060</v>
      </c>
      <c r="AG129" s="311">
        <v>592474</v>
      </c>
      <c r="AH129" s="311">
        <v>606102</v>
      </c>
      <c r="AI129" s="311">
        <v>602055</v>
      </c>
      <c r="AJ129" s="311">
        <v>603118</v>
      </c>
      <c r="AK129" s="311">
        <v>597499</v>
      </c>
      <c r="AL129" s="311">
        <v>601450</v>
      </c>
      <c r="AM129" s="312">
        <v>598359</v>
      </c>
      <c r="AN129" s="310">
        <v>609666</v>
      </c>
      <c r="AO129" s="311">
        <v>608686</v>
      </c>
      <c r="AP129" s="311">
        <v>606137</v>
      </c>
      <c r="AQ129" s="311">
        <v>608091</v>
      </c>
      <c r="AR129" s="311">
        <v>607366</v>
      </c>
      <c r="AS129" s="311">
        <v>604575</v>
      </c>
      <c r="AT129" s="311">
        <v>606514</v>
      </c>
      <c r="AU129" s="311">
        <v>605477</v>
      </c>
      <c r="AV129" s="311">
        <v>597954</v>
      </c>
      <c r="AW129" s="311">
        <v>600947</v>
      </c>
      <c r="AX129" s="311">
        <v>600086</v>
      </c>
      <c r="AY129" s="312">
        <v>601622</v>
      </c>
      <c r="AZ129" s="310">
        <v>609169</v>
      </c>
      <c r="BA129" s="311">
        <v>608868</v>
      </c>
      <c r="BB129" s="311">
        <v>613097</v>
      </c>
      <c r="BC129" s="311">
        <v>611223</v>
      </c>
      <c r="BD129" s="311">
        <v>611439</v>
      </c>
      <c r="BE129" s="311">
        <v>606011</v>
      </c>
      <c r="BF129" s="311">
        <v>604170</v>
      </c>
      <c r="BG129" s="311">
        <v>589778</v>
      </c>
      <c r="BH129" s="311">
        <v>597271</v>
      </c>
      <c r="BI129" s="311">
        <v>591162</v>
      </c>
      <c r="BJ129" s="311">
        <v>605112</v>
      </c>
      <c r="BK129" s="312">
        <v>617069</v>
      </c>
      <c r="BL129" s="310">
        <v>625686</v>
      </c>
      <c r="BM129" s="315">
        <v>639651</v>
      </c>
      <c r="BN129" s="315">
        <v>633455</v>
      </c>
      <c r="BO129" s="315">
        <v>628159</v>
      </c>
      <c r="BP129" s="315">
        <v>630953</v>
      </c>
      <c r="BQ129" s="315">
        <v>630004</v>
      </c>
      <c r="BR129" s="315">
        <v>620153</v>
      </c>
      <c r="BS129" s="315">
        <v>615291</v>
      </c>
      <c r="BT129" s="315">
        <v>619932</v>
      </c>
      <c r="BU129" s="315">
        <v>619114</v>
      </c>
      <c r="BV129" s="315">
        <v>619385</v>
      </c>
      <c r="BW129" s="312">
        <v>624862</v>
      </c>
      <c r="BX129" s="310">
        <v>624792</v>
      </c>
      <c r="BY129" s="315">
        <v>618725</v>
      </c>
      <c r="BZ129" s="315">
        <v>600017</v>
      </c>
      <c r="CA129" s="315">
        <v>587217</v>
      </c>
      <c r="CB129" s="315">
        <v>597418</v>
      </c>
      <c r="CC129" s="315">
        <v>592887</v>
      </c>
      <c r="CD129" s="315">
        <v>583571</v>
      </c>
      <c r="CE129" s="315">
        <v>580615</v>
      </c>
      <c r="CF129" s="315">
        <v>585426</v>
      </c>
      <c r="CG129" s="311">
        <v>575475</v>
      </c>
      <c r="CH129" s="311">
        <v>568365</v>
      </c>
      <c r="CI129" s="312">
        <v>561292</v>
      </c>
      <c r="CJ129" s="310">
        <v>557603</v>
      </c>
      <c r="CK129" s="311">
        <v>554997</v>
      </c>
      <c r="CL129" s="311">
        <v>550958</v>
      </c>
      <c r="CM129" s="311">
        <v>547904</v>
      </c>
      <c r="CN129" s="311">
        <v>546274</v>
      </c>
      <c r="CO129" s="311">
        <v>566439</v>
      </c>
      <c r="CP129" s="311">
        <v>578214</v>
      </c>
      <c r="CQ129" s="311">
        <v>582048</v>
      </c>
      <c r="CR129" s="311">
        <v>590530</v>
      </c>
      <c r="CS129" s="311">
        <v>601030</v>
      </c>
      <c r="CT129" s="311">
        <v>603529</v>
      </c>
      <c r="CU129" s="312">
        <v>602822</v>
      </c>
      <c r="CV129" s="310">
        <v>607194</v>
      </c>
      <c r="CW129" s="311">
        <v>610348</v>
      </c>
      <c r="CX129" s="311">
        <v>607567</v>
      </c>
      <c r="CY129" s="311">
        <v>604405</v>
      </c>
      <c r="CZ129" s="311">
        <v>605142</v>
      </c>
      <c r="DA129" s="311">
        <v>605446</v>
      </c>
      <c r="DB129" s="311">
        <v>605204</v>
      </c>
      <c r="DC129" s="311">
        <v>604611</v>
      </c>
      <c r="DD129" s="311">
        <v>601383</v>
      </c>
      <c r="DE129" s="311">
        <v>605836</v>
      </c>
      <c r="DF129" s="311">
        <v>603932</v>
      </c>
      <c r="DG129" s="312">
        <v>607975</v>
      </c>
      <c r="DH129" s="310">
        <v>609030</v>
      </c>
      <c r="DI129" s="311">
        <v>613432</v>
      </c>
      <c r="DJ129" s="311">
        <v>615931</v>
      </c>
      <c r="DK129" s="311">
        <v>609723</v>
      </c>
      <c r="DL129" s="311">
        <v>608081</v>
      </c>
      <c r="DM129" s="311">
        <v>603224</v>
      </c>
      <c r="DN129" s="311">
        <v>598452</v>
      </c>
      <c r="DO129" s="311">
        <v>598850</v>
      </c>
      <c r="DP129" s="311">
        <v>596268</v>
      </c>
      <c r="DQ129" s="311">
        <v>592631</v>
      </c>
      <c r="DR129" s="311">
        <v>590094</v>
      </c>
      <c r="DS129" s="314">
        <v>586522</v>
      </c>
      <c r="DT129" s="310">
        <v>586134</v>
      </c>
      <c r="DU129" s="311">
        <v>652731</v>
      </c>
      <c r="DV129" s="311">
        <v>662461</v>
      </c>
      <c r="DW129" s="311">
        <v>695588</v>
      </c>
      <c r="DX129" s="311">
        <v>722410</v>
      </c>
      <c r="DY129" s="311">
        <v>731442</v>
      </c>
      <c r="DZ129" s="311">
        <v>728314</v>
      </c>
      <c r="EA129" s="311">
        <v>697139</v>
      </c>
      <c r="EB129" s="311">
        <v>697877</v>
      </c>
      <c r="EC129" s="311">
        <v>687715</v>
      </c>
      <c r="ED129" s="311">
        <v>679218</v>
      </c>
      <c r="EE129" s="314">
        <v>668057</v>
      </c>
      <c r="EF129" s="310">
        <v>663663</v>
      </c>
      <c r="EG129" s="311">
        <v>657734</v>
      </c>
      <c r="EH129" s="311">
        <v>647345</v>
      </c>
      <c r="EI129" s="311">
        <v>641060</v>
      </c>
      <c r="EJ129" s="311">
        <v>636491</v>
      </c>
      <c r="EK129" s="311">
        <v>634603</v>
      </c>
      <c r="EL129" s="311">
        <v>629798</v>
      </c>
      <c r="EM129" s="311">
        <v>624597</v>
      </c>
      <c r="EN129" s="311">
        <v>670829</v>
      </c>
      <c r="EO129" s="311">
        <v>665997</v>
      </c>
      <c r="EP129" s="311">
        <v>662414</v>
      </c>
      <c r="EQ129" s="314">
        <v>663159</v>
      </c>
      <c r="ER129" s="310">
        <v>661397</v>
      </c>
      <c r="ES129" s="311">
        <v>669690</v>
      </c>
      <c r="ET129" s="311">
        <v>714967</v>
      </c>
      <c r="EU129" s="311">
        <v>715962</v>
      </c>
      <c r="EV129" s="311">
        <v>728138</v>
      </c>
      <c r="EW129" s="314">
        <v>727817</v>
      </c>
      <c r="EX129" s="314">
        <v>758813</v>
      </c>
      <c r="EY129" s="314">
        <v>758765</v>
      </c>
      <c r="EZ129" s="312">
        <v>756462</v>
      </c>
      <c r="FA129" s="312">
        <v>755028</v>
      </c>
      <c r="FB129" s="312">
        <v>752801</v>
      </c>
      <c r="FC129" s="312">
        <v>758281</v>
      </c>
      <c r="FD129" s="312">
        <v>772560</v>
      </c>
      <c r="FE129" s="312">
        <v>781913</v>
      </c>
      <c r="FF129" s="312">
        <v>786571</v>
      </c>
      <c r="FG129" s="312">
        <v>784133</v>
      </c>
      <c r="FH129" s="312">
        <v>788458</v>
      </c>
      <c r="FI129" s="312">
        <v>788503</v>
      </c>
      <c r="FJ129" s="312">
        <v>792235</v>
      </c>
      <c r="FK129" s="312">
        <v>798239</v>
      </c>
      <c r="FL129" s="312">
        <v>799228</v>
      </c>
      <c r="FM129" s="312">
        <v>800938</v>
      </c>
      <c r="FN129" s="312">
        <v>804164</v>
      </c>
      <c r="FO129" s="312">
        <v>807815</v>
      </c>
      <c r="FP129" s="312">
        <v>822542</v>
      </c>
      <c r="FQ129" s="312">
        <v>830754</v>
      </c>
      <c r="FR129" s="312">
        <v>832653</v>
      </c>
      <c r="FS129" s="312">
        <v>835976</v>
      </c>
      <c r="FT129" s="312">
        <v>836365</v>
      </c>
      <c r="FU129" s="312">
        <v>841527</v>
      </c>
      <c r="FV129" s="312">
        <v>844392</v>
      </c>
      <c r="FW129" s="93">
        <v>2865</v>
      </c>
      <c r="FX129" s="79">
        <v>0.33929738794304065</v>
      </c>
      <c r="FY129" s="93">
        <v>36577</v>
      </c>
      <c r="FZ129" s="79">
        <v>4.5278931438510055</v>
      </c>
    </row>
    <row r="130" spans="1:182" ht="15" customHeight="1" outlineLevel="2">
      <c r="A130" s="304">
        <v>79</v>
      </c>
      <c r="B130" s="48" t="s">
        <v>860</v>
      </c>
      <c r="C130" s="290" t="s">
        <v>430</v>
      </c>
      <c r="D130" s="310">
        <v>18309</v>
      </c>
      <c r="E130" s="311">
        <v>18347</v>
      </c>
      <c r="F130" s="311">
        <v>18210</v>
      </c>
      <c r="G130" s="311">
        <v>18466</v>
      </c>
      <c r="H130" s="311">
        <v>18284</v>
      </c>
      <c r="I130" s="311">
        <v>18501</v>
      </c>
      <c r="J130" s="311">
        <v>18276</v>
      </c>
      <c r="K130" s="311">
        <v>18339</v>
      </c>
      <c r="L130" s="311">
        <v>18338</v>
      </c>
      <c r="M130" s="311">
        <v>18286</v>
      </c>
      <c r="N130" s="311">
        <v>18123</v>
      </c>
      <c r="O130" s="312">
        <v>18201</v>
      </c>
      <c r="P130" s="310">
        <v>18207</v>
      </c>
      <c r="Q130" s="311">
        <v>18211</v>
      </c>
      <c r="R130" s="313">
        <v>18271</v>
      </c>
      <c r="S130" s="311">
        <v>18254</v>
      </c>
      <c r="T130" s="311">
        <v>18225</v>
      </c>
      <c r="U130" s="311">
        <v>18368</v>
      </c>
      <c r="V130" s="311">
        <v>18441</v>
      </c>
      <c r="W130" s="311">
        <v>18512</v>
      </c>
      <c r="X130" s="311">
        <v>18373</v>
      </c>
      <c r="Y130" s="311">
        <v>18538</v>
      </c>
      <c r="Z130" s="311">
        <v>18653</v>
      </c>
      <c r="AA130" s="312">
        <v>18494</v>
      </c>
      <c r="AB130" s="310">
        <v>18459</v>
      </c>
      <c r="AC130" s="311">
        <v>18750</v>
      </c>
      <c r="AD130" s="311">
        <v>18725</v>
      </c>
      <c r="AE130" s="311">
        <v>18687</v>
      </c>
      <c r="AF130" s="311">
        <v>18509</v>
      </c>
      <c r="AG130" s="311">
        <v>18254</v>
      </c>
      <c r="AH130" s="311">
        <v>18139</v>
      </c>
      <c r="AI130" s="311">
        <v>18008</v>
      </c>
      <c r="AJ130" s="311">
        <v>17909</v>
      </c>
      <c r="AK130" s="311">
        <v>18029</v>
      </c>
      <c r="AL130" s="311">
        <v>17968</v>
      </c>
      <c r="AM130" s="312">
        <v>18245</v>
      </c>
      <c r="AN130" s="310">
        <v>18119</v>
      </c>
      <c r="AO130" s="311">
        <v>17988</v>
      </c>
      <c r="AP130" s="311">
        <v>17954</v>
      </c>
      <c r="AQ130" s="311">
        <v>17823</v>
      </c>
      <c r="AR130" s="311">
        <v>18282</v>
      </c>
      <c r="AS130" s="311">
        <v>18190</v>
      </c>
      <c r="AT130" s="311">
        <v>18259</v>
      </c>
      <c r="AU130" s="311">
        <v>18265</v>
      </c>
      <c r="AV130" s="311">
        <v>18122</v>
      </c>
      <c r="AW130" s="311">
        <v>18144</v>
      </c>
      <c r="AX130" s="311">
        <v>18102</v>
      </c>
      <c r="AY130" s="312">
        <v>18064</v>
      </c>
      <c r="AZ130" s="310">
        <v>18061</v>
      </c>
      <c r="BA130" s="311">
        <v>18196</v>
      </c>
      <c r="BB130" s="311">
        <v>17993</v>
      </c>
      <c r="BC130" s="311">
        <v>17969</v>
      </c>
      <c r="BD130" s="311">
        <v>18008</v>
      </c>
      <c r="BE130" s="311">
        <v>17851</v>
      </c>
      <c r="BF130" s="311">
        <v>17843</v>
      </c>
      <c r="BG130" s="311">
        <v>17561</v>
      </c>
      <c r="BH130" s="311">
        <v>17739</v>
      </c>
      <c r="BI130" s="311">
        <v>17588</v>
      </c>
      <c r="BJ130" s="311">
        <v>17679</v>
      </c>
      <c r="BK130" s="312">
        <v>17880</v>
      </c>
      <c r="BL130" s="310">
        <v>17950</v>
      </c>
      <c r="BM130" s="315">
        <v>18065</v>
      </c>
      <c r="BN130" s="315">
        <v>17985</v>
      </c>
      <c r="BO130" s="315">
        <v>17986</v>
      </c>
      <c r="BP130" s="315">
        <v>17994</v>
      </c>
      <c r="BQ130" s="315">
        <v>17976</v>
      </c>
      <c r="BR130" s="315">
        <v>17495</v>
      </c>
      <c r="BS130" s="315">
        <v>17321</v>
      </c>
      <c r="BT130" s="315">
        <v>17315</v>
      </c>
      <c r="BU130" s="315">
        <v>17395</v>
      </c>
      <c r="BV130" s="315">
        <v>17419</v>
      </c>
      <c r="BW130" s="312">
        <v>17577</v>
      </c>
      <c r="BX130" s="310">
        <v>17652</v>
      </c>
      <c r="BY130" s="315">
        <v>17576</v>
      </c>
      <c r="BZ130" s="315">
        <v>17329</v>
      </c>
      <c r="CA130" s="315">
        <v>17184</v>
      </c>
      <c r="CB130" s="315">
        <v>17118</v>
      </c>
      <c r="CC130" s="315">
        <v>16971</v>
      </c>
      <c r="CD130" s="315">
        <v>16950</v>
      </c>
      <c r="CE130" s="315">
        <v>16969</v>
      </c>
      <c r="CF130" s="315">
        <v>16902</v>
      </c>
      <c r="CG130" s="311">
        <v>16756</v>
      </c>
      <c r="CH130" s="311">
        <v>16706</v>
      </c>
      <c r="CI130" s="312">
        <v>16695</v>
      </c>
      <c r="CJ130" s="310">
        <v>16661</v>
      </c>
      <c r="CK130" s="311">
        <v>16732</v>
      </c>
      <c r="CL130" s="311">
        <v>16699</v>
      </c>
      <c r="CM130" s="311">
        <v>16670</v>
      </c>
      <c r="CN130" s="311">
        <v>16678</v>
      </c>
      <c r="CO130" s="311">
        <v>16942</v>
      </c>
      <c r="CP130" s="311">
        <v>17034</v>
      </c>
      <c r="CQ130" s="311">
        <v>17097</v>
      </c>
      <c r="CR130" s="311">
        <v>17051</v>
      </c>
      <c r="CS130" s="311">
        <v>17155</v>
      </c>
      <c r="CT130" s="311">
        <v>17451</v>
      </c>
      <c r="CU130" s="312">
        <v>17460</v>
      </c>
      <c r="CV130" s="310">
        <v>17490</v>
      </c>
      <c r="CW130" s="311">
        <v>17361</v>
      </c>
      <c r="CX130" s="311">
        <v>17315</v>
      </c>
      <c r="CY130" s="311">
        <v>17369</v>
      </c>
      <c r="CZ130" s="311">
        <v>17435</v>
      </c>
      <c r="DA130" s="311">
        <v>17358</v>
      </c>
      <c r="DB130" s="311">
        <v>17379</v>
      </c>
      <c r="DC130" s="311">
        <v>17223</v>
      </c>
      <c r="DD130" s="311">
        <v>17242</v>
      </c>
      <c r="DE130" s="311">
        <v>17071</v>
      </c>
      <c r="DF130" s="311">
        <v>17171</v>
      </c>
      <c r="DG130" s="312">
        <v>17132</v>
      </c>
      <c r="DH130" s="310">
        <v>17169</v>
      </c>
      <c r="DI130" s="311">
        <v>17250</v>
      </c>
      <c r="DJ130" s="311">
        <v>17237</v>
      </c>
      <c r="DK130" s="311">
        <v>17129</v>
      </c>
      <c r="DL130" s="311">
        <v>17124</v>
      </c>
      <c r="DM130" s="311">
        <v>17001</v>
      </c>
      <c r="DN130" s="311">
        <v>16898</v>
      </c>
      <c r="DO130" s="311">
        <v>16881</v>
      </c>
      <c r="DP130" s="311">
        <v>16997</v>
      </c>
      <c r="DQ130" s="311">
        <v>16897</v>
      </c>
      <c r="DR130" s="311">
        <v>16870</v>
      </c>
      <c r="DS130" s="314">
        <v>17198</v>
      </c>
      <c r="DT130" s="310">
        <v>17321</v>
      </c>
      <c r="DU130" s="311">
        <v>17944</v>
      </c>
      <c r="DV130" s="311">
        <v>18178</v>
      </c>
      <c r="DW130" s="311">
        <v>18436</v>
      </c>
      <c r="DX130" s="311">
        <v>18742</v>
      </c>
      <c r="DY130" s="311">
        <v>18937</v>
      </c>
      <c r="DZ130" s="311">
        <v>18986</v>
      </c>
      <c r="EA130" s="311">
        <v>18512</v>
      </c>
      <c r="EB130" s="311">
        <v>18617</v>
      </c>
      <c r="EC130" s="311">
        <v>18397</v>
      </c>
      <c r="ED130" s="311">
        <v>18436</v>
      </c>
      <c r="EE130" s="314">
        <v>18371</v>
      </c>
      <c r="EF130" s="310">
        <v>18355</v>
      </c>
      <c r="EG130" s="311">
        <v>18307</v>
      </c>
      <c r="EH130" s="311">
        <v>18184</v>
      </c>
      <c r="EI130" s="311">
        <v>18119</v>
      </c>
      <c r="EJ130" s="311">
        <v>18053</v>
      </c>
      <c r="EK130" s="311">
        <v>18058</v>
      </c>
      <c r="EL130" s="311">
        <v>17992</v>
      </c>
      <c r="EM130" s="311">
        <v>17915</v>
      </c>
      <c r="EN130" s="311">
        <v>18575</v>
      </c>
      <c r="EO130" s="311">
        <v>18526</v>
      </c>
      <c r="EP130" s="311">
        <v>18462</v>
      </c>
      <c r="EQ130" s="314">
        <v>18542</v>
      </c>
      <c r="ER130" s="310">
        <v>18510</v>
      </c>
      <c r="ES130" s="311">
        <v>18734</v>
      </c>
      <c r="ET130" s="311">
        <v>19414</v>
      </c>
      <c r="EU130" s="311">
        <v>19476</v>
      </c>
      <c r="EV130" s="311">
        <v>19712</v>
      </c>
      <c r="EW130" s="314">
        <v>19719</v>
      </c>
      <c r="EX130" s="314">
        <v>20392</v>
      </c>
      <c r="EY130" s="314">
        <v>20505</v>
      </c>
      <c r="EZ130" s="312">
        <v>20446</v>
      </c>
      <c r="FA130" s="312">
        <v>20487</v>
      </c>
      <c r="FB130" s="312">
        <v>20442</v>
      </c>
      <c r="FC130" s="312">
        <v>20631</v>
      </c>
      <c r="FD130" s="312">
        <v>20865</v>
      </c>
      <c r="FE130" s="312">
        <v>21024</v>
      </c>
      <c r="FF130" s="312">
        <v>20881</v>
      </c>
      <c r="FG130" s="312">
        <v>20853</v>
      </c>
      <c r="FH130" s="312">
        <v>21003</v>
      </c>
      <c r="FI130" s="312">
        <v>21100</v>
      </c>
      <c r="FJ130" s="312">
        <v>21211</v>
      </c>
      <c r="FK130" s="312">
        <v>21207</v>
      </c>
      <c r="FL130" s="312">
        <v>21332</v>
      </c>
      <c r="FM130" s="312">
        <v>21420</v>
      </c>
      <c r="FN130" s="312">
        <v>21381</v>
      </c>
      <c r="FO130" s="312">
        <v>21322</v>
      </c>
      <c r="FP130" s="312">
        <v>21507</v>
      </c>
      <c r="FQ130" s="312">
        <v>21603</v>
      </c>
      <c r="FR130" s="312">
        <v>21716</v>
      </c>
      <c r="FS130" s="312">
        <v>21736</v>
      </c>
      <c r="FT130" s="312">
        <v>21763</v>
      </c>
      <c r="FU130" s="312">
        <v>21750</v>
      </c>
      <c r="FV130" s="312">
        <v>21807</v>
      </c>
      <c r="FW130" s="93">
        <v>57</v>
      </c>
      <c r="FX130" s="79">
        <v>0.26138395927913055</v>
      </c>
      <c r="FY130" s="93">
        <v>485</v>
      </c>
      <c r="FZ130" s="79">
        <v>2.2746459056373696</v>
      </c>
    </row>
    <row r="131" spans="1:182" ht="15" customHeight="1" outlineLevel="2">
      <c r="A131" s="304">
        <v>88</v>
      </c>
      <c r="B131" s="48" t="s">
        <v>860</v>
      </c>
      <c r="C131" s="290" t="s">
        <v>432</v>
      </c>
      <c r="D131" s="310">
        <v>87257</v>
      </c>
      <c r="E131" s="311">
        <v>88046</v>
      </c>
      <c r="F131" s="311">
        <v>87689</v>
      </c>
      <c r="G131" s="311">
        <v>86798</v>
      </c>
      <c r="H131" s="311">
        <v>87452</v>
      </c>
      <c r="I131" s="311">
        <v>90076</v>
      </c>
      <c r="J131" s="311">
        <v>87732</v>
      </c>
      <c r="K131" s="311">
        <v>88072</v>
      </c>
      <c r="L131" s="311">
        <v>87463</v>
      </c>
      <c r="M131" s="311">
        <v>88425</v>
      </c>
      <c r="N131" s="311">
        <v>88607</v>
      </c>
      <c r="O131" s="312">
        <v>88851</v>
      </c>
      <c r="P131" s="310">
        <v>89281</v>
      </c>
      <c r="Q131" s="311">
        <v>89036</v>
      </c>
      <c r="R131" s="313">
        <v>89479</v>
      </c>
      <c r="S131" s="311">
        <v>89799</v>
      </c>
      <c r="T131" s="311">
        <v>91249</v>
      </c>
      <c r="U131" s="311">
        <v>94554</v>
      </c>
      <c r="V131" s="311">
        <v>95009</v>
      </c>
      <c r="W131" s="311">
        <v>96198</v>
      </c>
      <c r="X131" s="311">
        <v>96191</v>
      </c>
      <c r="Y131" s="311">
        <v>96394</v>
      </c>
      <c r="Z131" s="311">
        <v>97464</v>
      </c>
      <c r="AA131" s="312">
        <v>95828</v>
      </c>
      <c r="AB131" s="310">
        <v>97516</v>
      </c>
      <c r="AC131" s="311">
        <v>98920</v>
      </c>
      <c r="AD131" s="311">
        <v>98785</v>
      </c>
      <c r="AE131" s="311">
        <v>98425</v>
      </c>
      <c r="AF131" s="311">
        <v>98402</v>
      </c>
      <c r="AG131" s="311">
        <v>96750</v>
      </c>
      <c r="AH131" s="311">
        <v>95500</v>
      </c>
      <c r="AI131" s="311">
        <v>94235</v>
      </c>
      <c r="AJ131" s="311">
        <v>93011</v>
      </c>
      <c r="AK131" s="311">
        <v>94422</v>
      </c>
      <c r="AL131" s="311">
        <v>94212</v>
      </c>
      <c r="AM131" s="312">
        <v>94723</v>
      </c>
      <c r="AN131" s="310">
        <v>93866</v>
      </c>
      <c r="AO131" s="311">
        <v>93453</v>
      </c>
      <c r="AP131" s="311">
        <v>92932</v>
      </c>
      <c r="AQ131" s="311">
        <v>91784</v>
      </c>
      <c r="AR131" s="311">
        <v>94975</v>
      </c>
      <c r="AS131" s="311">
        <v>94552</v>
      </c>
      <c r="AT131" s="311">
        <v>94452</v>
      </c>
      <c r="AU131" s="311">
        <v>94992</v>
      </c>
      <c r="AV131" s="311">
        <v>93638</v>
      </c>
      <c r="AW131" s="311">
        <v>93858</v>
      </c>
      <c r="AX131" s="311">
        <v>93607</v>
      </c>
      <c r="AY131" s="312">
        <v>93903</v>
      </c>
      <c r="AZ131" s="310">
        <v>93953</v>
      </c>
      <c r="BA131" s="311">
        <v>96184</v>
      </c>
      <c r="BB131" s="311">
        <v>95026</v>
      </c>
      <c r="BC131" s="311">
        <v>94884</v>
      </c>
      <c r="BD131" s="311">
        <v>94903</v>
      </c>
      <c r="BE131" s="311">
        <v>94101</v>
      </c>
      <c r="BF131" s="311">
        <v>93743</v>
      </c>
      <c r="BG131" s="311">
        <v>92195</v>
      </c>
      <c r="BH131" s="311">
        <v>93518</v>
      </c>
      <c r="BI131" s="311">
        <v>92323</v>
      </c>
      <c r="BJ131" s="311">
        <v>92507</v>
      </c>
      <c r="BK131" s="312">
        <v>93714</v>
      </c>
      <c r="BL131" s="310">
        <v>94150</v>
      </c>
      <c r="BM131" s="315">
        <v>96000</v>
      </c>
      <c r="BN131" s="315">
        <v>95327</v>
      </c>
      <c r="BO131" s="315">
        <v>94960</v>
      </c>
      <c r="BP131" s="315">
        <v>94954</v>
      </c>
      <c r="BQ131" s="315">
        <v>94920</v>
      </c>
      <c r="BR131" s="315">
        <v>93446</v>
      </c>
      <c r="BS131" s="315">
        <v>92361</v>
      </c>
      <c r="BT131" s="315">
        <v>91951</v>
      </c>
      <c r="BU131" s="315">
        <v>91541</v>
      </c>
      <c r="BV131" s="315">
        <v>91529</v>
      </c>
      <c r="BW131" s="312">
        <v>91956</v>
      </c>
      <c r="BX131" s="310">
        <v>93078</v>
      </c>
      <c r="BY131" s="315">
        <v>92783</v>
      </c>
      <c r="BZ131" s="315">
        <v>90750</v>
      </c>
      <c r="CA131" s="315">
        <v>88763</v>
      </c>
      <c r="CB131" s="315">
        <v>87720</v>
      </c>
      <c r="CC131" s="315">
        <v>85986</v>
      </c>
      <c r="CD131" s="315">
        <v>85386</v>
      </c>
      <c r="CE131" s="315">
        <v>91058</v>
      </c>
      <c r="CF131" s="315">
        <v>91065</v>
      </c>
      <c r="CG131" s="311">
        <v>90080</v>
      </c>
      <c r="CH131" s="311">
        <v>89581</v>
      </c>
      <c r="CI131" s="312">
        <v>88678</v>
      </c>
      <c r="CJ131" s="310">
        <v>88109</v>
      </c>
      <c r="CK131" s="311">
        <v>88163</v>
      </c>
      <c r="CL131" s="311">
        <v>87294</v>
      </c>
      <c r="CM131" s="311">
        <v>86944</v>
      </c>
      <c r="CN131" s="311">
        <v>86800</v>
      </c>
      <c r="CO131" s="311">
        <v>86822</v>
      </c>
      <c r="CP131" s="311">
        <v>87755</v>
      </c>
      <c r="CQ131" s="311">
        <v>88320</v>
      </c>
      <c r="CR131" s="311">
        <v>88629</v>
      </c>
      <c r="CS131" s="311">
        <v>89237</v>
      </c>
      <c r="CT131" s="311">
        <v>90879</v>
      </c>
      <c r="CU131" s="312">
        <v>91591</v>
      </c>
      <c r="CV131" s="310">
        <v>91191</v>
      </c>
      <c r="CW131" s="311">
        <v>93279</v>
      </c>
      <c r="CX131" s="311">
        <v>92322</v>
      </c>
      <c r="CY131" s="311">
        <v>92093</v>
      </c>
      <c r="CZ131" s="311">
        <v>91582</v>
      </c>
      <c r="DA131" s="311">
        <v>90631</v>
      </c>
      <c r="DB131" s="311">
        <v>90081</v>
      </c>
      <c r="DC131" s="311">
        <v>90769</v>
      </c>
      <c r="DD131" s="311">
        <v>90043</v>
      </c>
      <c r="DE131" s="311">
        <v>89484</v>
      </c>
      <c r="DF131" s="311">
        <v>88880</v>
      </c>
      <c r="DG131" s="312">
        <v>88357</v>
      </c>
      <c r="DH131" s="310">
        <v>88904</v>
      </c>
      <c r="DI131" s="311">
        <v>89630</v>
      </c>
      <c r="DJ131" s="311">
        <v>89400</v>
      </c>
      <c r="DK131" s="311">
        <v>88812</v>
      </c>
      <c r="DL131" s="311">
        <v>88521</v>
      </c>
      <c r="DM131" s="311">
        <v>87941</v>
      </c>
      <c r="DN131" s="311">
        <v>87495</v>
      </c>
      <c r="DO131" s="311">
        <v>87351</v>
      </c>
      <c r="DP131" s="311">
        <v>87277</v>
      </c>
      <c r="DQ131" s="311">
        <v>86173</v>
      </c>
      <c r="DR131" s="311">
        <v>85755</v>
      </c>
      <c r="DS131" s="314">
        <v>85641</v>
      </c>
      <c r="DT131" s="310">
        <v>85630</v>
      </c>
      <c r="DU131" s="311">
        <v>94556</v>
      </c>
      <c r="DV131" s="311">
        <v>96167</v>
      </c>
      <c r="DW131" s="311">
        <v>97498</v>
      </c>
      <c r="DX131" s="311">
        <v>100813</v>
      </c>
      <c r="DY131" s="311">
        <v>102315</v>
      </c>
      <c r="DZ131" s="311">
        <v>102308</v>
      </c>
      <c r="EA131" s="311">
        <v>98598</v>
      </c>
      <c r="EB131" s="311">
        <v>99045</v>
      </c>
      <c r="EC131" s="311">
        <v>97753</v>
      </c>
      <c r="ED131" s="311">
        <v>96608</v>
      </c>
      <c r="EE131" s="314">
        <v>95462</v>
      </c>
      <c r="EF131" s="310">
        <v>94860</v>
      </c>
      <c r="EG131" s="311">
        <v>94251</v>
      </c>
      <c r="EH131" s="311">
        <v>92930</v>
      </c>
      <c r="EI131" s="311">
        <v>92253</v>
      </c>
      <c r="EJ131" s="311">
        <v>91652</v>
      </c>
      <c r="EK131" s="311">
        <v>91159</v>
      </c>
      <c r="EL131" s="311">
        <v>90758</v>
      </c>
      <c r="EM131" s="311">
        <v>90999</v>
      </c>
      <c r="EN131" s="311">
        <v>98661</v>
      </c>
      <c r="EO131" s="311">
        <v>98484</v>
      </c>
      <c r="EP131" s="311">
        <v>98489</v>
      </c>
      <c r="EQ131" s="314">
        <v>98917</v>
      </c>
      <c r="ER131" s="310">
        <v>98294</v>
      </c>
      <c r="ES131" s="311">
        <v>99983</v>
      </c>
      <c r="ET131" s="311">
        <v>108178</v>
      </c>
      <c r="EU131" s="311">
        <v>109356</v>
      </c>
      <c r="EV131" s="311">
        <v>111726</v>
      </c>
      <c r="EW131" s="314">
        <v>112375</v>
      </c>
      <c r="EX131" s="314">
        <v>117839</v>
      </c>
      <c r="EY131" s="314">
        <v>118884</v>
      </c>
      <c r="EZ131" s="312">
        <v>119232</v>
      </c>
      <c r="FA131" s="312">
        <v>119646</v>
      </c>
      <c r="FB131" s="312">
        <v>119560</v>
      </c>
      <c r="FC131" s="312">
        <v>121685</v>
      </c>
      <c r="FD131" s="312">
        <v>124147</v>
      </c>
      <c r="FE131" s="312">
        <v>125734</v>
      </c>
      <c r="FF131" s="312">
        <v>125714</v>
      </c>
      <c r="FG131" s="312">
        <v>125516</v>
      </c>
      <c r="FH131" s="312">
        <v>126779</v>
      </c>
      <c r="FI131" s="312">
        <v>127384</v>
      </c>
      <c r="FJ131" s="312">
        <v>128098</v>
      </c>
      <c r="FK131" s="312">
        <v>129542</v>
      </c>
      <c r="FL131" s="312">
        <v>131616</v>
      </c>
      <c r="FM131" s="312">
        <v>132161</v>
      </c>
      <c r="FN131" s="312">
        <v>133020</v>
      </c>
      <c r="FO131" s="312">
        <v>133772</v>
      </c>
      <c r="FP131" s="312">
        <v>135712</v>
      </c>
      <c r="FQ131" s="312">
        <v>137244</v>
      </c>
      <c r="FR131" s="312">
        <v>138455</v>
      </c>
      <c r="FS131" s="312">
        <v>138844</v>
      </c>
      <c r="FT131" s="312">
        <v>138826</v>
      </c>
      <c r="FU131" s="312">
        <v>139470</v>
      </c>
      <c r="FV131" s="312">
        <v>139918</v>
      </c>
      <c r="FW131" s="93">
        <v>448</v>
      </c>
      <c r="FX131" s="79">
        <v>0.32018753841535758</v>
      </c>
      <c r="FY131" s="93">
        <v>6146</v>
      </c>
      <c r="FZ131" s="79">
        <v>4.5943844750769962</v>
      </c>
    </row>
    <row r="132" spans="1:182" ht="15" customHeight="1" outlineLevel="2">
      <c r="A132" s="304">
        <v>129</v>
      </c>
      <c r="B132" s="48" t="s">
        <v>860</v>
      </c>
      <c r="C132" s="290" t="s">
        <v>440</v>
      </c>
      <c r="D132" s="310">
        <v>19587</v>
      </c>
      <c r="E132" s="311">
        <v>19736</v>
      </c>
      <c r="F132" s="311">
        <v>19602</v>
      </c>
      <c r="G132" s="311">
        <v>19417</v>
      </c>
      <c r="H132" s="311">
        <v>19112</v>
      </c>
      <c r="I132" s="311">
        <v>19321</v>
      </c>
      <c r="J132" s="311">
        <v>18506</v>
      </c>
      <c r="K132" s="311">
        <v>19213</v>
      </c>
      <c r="L132" s="311">
        <v>17544</v>
      </c>
      <c r="M132" s="311">
        <v>17400</v>
      </c>
      <c r="N132" s="311">
        <v>17284</v>
      </c>
      <c r="O132" s="312">
        <v>17365</v>
      </c>
      <c r="P132" s="310">
        <v>17088</v>
      </c>
      <c r="Q132" s="311">
        <v>16892</v>
      </c>
      <c r="R132" s="313">
        <v>16852</v>
      </c>
      <c r="S132" s="311">
        <v>17157</v>
      </c>
      <c r="T132" s="311">
        <v>17509</v>
      </c>
      <c r="U132" s="311">
        <v>17564</v>
      </c>
      <c r="V132" s="311">
        <v>17523</v>
      </c>
      <c r="W132" s="311">
        <v>17616</v>
      </c>
      <c r="X132" s="311">
        <v>17951</v>
      </c>
      <c r="Y132" s="311">
        <v>18019</v>
      </c>
      <c r="Z132" s="311">
        <v>17839</v>
      </c>
      <c r="AA132" s="312">
        <v>17454</v>
      </c>
      <c r="AB132" s="310">
        <v>17727</v>
      </c>
      <c r="AC132" s="311">
        <v>17782</v>
      </c>
      <c r="AD132" s="311">
        <v>17575</v>
      </c>
      <c r="AE132" s="311">
        <v>17469</v>
      </c>
      <c r="AF132" s="311">
        <v>17953</v>
      </c>
      <c r="AG132" s="311">
        <v>17587</v>
      </c>
      <c r="AH132" s="311">
        <v>17452</v>
      </c>
      <c r="AI132" s="311">
        <v>17185</v>
      </c>
      <c r="AJ132" s="311">
        <v>17031</v>
      </c>
      <c r="AK132" s="311">
        <v>17633</v>
      </c>
      <c r="AL132" s="311">
        <v>17651</v>
      </c>
      <c r="AM132" s="312">
        <v>17648</v>
      </c>
      <c r="AN132" s="310">
        <v>17441</v>
      </c>
      <c r="AO132" s="311">
        <v>17250</v>
      </c>
      <c r="AP132" s="311">
        <v>17356</v>
      </c>
      <c r="AQ132" s="311">
        <v>17202</v>
      </c>
      <c r="AR132" s="311">
        <v>17876</v>
      </c>
      <c r="AS132" s="311">
        <v>17789</v>
      </c>
      <c r="AT132" s="311">
        <v>17795</v>
      </c>
      <c r="AU132" s="311">
        <v>17777</v>
      </c>
      <c r="AV132" s="311">
        <v>17500</v>
      </c>
      <c r="AW132" s="311">
        <v>17473</v>
      </c>
      <c r="AX132" s="311">
        <v>17461</v>
      </c>
      <c r="AY132" s="312">
        <v>17433</v>
      </c>
      <c r="AZ132" s="310">
        <v>17619</v>
      </c>
      <c r="BA132" s="311">
        <v>17947</v>
      </c>
      <c r="BB132" s="311">
        <v>17497</v>
      </c>
      <c r="BC132" s="311">
        <v>17453</v>
      </c>
      <c r="BD132" s="311">
        <v>17359</v>
      </c>
      <c r="BE132" s="311">
        <v>17133</v>
      </c>
      <c r="BF132" s="311">
        <v>16943</v>
      </c>
      <c r="BG132" s="311">
        <v>16626</v>
      </c>
      <c r="BH132" s="311">
        <v>16932</v>
      </c>
      <c r="BI132" s="311">
        <v>16609</v>
      </c>
      <c r="BJ132" s="311">
        <v>16659</v>
      </c>
      <c r="BK132" s="312">
        <v>17013</v>
      </c>
      <c r="BL132" s="310">
        <v>17064</v>
      </c>
      <c r="BM132" s="315">
        <v>17305</v>
      </c>
      <c r="BN132" s="315">
        <v>17346</v>
      </c>
      <c r="BO132" s="315">
        <v>17566</v>
      </c>
      <c r="BP132" s="315">
        <v>17434</v>
      </c>
      <c r="BQ132" s="315">
        <v>17377</v>
      </c>
      <c r="BR132" s="315">
        <v>16941</v>
      </c>
      <c r="BS132" s="315">
        <v>16740</v>
      </c>
      <c r="BT132" s="315">
        <v>16658</v>
      </c>
      <c r="BU132" s="315">
        <v>16675</v>
      </c>
      <c r="BV132" s="315">
        <v>16675</v>
      </c>
      <c r="BW132" s="312">
        <v>16827</v>
      </c>
      <c r="BX132" s="310">
        <v>17080</v>
      </c>
      <c r="BY132" s="315">
        <v>17018</v>
      </c>
      <c r="BZ132" s="315">
        <v>16530</v>
      </c>
      <c r="CA132" s="315">
        <v>16213</v>
      </c>
      <c r="CB132" s="315">
        <v>16019</v>
      </c>
      <c r="CC132" s="315">
        <v>15763</v>
      </c>
      <c r="CD132" s="315">
        <v>15590</v>
      </c>
      <c r="CE132" s="315">
        <v>15496</v>
      </c>
      <c r="CF132" s="315">
        <v>15659</v>
      </c>
      <c r="CG132" s="311">
        <v>15470</v>
      </c>
      <c r="CH132" s="311">
        <v>15457</v>
      </c>
      <c r="CI132" s="312">
        <v>15344</v>
      </c>
      <c r="CJ132" s="310">
        <v>15315</v>
      </c>
      <c r="CK132" s="311">
        <v>15323</v>
      </c>
      <c r="CL132" s="311">
        <v>15154</v>
      </c>
      <c r="CM132" s="311">
        <v>15050</v>
      </c>
      <c r="CN132" s="311">
        <v>14988</v>
      </c>
      <c r="CO132" s="311">
        <v>15147</v>
      </c>
      <c r="CP132" s="311">
        <v>15170</v>
      </c>
      <c r="CQ132" s="311">
        <v>15172</v>
      </c>
      <c r="CR132" s="311">
        <v>15192</v>
      </c>
      <c r="CS132" s="311">
        <v>15330</v>
      </c>
      <c r="CT132" s="311">
        <v>15523</v>
      </c>
      <c r="CU132" s="312">
        <v>15741</v>
      </c>
      <c r="CV132" s="310">
        <v>15623</v>
      </c>
      <c r="CW132" s="311">
        <v>15501</v>
      </c>
      <c r="CX132" s="311">
        <v>15333</v>
      </c>
      <c r="CY132" s="311">
        <v>15307</v>
      </c>
      <c r="CZ132" s="311">
        <v>15115</v>
      </c>
      <c r="DA132" s="311">
        <v>14924</v>
      </c>
      <c r="DB132" s="311">
        <v>14869</v>
      </c>
      <c r="DC132" s="311">
        <v>14710</v>
      </c>
      <c r="DD132" s="311">
        <v>14606</v>
      </c>
      <c r="DE132" s="311">
        <v>14528</v>
      </c>
      <c r="DF132" s="311">
        <v>14479</v>
      </c>
      <c r="DG132" s="312">
        <v>14418</v>
      </c>
      <c r="DH132" s="310">
        <v>14389</v>
      </c>
      <c r="DI132" s="311">
        <v>14383</v>
      </c>
      <c r="DJ132" s="311">
        <v>14323</v>
      </c>
      <c r="DK132" s="311">
        <v>14277</v>
      </c>
      <c r="DL132" s="311">
        <v>14157</v>
      </c>
      <c r="DM132" s="311">
        <v>14150</v>
      </c>
      <c r="DN132" s="311">
        <v>14070</v>
      </c>
      <c r="DO132" s="311">
        <v>14164</v>
      </c>
      <c r="DP132" s="311">
        <v>14213</v>
      </c>
      <c r="DQ132" s="311">
        <v>14115</v>
      </c>
      <c r="DR132" s="311">
        <v>14084</v>
      </c>
      <c r="DS132" s="314">
        <v>14448</v>
      </c>
      <c r="DT132" s="310">
        <v>14589</v>
      </c>
      <c r="DU132" s="311">
        <v>15785</v>
      </c>
      <c r="DV132" s="311">
        <v>15903</v>
      </c>
      <c r="DW132" s="311">
        <v>16065</v>
      </c>
      <c r="DX132" s="311">
        <v>16810</v>
      </c>
      <c r="DY132" s="311">
        <v>16993</v>
      </c>
      <c r="DZ132" s="311">
        <v>16900</v>
      </c>
      <c r="EA132" s="311">
        <v>16229</v>
      </c>
      <c r="EB132" s="311">
        <v>16184</v>
      </c>
      <c r="EC132" s="311">
        <v>15973</v>
      </c>
      <c r="ED132" s="311">
        <v>15671</v>
      </c>
      <c r="EE132" s="314">
        <v>15337</v>
      </c>
      <c r="EF132" s="310">
        <v>15198</v>
      </c>
      <c r="EG132" s="311">
        <v>15090</v>
      </c>
      <c r="EH132" s="311">
        <v>14911</v>
      </c>
      <c r="EI132" s="311">
        <v>14782</v>
      </c>
      <c r="EJ132" s="311">
        <v>14813</v>
      </c>
      <c r="EK132" s="311">
        <v>15008</v>
      </c>
      <c r="EL132" s="311">
        <v>15064</v>
      </c>
      <c r="EM132" s="311">
        <v>15110</v>
      </c>
      <c r="EN132" s="311">
        <v>16806</v>
      </c>
      <c r="EO132" s="311">
        <v>16754</v>
      </c>
      <c r="EP132" s="311">
        <v>16723</v>
      </c>
      <c r="EQ132" s="314">
        <v>16777</v>
      </c>
      <c r="ER132" s="310">
        <v>16692</v>
      </c>
      <c r="ES132" s="311">
        <v>17026</v>
      </c>
      <c r="ET132" s="311">
        <v>18092</v>
      </c>
      <c r="EU132" s="311">
        <v>18192</v>
      </c>
      <c r="EV132" s="311">
        <v>18569</v>
      </c>
      <c r="EW132" s="314">
        <v>18569</v>
      </c>
      <c r="EX132" s="314">
        <v>19534</v>
      </c>
      <c r="EY132" s="314">
        <v>19727</v>
      </c>
      <c r="EZ132" s="312">
        <v>19858</v>
      </c>
      <c r="FA132" s="312">
        <v>19842</v>
      </c>
      <c r="FB132" s="312">
        <v>19869</v>
      </c>
      <c r="FC132" s="312">
        <v>20131</v>
      </c>
      <c r="FD132" s="312">
        <v>20544</v>
      </c>
      <c r="FE132" s="312">
        <v>20738</v>
      </c>
      <c r="FF132" s="312">
        <v>20612</v>
      </c>
      <c r="FG132" s="312">
        <v>20508</v>
      </c>
      <c r="FH132" s="312">
        <v>20810</v>
      </c>
      <c r="FI132" s="312">
        <v>21011</v>
      </c>
      <c r="FJ132" s="312">
        <v>21185</v>
      </c>
      <c r="FK132" s="312">
        <v>21342</v>
      </c>
      <c r="FL132" s="312">
        <v>21379</v>
      </c>
      <c r="FM132" s="312">
        <v>21369</v>
      </c>
      <c r="FN132" s="312">
        <v>21453</v>
      </c>
      <c r="FO132" s="312">
        <v>21505</v>
      </c>
      <c r="FP132" s="312">
        <v>21832</v>
      </c>
      <c r="FQ132" s="312">
        <v>22006</v>
      </c>
      <c r="FR132" s="312">
        <v>22072</v>
      </c>
      <c r="FS132" s="312">
        <v>21872</v>
      </c>
      <c r="FT132" s="312">
        <v>21722</v>
      </c>
      <c r="FU132" s="312">
        <v>21773</v>
      </c>
      <c r="FV132" s="312">
        <v>21837</v>
      </c>
      <c r="FW132" s="93">
        <v>64</v>
      </c>
      <c r="FX132" s="79">
        <v>0.29308055135778721</v>
      </c>
      <c r="FY132" s="93">
        <v>332</v>
      </c>
      <c r="FZ132" s="79">
        <v>1.543827016972797</v>
      </c>
    </row>
    <row r="133" spans="1:182" ht="15" customHeight="1" outlineLevel="2">
      <c r="A133" s="304">
        <v>212</v>
      </c>
      <c r="B133" s="48" t="s">
        <v>860</v>
      </c>
      <c r="C133" s="290" t="s">
        <v>454</v>
      </c>
      <c r="D133" s="310">
        <v>15185</v>
      </c>
      <c r="E133" s="311">
        <v>15258</v>
      </c>
      <c r="F133" s="311">
        <v>15178</v>
      </c>
      <c r="G133" s="311">
        <v>15093</v>
      </c>
      <c r="H133" s="311">
        <v>15264</v>
      </c>
      <c r="I133" s="311">
        <v>15280</v>
      </c>
      <c r="J133" s="311">
        <v>14933</v>
      </c>
      <c r="K133" s="311">
        <v>15234</v>
      </c>
      <c r="L133" s="311">
        <v>15216</v>
      </c>
      <c r="M133" s="311">
        <v>15180</v>
      </c>
      <c r="N133" s="311">
        <v>15077</v>
      </c>
      <c r="O133" s="312">
        <v>15153</v>
      </c>
      <c r="P133" s="310">
        <v>15032</v>
      </c>
      <c r="Q133" s="311">
        <v>15112</v>
      </c>
      <c r="R133" s="313">
        <v>15247</v>
      </c>
      <c r="S133" s="311">
        <v>16167</v>
      </c>
      <c r="T133" s="311">
        <v>16564</v>
      </c>
      <c r="U133" s="311">
        <v>16707</v>
      </c>
      <c r="V133" s="311">
        <v>16693</v>
      </c>
      <c r="W133" s="311">
        <v>16526</v>
      </c>
      <c r="X133" s="311">
        <v>16590</v>
      </c>
      <c r="Y133" s="311">
        <v>16672</v>
      </c>
      <c r="Z133" s="311">
        <v>16736</v>
      </c>
      <c r="AA133" s="312">
        <v>16484</v>
      </c>
      <c r="AB133" s="310">
        <v>16684</v>
      </c>
      <c r="AC133" s="311">
        <v>16979</v>
      </c>
      <c r="AD133" s="311">
        <v>17022</v>
      </c>
      <c r="AE133" s="311">
        <v>16965</v>
      </c>
      <c r="AF133" s="311">
        <v>16844</v>
      </c>
      <c r="AG133" s="311">
        <v>16432</v>
      </c>
      <c r="AH133" s="311">
        <v>16320</v>
      </c>
      <c r="AI133" s="311">
        <v>16056</v>
      </c>
      <c r="AJ133" s="311">
        <v>15926</v>
      </c>
      <c r="AK133" s="311">
        <v>16250</v>
      </c>
      <c r="AL133" s="311">
        <v>16208</v>
      </c>
      <c r="AM133" s="312">
        <v>16469</v>
      </c>
      <c r="AN133" s="310">
        <v>16304</v>
      </c>
      <c r="AO133" s="311">
        <v>16216</v>
      </c>
      <c r="AP133" s="311">
        <v>16351</v>
      </c>
      <c r="AQ133" s="311">
        <v>16182</v>
      </c>
      <c r="AR133" s="311">
        <v>16886</v>
      </c>
      <c r="AS133" s="311">
        <v>16688</v>
      </c>
      <c r="AT133" s="311">
        <v>16728</v>
      </c>
      <c r="AU133" s="311">
        <v>16874</v>
      </c>
      <c r="AV133" s="311">
        <v>16731</v>
      </c>
      <c r="AW133" s="311">
        <v>16776</v>
      </c>
      <c r="AX133" s="311">
        <v>16783</v>
      </c>
      <c r="AY133" s="312">
        <v>16769</v>
      </c>
      <c r="AZ133" s="310">
        <v>16809</v>
      </c>
      <c r="BA133" s="311">
        <v>17251</v>
      </c>
      <c r="BB133" s="311">
        <v>16990</v>
      </c>
      <c r="BC133" s="311">
        <v>16881</v>
      </c>
      <c r="BD133" s="311">
        <v>16682</v>
      </c>
      <c r="BE133" s="311">
        <v>16623</v>
      </c>
      <c r="BF133" s="311">
        <v>16718</v>
      </c>
      <c r="BG133" s="311">
        <v>16346</v>
      </c>
      <c r="BH133" s="311">
        <v>16643</v>
      </c>
      <c r="BI133" s="311">
        <v>16335</v>
      </c>
      <c r="BJ133" s="311">
        <v>16241</v>
      </c>
      <c r="BK133" s="312">
        <v>16422</v>
      </c>
      <c r="BL133" s="310">
        <v>16432</v>
      </c>
      <c r="BM133" s="315">
        <v>16612</v>
      </c>
      <c r="BN133" s="315">
        <v>16513</v>
      </c>
      <c r="BO133" s="315">
        <v>16489</v>
      </c>
      <c r="BP133" s="315">
        <v>16428</v>
      </c>
      <c r="BQ133" s="315">
        <v>16363</v>
      </c>
      <c r="BR133" s="315">
        <v>15826</v>
      </c>
      <c r="BS133" s="315">
        <v>15677</v>
      </c>
      <c r="BT133" s="315">
        <v>15617</v>
      </c>
      <c r="BU133" s="315">
        <v>15526</v>
      </c>
      <c r="BV133" s="315">
        <v>15481</v>
      </c>
      <c r="BW133" s="312">
        <v>15554</v>
      </c>
      <c r="BX133" s="310">
        <v>15838</v>
      </c>
      <c r="BY133" s="315">
        <v>15939</v>
      </c>
      <c r="BZ133" s="315">
        <v>15622</v>
      </c>
      <c r="CA133" s="315">
        <v>15383</v>
      </c>
      <c r="CB133" s="315">
        <v>15223</v>
      </c>
      <c r="CC133" s="315">
        <v>15036</v>
      </c>
      <c r="CD133" s="315">
        <v>14939</v>
      </c>
      <c r="CE133" s="315">
        <v>14918</v>
      </c>
      <c r="CF133" s="315">
        <v>14796</v>
      </c>
      <c r="CG133" s="311">
        <v>15318</v>
      </c>
      <c r="CH133" s="311">
        <v>15337</v>
      </c>
      <c r="CI133" s="312">
        <v>15296</v>
      </c>
      <c r="CJ133" s="310">
        <v>15211</v>
      </c>
      <c r="CK133" s="311">
        <v>15289</v>
      </c>
      <c r="CL133" s="311">
        <v>15158</v>
      </c>
      <c r="CM133" s="311">
        <v>15203</v>
      </c>
      <c r="CN133" s="311">
        <v>15221</v>
      </c>
      <c r="CO133" s="311">
        <v>15341</v>
      </c>
      <c r="CP133" s="311">
        <v>15473</v>
      </c>
      <c r="CQ133" s="311">
        <v>15474</v>
      </c>
      <c r="CR133" s="311">
        <v>15661</v>
      </c>
      <c r="CS133" s="311">
        <v>15719</v>
      </c>
      <c r="CT133" s="311">
        <v>15833</v>
      </c>
      <c r="CU133" s="312">
        <v>16004</v>
      </c>
      <c r="CV133" s="310">
        <v>16009</v>
      </c>
      <c r="CW133" s="311">
        <v>16028</v>
      </c>
      <c r="CX133" s="311">
        <v>16057</v>
      </c>
      <c r="CY133" s="311">
        <v>15982</v>
      </c>
      <c r="CZ133" s="311">
        <v>15886</v>
      </c>
      <c r="DA133" s="311">
        <v>15927</v>
      </c>
      <c r="DB133" s="311">
        <v>15814</v>
      </c>
      <c r="DC133" s="311">
        <v>15771</v>
      </c>
      <c r="DD133" s="311">
        <v>15803</v>
      </c>
      <c r="DE133" s="311">
        <v>15730</v>
      </c>
      <c r="DF133" s="311">
        <v>15691</v>
      </c>
      <c r="DG133" s="312">
        <v>15781</v>
      </c>
      <c r="DH133" s="310">
        <v>15912</v>
      </c>
      <c r="DI133" s="311">
        <v>16066</v>
      </c>
      <c r="DJ133" s="311">
        <v>16220</v>
      </c>
      <c r="DK133" s="311">
        <v>16122</v>
      </c>
      <c r="DL133" s="311">
        <v>16074</v>
      </c>
      <c r="DM133" s="311">
        <v>15935</v>
      </c>
      <c r="DN133" s="311">
        <v>15896</v>
      </c>
      <c r="DO133" s="311">
        <v>16005</v>
      </c>
      <c r="DP133" s="311">
        <v>16039</v>
      </c>
      <c r="DQ133" s="311">
        <v>15934</v>
      </c>
      <c r="DR133" s="311">
        <v>15841</v>
      </c>
      <c r="DS133" s="314">
        <v>16074</v>
      </c>
      <c r="DT133" s="310">
        <v>16227</v>
      </c>
      <c r="DU133" s="311">
        <v>17404</v>
      </c>
      <c r="DV133" s="311">
        <v>17524</v>
      </c>
      <c r="DW133" s="311">
        <v>17636</v>
      </c>
      <c r="DX133" s="311">
        <v>18050</v>
      </c>
      <c r="DY133" s="311">
        <v>18252</v>
      </c>
      <c r="DZ133" s="311">
        <v>18288</v>
      </c>
      <c r="EA133" s="311">
        <v>17648</v>
      </c>
      <c r="EB133" s="311">
        <v>17680</v>
      </c>
      <c r="EC133" s="311">
        <v>17379</v>
      </c>
      <c r="ED133" s="311">
        <v>17016</v>
      </c>
      <c r="EE133" s="314">
        <v>16857</v>
      </c>
      <c r="EF133" s="310">
        <v>16670</v>
      </c>
      <c r="EG133" s="311">
        <v>16583</v>
      </c>
      <c r="EH133" s="311">
        <v>16424</v>
      </c>
      <c r="EI133" s="311">
        <v>16274</v>
      </c>
      <c r="EJ133" s="311">
        <v>16170</v>
      </c>
      <c r="EK133" s="311">
        <v>16052</v>
      </c>
      <c r="EL133" s="311">
        <v>15949</v>
      </c>
      <c r="EM133" s="311">
        <v>15903</v>
      </c>
      <c r="EN133" s="311">
        <v>17316</v>
      </c>
      <c r="EO133" s="311">
        <v>17259</v>
      </c>
      <c r="EP133" s="311">
        <v>17227</v>
      </c>
      <c r="EQ133" s="314">
        <v>17313</v>
      </c>
      <c r="ER133" s="310">
        <v>17396</v>
      </c>
      <c r="ES133" s="311">
        <v>17600</v>
      </c>
      <c r="ET133" s="311">
        <v>18184</v>
      </c>
      <c r="EU133" s="311">
        <v>18157</v>
      </c>
      <c r="EV133" s="311">
        <v>18289</v>
      </c>
      <c r="EW133" s="314">
        <v>18254</v>
      </c>
      <c r="EX133" s="314">
        <v>18909</v>
      </c>
      <c r="EY133" s="314">
        <v>19060</v>
      </c>
      <c r="EZ133" s="312">
        <v>19046</v>
      </c>
      <c r="FA133" s="312">
        <v>19001</v>
      </c>
      <c r="FB133" s="312">
        <v>18939</v>
      </c>
      <c r="FC133" s="312">
        <v>19154</v>
      </c>
      <c r="FD133" s="312">
        <v>19385</v>
      </c>
      <c r="FE133" s="312">
        <v>19674</v>
      </c>
      <c r="FF133" s="312">
        <v>19545</v>
      </c>
      <c r="FG133" s="312">
        <v>19535</v>
      </c>
      <c r="FH133" s="312">
        <v>19640</v>
      </c>
      <c r="FI133" s="312">
        <v>19639</v>
      </c>
      <c r="FJ133" s="312">
        <v>19700</v>
      </c>
      <c r="FK133" s="312">
        <v>19888</v>
      </c>
      <c r="FL133" s="312">
        <v>19930</v>
      </c>
      <c r="FM133" s="312">
        <v>19840</v>
      </c>
      <c r="FN133" s="312">
        <v>19951</v>
      </c>
      <c r="FO133" s="312">
        <v>20011</v>
      </c>
      <c r="FP133" s="312">
        <v>20310</v>
      </c>
      <c r="FQ133" s="312">
        <v>20519</v>
      </c>
      <c r="FR133" s="312">
        <v>20490</v>
      </c>
      <c r="FS133" s="312">
        <v>20441</v>
      </c>
      <c r="FT133" s="312">
        <v>20417</v>
      </c>
      <c r="FU133" s="312">
        <v>20485</v>
      </c>
      <c r="FV133" s="312">
        <v>20524</v>
      </c>
      <c r="FW133" s="93">
        <v>39</v>
      </c>
      <c r="FX133" s="79">
        <v>0.19002143831611773</v>
      </c>
      <c r="FY133" s="93">
        <v>513</v>
      </c>
      <c r="FZ133" s="79">
        <v>2.5635900254859827</v>
      </c>
    </row>
    <row r="134" spans="1:182" ht="15" customHeight="1" outlineLevel="2">
      <c r="A134" s="304">
        <v>266</v>
      </c>
      <c r="B134" s="48" t="s">
        <v>860</v>
      </c>
      <c r="C134" s="290" t="s">
        <v>460</v>
      </c>
      <c r="D134" s="310">
        <v>19663</v>
      </c>
      <c r="E134" s="311">
        <v>19810</v>
      </c>
      <c r="F134" s="311">
        <v>19773</v>
      </c>
      <c r="G134" s="311">
        <v>19773</v>
      </c>
      <c r="H134" s="311">
        <v>19571</v>
      </c>
      <c r="I134" s="311">
        <v>19785</v>
      </c>
      <c r="J134" s="311">
        <v>19260</v>
      </c>
      <c r="K134" s="311">
        <v>19585</v>
      </c>
      <c r="L134" s="311">
        <v>18754</v>
      </c>
      <c r="M134" s="311">
        <v>18496</v>
      </c>
      <c r="N134" s="311">
        <v>18349</v>
      </c>
      <c r="O134" s="312">
        <v>18187</v>
      </c>
      <c r="P134" s="310">
        <v>18124</v>
      </c>
      <c r="Q134" s="311">
        <v>18085</v>
      </c>
      <c r="R134" s="313">
        <v>17983</v>
      </c>
      <c r="S134" s="311">
        <v>17829</v>
      </c>
      <c r="T134" s="311">
        <v>18054</v>
      </c>
      <c r="U134" s="311">
        <v>18215</v>
      </c>
      <c r="V134" s="311">
        <v>18148</v>
      </c>
      <c r="W134" s="311">
        <v>18055</v>
      </c>
      <c r="X134" s="311">
        <v>18263</v>
      </c>
      <c r="Y134" s="311">
        <v>18739</v>
      </c>
      <c r="Z134" s="311">
        <v>18729</v>
      </c>
      <c r="AA134" s="312">
        <v>18247</v>
      </c>
      <c r="AB134" s="310">
        <v>18349</v>
      </c>
      <c r="AC134" s="311">
        <v>18338</v>
      </c>
      <c r="AD134" s="311">
        <v>18416</v>
      </c>
      <c r="AE134" s="311">
        <v>18406</v>
      </c>
      <c r="AF134" s="311">
        <v>18394</v>
      </c>
      <c r="AG134" s="311">
        <v>17968</v>
      </c>
      <c r="AH134" s="311">
        <v>18039</v>
      </c>
      <c r="AI134" s="311">
        <v>17733</v>
      </c>
      <c r="AJ134" s="311">
        <v>17932</v>
      </c>
      <c r="AK134" s="311">
        <v>18137</v>
      </c>
      <c r="AL134" s="311">
        <v>18126</v>
      </c>
      <c r="AM134" s="312">
        <v>18135</v>
      </c>
      <c r="AN134" s="310">
        <v>18219</v>
      </c>
      <c r="AO134" s="311">
        <v>18264</v>
      </c>
      <c r="AP134" s="311">
        <v>18107</v>
      </c>
      <c r="AQ134" s="311">
        <v>18035</v>
      </c>
      <c r="AR134" s="311">
        <v>18295</v>
      </c>
      <c r="AS134" s="311">
        <v>18251</v>
      </c>
      <c r="AT134" s="311">
        <v>18159</v>
      </c>
      <c r="AU134" s="311">
        <v>18127</v>
      </c>
      <c r="AV134" s="311">
        <v>18029</v>
      </c>
      <c r="AW134" s="311">
        <v>17852</v>
      </c>
      <c r="AX134" s="311">
        <v>17823</v>
      </c>
      <c r="AY134" s="312">
        <v>17804</v>
      </c>
      <c r="AZ134" s="310">
        <v>17967</v>
      </c>
      <c r="BA134" s="311">
        <v>18291</v>
      </c>
      <c r="BB134" s="311">
        <v>18029</v>
      </c>
      <c r="BC134" s="311">
        <v>17917</v>
      </c>
      <c r="BD134" s="311">
        <v>17913</v>
      </c>
      <c r="BE134" s="311">
        <v>17759</v>
      </c>
      <c r="BF134" s="311">
        <v>17712</v>
      </c>
      <c r="BG134" s="311">
        <v>17428</v>
      </c>
      <c r="BH134" s="311">
        <v>17562</v>
      </c>
      <c r="BI134" s="311">
        <v>17227</v>
      </c>
      <c r="BJ134" s="311">
        <v>17217</v>
      </c>
      <c r="BK134" s="312">
        <v>17395</v>
      </c>
      <c r="BL134" s="310">
        <v>17548</v>
      </c>
      <c r="BM134" s="315">
        <v>17995</v>
      </c>
      <c r="BN134" s="315">
        <v>17961</v>
      </c>
      <c r="BO134" s="315">
        <v>17770</v>
      </c>
      <c r="BP134" s="315">
        <v>18061</v>
      </c>
      <c r="BQ134" s="315">
        <v>18023</v>
      </c>
      <c r="BR134" s="315">
        <v>17553</v>
      </c>
      <c r="BS134" s="315">
        <v>17404</v>
      </c>
      <c r="BT134" s="315">
        <v>17175</v>
      </c>
      <c r="BU134" s="315">
        <v>17291</v>
      </c>
      <c r="BV134" s="315">
        <v>17148</v>
      </c>
      <c r="BW134" s="312">
        <v>17243</v>
      </c>
      <c r="BX134" s="310">
        <v>17485</v>
      </c>
      <c r="BY134" s="315">
        <v>17519</v>
      </c>
      <c r="BZ134" s="315">
        <v>17193</v>
      </c>
      <c r="CA134" s="315">
        <v>16798</v>
      </c>
      <c r="CB134" s="315">
        <v>16636</v>
      </c>
      <c r="CC134" s="315">
        <v>16426</v>
      </c>
      <c r="CD134" s="315">
        <v>16268</v>
      </c>
      <c r="CE134" s="315">
        <v>16216</v>
      </c>
      <c r="CF134" s="315">
        <v>16040</v>
      </c>
      <c r="CG134" s="311">
        <v>15915</v>
      </c>
      <c r="CH134" s="311">
        <v>16072</v>
      </c>
      <c r="CI134" s="312">
        <v>15869</v>
      </c>
      <c r="CJ134" s="310">
        <v>15784</v>
      </c>
      <c r="CK134" s="311">
        <v>15878</v>
      </c>
      <c r="CL134" s="311">
        <v>15644</v>
      </c>
      <c r="CM134" s="311">
        <v>15525</v>
      </c>
      <c r="CN134" s="311">
        <v>15559</v>
      </c>
      <c r="CO134" s="311">
        <v>15592</v>
      </c>
      <c r="CP134" s="311">
        <v>15688</v>
      </c>
      <c r="CQ134" s="311">
        <v>15708</v>
      </c>
      <c r="CR134" s="311">
        <v>15849</v>
      </c>
      <c r="CS134" s="311">
        <v>15954</v>
      </c>
      <c r="CT134" s="311">
        <v>15964</v>
      </c>
      <c r="CU134" s="312">
        <v>15879</v>
      </c>
      <c r="CV134" s="310">
        <v>15873</v>
      </c>
      <c r="CW134" s="311">
        <v>15731</v>
      </c>
      <c r="CX134" s="311">
        <v>15906</v>
      </c>
      <c r="CY134" s="311">
        <v>15842</v>
      </c>
      <c r="CZ134" s="311">
        <v>15881</v>
      </c>
      <c r="DA134" s="311">
        <v>15853</v>
      </c>
      <c r="DB134" s="311">
        <v>15748</v>
      </c>
      <c r="DC134" s="311">
        <v>15685</v>
      </c>
      <c r="DD134" s="311">
        <v>15637</v>
      </c>
      <c r="DE134" s="311">
        <v>15595</v>
      </c>
      <c r="DF134" s="311">
        <v>15598</v>
      </c>
      <c r="DG134" s="312">
        <v>15593</v>
      </c>
      <c r="DH134" s="310">
        <v>15408</v>
      </c>
      <c r="DI134" s="311">
        <v>15385</v>
      </c>
      <c r="DJ134" s="311">
        <v>15335</v>
      </c>
      <c r="DK134" s="311">
        <v>15287</v>
      </c>
      <c r="DL134" s="311">
        <v>14766</v>
      </c>
      <c r="DM134" s="311">
        <v>14656</v>
      </c>
      <c r="DN134" s="311">
        <v>14430</v>
      </c>
      <c r="DO134" s="311">
        <v>14292</v>
      </c>
      <c r="DP134" s="311">
        <v>14236</v>
      </c>
      <c r="DQ134" s="311">
        <v>14221</v>
      </c>
      <c r="DR134" s="311">
        <v>14031</v>
      </c>
      <c r="DS134" s="314">
        <v>14047</v>
      </c>
      <c r="DT134" s="310">
        <v>13985</v>
      </c>
      <c r="DU134" s="311">
        <v>15187</v>
      </c>
      <c r="DV134" s="311">
        <v>15314</v>
      </c>
      <c r="DW134" s="311">
        <v>15602</v>
      </c>
      <c r="DX134" s="311">
        <v>15965</v>
      </c>
      <c r="DY134" s="311">
        <v>16147</v>
      </c>
      <c r="DZ134" s="311">
        <v>16163</v>
      </c>
      <c r="EA134" s="311">
        <v>15620</v>
      </c>
      <c r="EB134" s="311">
        <v>15751</v>
      </c>
      <c r="EC134" s="311">
        <v>15508</v>
      </c>
      <c r="ED134" s="311">
        <v>15389</v>
      </c>
      <c r="EE134" s="314">
        <v>15187</v>
      </c>
      <c r="EF134" s="310">
        <v>15143</v>
      </c>
      <c r="EG134" s="311">
        <v>15084</v>
      </c>
      <c r="EH134" s="311">
        <v>14854</v>
      </c>
      <c r="EI134" s="311">
        <v>15171</v>
      </c>
      <c r="EJ134" s="311">
        <v>15700</v>
      </c>
      <c r="EK134" s="311">
        <v>16235</v>
      </c>
      <c r="EL134" s="311">
        <v>16404</v>
      </c>
      <c r="EM134" s="311">
        <v>16488</v>
      </c>
      <c r="EN134" s="311">
        <v>18499</v>
      </c>
      <c r="EO134" s="311">
        <v>18795</v>
      </c>
      <c r="EP134" s="311">
        <v>19082</v>
      </c>
      <c r="EQ134" s="314">
        <v>19350</v>
      </c>
      <c r="ER134" s="310">
        <v>19318</v>
      </c>
      <c r="ES134" s="311">
        <v>19943</v>
      </c>
      <c r="ET134" s="311">
        <v>21915</v>
      </c>
      <c r="EU134" s="311">
        <v>22185</v>
      </c>
      <c r="EV134" s="311">
        <v>22769</v>
      </c>
      <c r="EW134" s="314">
        <v>23093</v>
      </c>
      <c r="EX134" s="314">
        <v>24855</v>
      </c>
      <c r="EY134" s="314">
        <v>25179</v>
      </c>
      <c r="EZ134" s="312">
        <v>25112</v>
      </c>
      <c r="FA134" s="312">
        <v>25139</v>
      </c>
      <c r="FB134" s="312">
        <v>25184</v>
      </c>
      <c r="FC134" s="312">
        <v>25672</v>
      </c>
      <c r="FD134" s="312">
        <v>26326</v>
      </c>
      <c r="FE134" s="312">
        <v>26948</v>
      </c>
      <c r="FF134" s="312">
        <v>26874</v>
      </c>
      <c r="FG134" s="312">
        <v>26801</v>
      </c>
      <c r="FH134" s="312">
        <v>27033</v>
      </c>
      <c r="FI134" s="312">
        <v>27193</v>
      </c>
      <c r="FJ134" s="312">
        <v>27567</v>
      </c>
      <c r="FK134" s="312">
        <v>27820</v>
      </c>
      <c r="FL134" s="312">
        <v>27911</v>
      </c>
      <c r="FM134" s="312">
        <v>28058</v>
      </c>
      <c r="FN134" s="312">
        <v>28323</v>
      </c>
      <c r="FO134" s="312">
        <v>28390</v>
      </c>
      <c r="FP134" s="312">
        <v>28928</v>
      </c>
      <c r="FQ134" s="312">
        <v>29464</v>
      </c>
      <c r="FR134" s="312">
        <v>29530</v>
      </c>
      <c r="FS134" s="312">
        <v>29580</v>
      </c>
      <c r="FT134" s="312">
        <v>29472</v>
      </c>
      <c r="FU134" s="312">
        <v>29548</v>
      </c>
      <c r="FV134" s="312">
        <v>29573</v>
      </c>
      <c r="FW134" s="93">
        <v>25</v>
      </c>
      <c r="FX134" s="79">
        <v>8.4536570520407125E-2</v>
      </c>
      <c r="FY134" s="93">
        <v>1183</v>
      </c>
      <c r="FZ134" s="79">
        <v>4.1669601972525543</v>
      </c>
    </row>
    <row r="135" spans="1:182" ht="15" customHeight="1" outlineLevel="2">
      <c r="A135" s="304">
        <v>308</v>
      </c>
      <c r="B135" s="48" t="s">
        <v>860</v>
      </c>
      <c r="C135" s="290" t="s">
        <v>464</v>
      </c>
      <c r="D135" s="310">
        <v>13560</v>
      </c>
      <c r="E135" s="311">
        <v>13555</v>
      </c>
      <c r="F135" s="311">
        <v>13770</v>
      </c>
      <c r="G135" s="311">
        <v>13793</v>
      </c>
      <c r="H135" s="311">
        <v>13613</v>
      </c>
      <c r="I135" s="311">
        <v>13663</v>
      </c>
      <c r="J135" s="311">
        <v>13237</v>
      </c>
      <c r="K135" s="311">
        <v>13616</v>
      </c>
      <c r="L135" s="311">
        <v>13011</v>
      </c>
      <c r="M135" s="311">
        <v>12928</v>
      </c>
      <c r="N135" s="311">
        <v>12836</v>
      </c>
      <c r="O135" s="312">
        <v>12788</v>
      </c>
      <c r="P135" s="310">
        <v>12676</v>
      </c>
      <c r="Q135" s="311">
        <v>12604</v>
      </c>
      <c r="R135" s="313">
        <v>12521</v>
      </c>
      <c r="S135" s="311">
        <v>12600</v>
      </c>
      <c r="T135" s="311">
        <v>12728</v>
      </c>
      <c r="U135" s="311">
        <v>12778</v>
      </c>
      <c r="V135" s="311">
        <v>12833</v>
      </c>
      <c r="W135" s="311">
        <v>12667</v>
      </c>
      <c r="X135" s="311">
        <v>12700</v>
      </c>
      <c r="Y135" s="311">
        <v>12790</v>
      </c>
      <c r="Z135" s="311">
        <v>12718</v>
      </c>
      <c r="AA135" s="312">
        <v>12487</v>
      </c>
      <c r="AB135" s="310">
        <v>12447</v>
      </c>
      <c r="AC135" s="311">
        <v>12551</v>
      </c>
      <c r="AD135" s="311">
        <v>12520</v>
      </c>
      <c r="AE135" s="311">
        <v>12485</v>
      </c>
      <c r="AF135" s="311">
        <v>12576</v>
      </c>
      <c r="AG135" s="311">
        <v>12254</v>
      </c>
      <c r="AH135" s="311">
        <v>12164</v>
      </c>
      <c r="AI135" s="311">
        <v>12054</v>
      </c>
      <c r="AJ135" s="311">
        <v>11983</v>
      </c>
      <c r="AK135" s="311">
        <v>12185</v>
      </c>
      <c r="AL135" s="311">
        <v>12206</v>
      </c>
      <c r="AM135" s="312">
        <v>12293</v>
      </c>
      <c r="AN135" s="310">
        <v>12194</v>
      </c>
      <c r="AO135" s="311">
        <v>12096</v>
      </c>
      <c r="AP135" s="311">
        <v>12129</v>
      </c>
      <c r="AQ135" s="311">
        <v>12114</v>
      </c>
      <c r="AR135" s="311">
        <v>12657</v>
      </c>
      <c r="AS135" s="311">
        <v>12591</v>
      </c>
      <c r="AT135" s="311">
        <v>12645</v>
      </c>
      <c r="AU135" s="311">
        <v>12734</v>
      </c>
      <c r="AV135" s="311">
        <v>12624</v>
      </c>
      <c r="AW135" s="311">
        <v>12625</v>
      </c>
      <c r="AX135" s="311">
        <v>12589</v>
      </c>
      <c r="AY135" s="312">
        <v>12557</v>
      </c>
      <c r="AZ135" s="310">
        <v>12623</v>
      </c>
      <c r="BA135" s="311">
        <v>12827</v>
      </c>
      <c r="BB135" s="311">
        <v>12684</v>
      </c>
      <c r="BC135" s="311">
        <v>12709</v>
      </c>
      <c r="BD135" s="311">
        <v>12690</v>
      </c>
      <c r="BE135" s="311">
        <v>12605</v>
      </c>
      <c r="BF135" s="311">
        <v>12521</v>
      </c>
      <c r="BG135" s="311">
        <v>12368</v>
      </c>
      <c r="BH135" s="311">
        <v>12560</v>
      </c>
      <c r="BI135" s="311">
        <v>12363</v>
      </c>
      <c r="BJ135" s="311">
        <v>12359</v>
      </c>
      <c r="BK135" s="312">
        <v>12579</v>
      </c>
      <c r="BL135" s="310">
        <v>12678</v>
      </c>
      <c r="BM135" s="315">
        <v>12995</v>
      </c>
      <c r="BN135" s="315">
        <v>12877</v>
      </c>
      <c r="BO135" s="315">
        <v>12827</v>
      </c>
      <c r="BP135" s="315">
        <v>12772</v>
      </c>
      <c r="BQ135" s="315">
        <v>12869</v>
      </c>
      <c r="BR135" s="315">
        <v>12650</v>
      </c>
      <c r="BS135" s="315">
        <v>12559</v>
      </c>
      <c r="BT135" s="315">
        <v>12566</v>
      </c>
      <c r="BU135" s="315">
        <v>12613</v>
      </c>
      <c r="BV135" s="315">
        <v>12552</v>
      </c>
      <c r="BW135" s="312">
        <v>12688</v>
      </c>
      <c r="BX135" s="310">
        <v>12833</v>
      </c>
      <c r="BY135" s="315">
        <v>12853</v>
      </c>
      <c r="BZ135" s="315">
        <v>12616</v>
      </c>
      <c r="CA135" s="315">
        <v>12373</v>
      </c>
      <c r="CB135" s="315">
        <v>12280</v>
      </c>
      <c r="CC135" s="315">
        <v>12144</v>
      </c>
      <c r="CD135" s="315">
        <v>12079</v>
      </c>
      <c r="CE135" s="315">
        <v>12091</v>
      </c>
      <c r="CF135" s="315">
        <v>12014</v>
      </c>
      <c r="CG135" s="311">
        <v>11967</v>
      </c>
      <c r="CH135" s="311">
        <v>11913</v>
      </c>
      <c r="CI135" s="312">
        <v>11900</v>
      </c>
      <c r="CJ135" s="310">
        <v>11877</v>
      </c>
      <c r="CK135" s="311">
        <v>11938</v>
      </c>
      <c r="CL135" s="311">
        <v>11940</v>
      </c>
      <c r="CM135" s="311">
        <v>11933</v>
      </c>
      <c r="CN135" s="311">
        <v>12002</v>
      </c>
      <c r="CO135" s="311">
        <v>12266</v>
      </c>
      <c r="CP135" s="311">
        <v>12332</v>
      </c>
      <c r="CQ135" s="311">
        <v>12419</v>
      </c>
      <c r="CR135" s="311">
        <v>12692</v>
      </c>
      <c r="CS135" s="311">
        <v>12832</v>
      </c>
      <c r="CT135" s="311">
        <v>12903</v>
      </c>
      <c r="CU135" s="312">
        <v>12928</v>
      </c>
      <c r="CV135" s="310">
        <v>12842</v>
      </c>
      <c r="CW135" s="311">
        <v>12695</v>
      </c>
      <c r="CX135" s="311">
        <v>12642</v>
      </c>
      <c r="CY135" s="311">
        <v>13058</v>
      </c>
      <c r="CZ135" s="311">
        <v>13059</v>
      </c>
      <c r="DA135" s="311">
        <v>12856</v>
      </c>
      <c r="DB135" s="311">
        <v>12907</v>
      </c>
      <c r="DC135" s="311">
        <v>12774</v>
      </c>
      <c r="DD135" s="311">
        <v>12924</v>
      </c>
      <c r="DE135" s="311">
        <v>12824</v>
      </c>
      <c r="DF135" s="311">
        <v>12820</v>
      </c>
      <c r="DG135" s="312">
        <v>13022</v>
      </c>
      <c r="DH135" s="310">
        <v>13252</v>
      </c>
      <c r="DI135" s="311">
        <v>13258</v>
      </c>
      <c r="DJ135" s="311">
        <v>13285</v>
      </c>
      <c r="DK135" s="311">
        <v>13187</v>
      </c>
      <c r="DL135" s="311">
        <v>13143</v>
      </c>
      <c r="DM135" s="311">
        <v>13068</v>
      </c>
      <c r="DN135" s="311">
        <v>12996</v>
      </c>
      <c r="DO135" s="311">
        <v>12944</v>
      </c>
      <c r="DP135" s="311">
        <v>13028</v>
      </c>
      <c r="DQ135" s="311">
        <v>12993</v>
      </c>
      <c r="DR135" s="311">
        <v>12957</v>
      </c>
      <c r="DS135" s="314">
        <v>13252</v>
      </c>
      <c r="DT135" s="310">
        <v>13341</v>
      </c>
      <c r="DU135" s="311">
        <v>14181</v>
      </c>
      <c r="DV135" s="311">
        <v>14268</v>
      </c>
      <c r="DW135" s="311">
        <v>14387</v>
      </c>
      <c r="DX135" s="311">
        <v>14809</v>
      </c>
      <c r="DY135" s="311">
        <v>14930</v>
      </c>
      <c r="DZ135" s="311">
        <v>15054</v>
      </c>
      <c r="EA135" s="311">
        <v>14633</v>
      </c>
      <c r="EB135" s="311">
        <v>14575</v>
      </c>
      <c r="EC135" s="311">
        <v>14379</v>
      </c>
      <c r="ED135" s="311">
        <v>14181</v>
      </c>
      <c r="EE135" s="314">
        <v>13965</v>
      </c>
      <c r="EF135" s="310">
        <v>13874</v>
      </c>
      <c r="EG135" s="311">
        <v>13802</v>
      </c>
      <c r="EH135" s="311">
        <v>13586</v>
      </c>
      <c r="EI135" s="311">
        <v>13391</v>
      </c>
      <c r="EJ135" s="311">
        <v>13246</v>
      </c>
      <c r="EK135" s="311">
        <v>13095</v>
      </c>
      <c r="EL135" s="311">
        <v>13061</v>
      </c>
      <c r="EM135" s="311">
        <v>13001</v>
      </c>
      <c r="EN135" s="311">
        <v>13976</v>
      </c>
      <c r="EO135" s="311">
        <v>13873</v>
      </c>
      <c r="EP135" s="311">
        <v>13845</v>
      </c>
      <c r="EQ135" s="314">
        <v>13864</v>
      </c>
      <c r="ER135" s="310">
        <v>13911</v>
      </c>
      <c r="ES135" s="311">
        <v>14040</v>
      </c>
      <c r="ET135" s="311">
        <v>14839</v>
      </c>
      <c r="EU135" s="311">
        <v>14911</v>
      </c>
      <c r="EV135" s="311">
        <v>15066</v>
      </c>
      <c r="EW135" s="314">
        <v>15063</v>
      </c>
      <c r="EX135" s="314">
        <v>15705</v>
      </c>
      <c r="EY135" s="314">
        <v>15733</v>
      </c>
      <c r="EZ135" s="312">
        <v>15814</v>
      </c>
      <c r="FA135" s="312">
        <v>15703</v>
      </c>
      <c r="FB135" s="312">
        <v>15686</v>
      </c>
      <c r="FC135" s="312">
        <v>15740</v>
      </c>
      <c r="FD135" s="312">
        <v>15854</v>
      </c>
      <c r="FE135" s="312">
        <v>15982</v>
      </c>
      <c r="FF135" s="312">
        <v>15899</v>
      </c>
      <c r="FG135" s="312">
        <v>15887</v>
      </c>
      <c r="FH135" s="312">
        <v>15963</v>
      </c>
      <c r="FI135" s="312">
        <v>16028</v>
      </c>
      <c r="FJ135" s="312">
        <v>16122</v>
      </c>
      <c r="FK135" s="312">
        <v>16144</v>
      </c>
      <c r="FL135" s="312">
        <v>16218</v>
      </c>
      <c r="FM135" s="312">
        <v>16192</v>
      </c>
      <c r="FN135" s="312">
        <v>16262</v>
      </c>
      <c r="FO135" s="312">
        <v>16188</v>
      </c>
      <c r="FP135" s="312">
        <v>16380</v>
      </c>
      <c r="FQ135" s="312">
        <v>16195</v>
      </c>
      <c r="FR135" s="312">
        <v>16220</v>
      </c>
      <c r="FS135" s="312">
        <v>16174</v>
      </c>
      <c r="FT135" s="312">
        <v>16224</v>
      </c>
      <c r="FU135" s="312">
        <v>16313</v>
      </c>
      <c r="FV135" s="312">
        <v>16295</v>
      </c>
      <c r="FW135" s="93">
        <v>-18</v>
      </c>
      <c r="FX135" s="79">
        <v>-0.1104633323105247</v>
      </c>
      <c r="FY135" s="93">
        <v>107</v>
      </c>
      <c r="FZ135" s="79">
        <v>0.6609834445268099</v>
      </c>
    </row>
    <row r="136" spans="1:182" ht="15" customHeight="1" outlineLevel="2">
      <c r="A136" s="304">
        <v>360</v>
      </c>
      <c r="B136" s="48" t="s">
        <v>860</v>
      </c>
      <c r="C136" s="290" t="s">
        <v>472</v>
      </c>
      <c r="D136" s="310">
        <v>47846</v>
      </c>
      <c r="E136" s="311">
        <v>46861</v>
      </c>
      <c r="F136" s="311">
        <v>47861</v>
      </c>
      <c r="G136" s="311">
        <v>47214</v>
      </c>
      <c r="H136" s="311">
        <v>47705</v>
      </c>
      <c r="I136" s="311">
        <v>49237</v>
      </c>
      <c r="J136" s="311">
        <v>48442</v>
      </c>
      <c r="K136" s="311">
        <v>49145</v>
      </c>
      <c r="L136" s="311">
        <v>48625</v>
      </c>
      <c r="M136" s="311">
        <v>48565</v>
      </c>
      <c r="N136" s="311">
        <v>48168</v>
      </c>
      <c r="O136" s="312">
        <v>49089</v>
      </c>
      <c r="P136" s="310">
        <v>49954</v>
      </c>
      <c r="Q136" s="311">
        <v>49599</v>
      </c>
      <c r="R136" s="313">
        <v>49815</v>
      </c>
      <c r="S136" s="311">
        <v>49592</v>
      </c>
      <c r="T136" s="311">
        <v>50869</v>
      </c>
      <c r="U136" s="311">
        <v>50958</v>
      </c>
      <c r="V136" s="311">
        <v>51375</v>
      </c>
      <c r="W136" s="311">
        <v>51033</v>
      </c>
      <c r="X136" s="311">
        <v>50853</v>
      </c>
      <c r="Y136" s="311">
        <v>51147</v>
      </c>
      <c r="Z136" s="311">
        <v>51657</v>
      </c>
      <c r="AA136" s="312">
        <v>50958</v>
      </c>
      <c r="AB136" s="310">
        <v>51053</v>
      </c>
      <c r="AC136" s="311">
        <v>52906</v>
      </c>
      <c r="AD136" s="311">
        <v>53360</v>
      </c>
      <c r="AE136" s="311">
        <v>53205</v>
      </c>
      <c r="AF136" s="311">
        <v>52036</v>
      </c>
      <c r="AG136" s="311">
        <v>50250</v>
      </c>
      <c r="AH136" s="311">
        <v>50193</v>
      </c>
      <c r="AI136" s="311">
        <v>49136</v>
      </c>
      <c r="AJ136" s="311">
        <v>48327</v>
      </c>
      <c r="AK136" s="311">
        <v>48653</v>
      </c>
      <c r="AL136" s="311">
        <v>48551</v>
      </c>
      <c r="AM136" s="312">
        <v>49367</v>
      </c>
      <c r="AN136" s="310">
        <v>48706</v>
      </c>
      <c r="AO136" s="311">
        <v>48102</v>
      </c>
      <c r="AP136" s="311">
        <v>47819</v>
      </c>
      <c r="AQ136" s="311">
        <v>48017</v>
      </c>
      <c r="AR136" s="311">
        <v>49431</v>
      </c>
      <c r="AS136" s="311">
        <v>49465</v>
      </c>
      <c r="AT136" s="311">
        <v>49117</v>
      </c>
      <c r="AU136" s="311">
        <v>49335</v>
      </c>
      <c r="AV136" s="311">
        <v>48432</v>
      </c>
      <c r="AW136" s="311">
        <v>48382</v>
      </c>
      <c r="AX136" s="311">
        <v>48323</v>
      </c>
      <c r="AY136" s="312">
        <v>48371</v>
      </c>
      <c r="AZ136" s="310">
        <v>48677</v>
      </c>
      <c r="BA136" s="311">
        <v>49856</v>
      </c>
      <c r="BB136" s="311">
        <v>48828</v>
      </c>
      <c r="BC136" s="311">
        <v>48696</v>
      </c>
      <c r="BD136" s="311">
        <v>48359</v>
      </c>
      <c r="BE136" s="311">
        <v>47894</v>
      </c>
      <c r="BF136" s="311">
        <v>47600</v>
      </c>
      <c r="BG136" s="311">
        <v>46506</v>
      </c>
      <c r="BH136" s="311">
        <v>47355</v>
      </c>
      <c r="BI136" s="311">
        <v>46544</v>
      </c>
      <c r="BJ136" s="311">
        <v>47448</v>
      </c>
      <c r="BK136" s="312">
        <v>47960</v>
      </c>
      <c r="BL136" s="310">
        <v>47889</v>
      </c>
      <c r="BM136" s="315">
        <v>48551</v>
      </c>
      <c r="BN136" s="315">
        <v>48072</v>
      </c>
      <c r="BO136" s="315">
        <v>48273</v>
      </c>
      <c r="BP136" s="315">
        <v>48300</v>
      </c>
      <c r="BQ136" s="315">
        <v>47812</v>
      </c>
      <c r="BR136" s="315">
        <v>47060</v>
      </c>
      <c r="BS136" s="315">
        <v>46214</v>
      </c>
      <c r="BT136" s="315">
        <v>46184</v>
      </c>
      <c r="BU136" s="315">
        <v>45947</v>
      </c>
      <c r="BV136" s="315">
        <v>45730</v>
      </c>
      <c r="BW136" s="312">
        <v>46062</v>
      </c>
      <c r="BX136" s="310">
        <v>45529</v>
      </c>
      <c r="BY136" s="315">
        <v>45257</v>
      </c>
      <c r="BZ136" s="315">
        <v>44192</v>
      </c>
      <c r="CA136" s="315">
        <v>43380</v>
      </c>
      <c r="CB136" s="315">
        <v>42766</v>
      </c>
      <c r="CC136" s="315">
        <v>41770</v>
      </c>
      <c r="CD136" s="315">
        <v>41796</v>
      </c>
      <c r="CE136" s="315">
        <v>41535</v>
      </c>
      <c r="CF136" s="315">
        <v>41281</v>
      </c>
      <c r="CG136" s="311">
        <v>40770</v>
      </c>
      <c r="CH136" s="311">
        <v>40976</v>
      </c>
      <c r="CI136" s="312">
        <v>40548</v>
      </c>
      <c r="CJ136" s="310">
        <v>40187</v>
      </c>
      <c r="CK136" s="311">
        <v>40005</v>
      </c>
      <c r="CL136" s="311">
        <v>39569</v>
      </c>
      <c r="CM136" s="311">
        <v>39368</v>
      </c>
      <c r="CN136" s="311">
        <v>39279</v>
      </c>
      <c r="CO136" s="311">
        <v>39548</v>
      </c>
      <c r="CP136" s="311">
        <v>39791</v>
      </c>
      <c r="CQ136" s="311">
        <v>40324</v>
      </c>
      <c r="CR136" s="311">
        <v>40345</v>
      </c>
      <c r="CS136" s="311">
        <v>40640</v>
      </c>
      <c r="CT136" s="311">
        <v>40619</v>
      </c>
      <c r="CU136" s="312">
        <v>40803</v>
      </c>
      <c r="CV136" s="310">
        <v>40857</v>
      </c>
      <c r="CW136" s="311">
        <v>40738</v>
      </c>
      <c r="CX136" s="311">
        <v>40702</v>
      </c>
      <c r="CY136" s="311">
        <v>40357</v>
      </c>
      <c r="CZ136" s="311">
        <v>39991</v>
      </c>
      <c r="DA136" s="311">
        <v>39967</v>
      </c>
      <c r="DB136" s="311">
        <v>39692</v>
      </c>
      <c r="DC136" s="311">
        <v>39521</v>
      </c>
      <c r="DD136" s="311">
        <v>39322</v>
      </c>
      <c r="DE136" s="311">
        <v>39239</v>
      </c>
      <c r="DF136" s="311">
        <v>39030</v>
      </c>
      <c r="DG136" s="312">
        <v>39056</v>
      </c>
      <c r="DH136" s="310">
        <v>39026</v>
      </c>
      <c r="DI136" s="311">
        <v>39099</v>
      </c>
      <c r="DJ136" s="311">
        <v>39229</v>
      </c>
      <c r="DK136" s="311">
        <v>38806</v>
      </c>
      <c r="DL136" s="311">
        <v>38553</v>
      </c>
      <c r="DM136" s="311">
        <v>38153</v>
      </c>
      <c r="DN136" s="311">
        <v>37823</v>
      </c>
      <c r="DO136" s="311">
        <v>37782</v>
      </c>
      <c r="DP136" s="311">
        <v>37825</v>
      </c>
      <c r="DQ136" s="311">
        <v>37365</v>
      </c>
      <c r="DR136" s="311">
        <v>37200</v>
      </c>
      <c r="DS136" s="314">
        <v>37895</v>
      </c>
      <c r="DT136" s="310">
        <v>38219</v>
      </c>
      <c r="DU136" s="311">
        <v>42007</v>
      </c>
      <c r="DV136" s="311">
        <v>42707</v>
      </c>
      <c r="DW136" s="311">
        <v>43339</v>
      </c>
      <c r="DX136" s="311">
        <v>45036</v>
      </c>
      <c r="DY136" s="311">
        <v>45939</v>
      </c>
      <c r="DZ136" s="311">
        <v>45881</v>
      </c>
      <c r="EA136" s="311">
        <v>44144</v>
      </c>
      <c r="EB136" s="311">
        <v>43999</v>
      </c>
      <c r="EC136" s="311">
        <v>43196</v>
      </c>
      <c r="ED136" s="311">
        <v>42570</v>
      </c>
      <c r="EE136" s="314">
        <v>41930</v>
      </c>
      <c r="EF136" s="310">
        <v>41660</v>
      </c>
      <c r="EG136" s="311">
        <v>41321</v>
      </c>
      <c r="EH136" s="311">
        <v>40752</v>
      </c>
      <c r="EI136" s="311">
        <v>40711</v>
      </c>
      <c r="EJ136" s="311">
        <v>40893</v>
      </c>
      <c r="EK136" s="311">
        <v>41278</v>
      </c>
      <c r="EL136" s="311">
        <v>41375</v>
      </c>
      <c r="EM136" s="311">
        <v>41224</v>
      </c>
      <c r="EN136" s="311">
        <v>44313</v>
      </c>
      <c r="EO136" s="311">
        <v>44934</v>
      </c>
      <c r="EP136" s="311">
        <v>45267</v>
      </c>
      <c r="EQ136" s="314">
        <v>45966</v>
      </c>
      <c r="ER136" s="310">
        <v>46328</v>
      </c>
      <c r="ES136" s="311">
        <v>47480</v>
      </c>
      <c r="ET136" s="311">
        <v>53397</v>
      </c>
      <c r="EU136" s="311">
        <v>54247</v>
      </c>
      <c r="EV136" s="311">
        <v>55420</v>
      </c>
      <c r="EW136" s="314">
        <v>55479</v>
      </c>
      <c r="EX136" s="314">
        <v>58725</v>
      </c>
      <c r="EY136" s="314">
        <v>59263</v>
      </c>
      <c r="EZ136" s="312">
        <v>59915</v>
      </c>
      <c r="FA136" s="312">
        <v>60719</v>
      </c>
      <c r="FB136" s="312">
        <v>61332</v>
      </c>
      <c r="FC136" s="312">
        <v>62280</v>
      </c>
      <c r="FD136" s="312">
        <v>63914</v>
      </c>
      <c r="FE136" s="312">
        <v>64822</v>
      </c>
      <c r="FF136" s="312">
        <v>64716</v>
      </c>
      <c r="FG136" s="312">
        <v>64585</v>
      </c>
      <c r="FH136" s="312">
        <v>65100</v>
      </c>
      <c r="FI136" s="312">
        <v>65496</v>
      </c>
      <c r="FJ136" s="312">
        <v>65967</v>
      </c>
      <c r="FK136" s="312">
        <v>66667</v>
      </c>
      <c r="FL136" s="312">
        <v>67185</v>
      </c>
      <c r="FM136" s="312">
        <v>67477</v>
      </c>
      <c r="FN136" s="312">
        <v>67723</v>
      </c>
      <c r="FO136" s="312">
        <v>67427</v>
      </c>
      <c r="FP136" s="312">
        <v>68512</v>
      </c>
      <c r="FQ136" s="312">
        <v>69789</v>
      </c>
      <c r="FR136" s="312">
        <v>70023</v>
      </c>
      <c r="FS136" s="312">
        <v>70009</v>
      </c>
      <c r="FT136" s="312">
        <v>70312</v>
      </c>
      <c r="FU136" s="312">
        <v>70716</v>
      </c>
      <c r="FV136" s="312">
        <v>71184</v>
      </c>
      <c r="FW136" s="93">
        <v>468</v>
      </c>
      <c r="FX136" s="79">
        <v>0.65745111260957523</v>
      </c>
      <c r="FY136" s="93">
        <v>3757</v>
      </c>
      <c r="FZ136" s="79">
        <v>5.5719518887092709</v>
      </c>
    </row>
    <row r="137" spans="1:182" ht="15" customHeight="1" outlineLevel="2">
      <c r="A137" s="304">
        <v>380</v>
      </c>
      <c r="B137" s="48" t="s">
        <v>860</v>
      </c>
      <c r="C137" s="290" t="s">
        <v>477</v>
      </c>
      <c r="D137" s="310">
        <v>13101</v>
      </c>
      <c r="E137" s="311">
        <v>13053</v>
      </c>
      <c r="F137" s="311">
        <v>12954</v>
      </c>
      <c r="G137" s="311">
        <v>12890</v>
      </c>
      <c r="H137" s="311">
        <v>12927</v>
      </c>
      <c r="I137" s="311">
        <v>13084</v>
      </c>
      <c r="J137" s="311">
        <v>12392</v>
      </c>
      <c r="K137" s="311">
        <v>12976</v>
      </c>
      <c r="L137" s="311">
        <v>12048</v>
      </c>
      <c r="M137" s="311">
        <v>11966</v>
      </c>
      <c r="N137" s="311">
        <v>11831</v>
      </c>
      <c r="O137" s="312">
        <v>11880</v>
      </c>
      <c r="P137" s="310">
        <v>11789</v>
      </c>
      <c r="Q137" s="311">
        <v>11691</v>
      </c>
      <c r="R137" s="313">
        <v>11664</v>
      </c>
      <c r="S137" s="311">
        <v>11621</v>
      </c>
      <c r="T137" s="311">
        <v>11530</v>
      </c>
      <c r="U137" s="311">
        <v>11474</v>
      </c>
      <c r="V137" s="311">
        <v>11428</v>
      </c>
      <c r="W137" s="311">
        <v>11413</v>
      </c>
      <c r="X137" s="311">
        <v>11504</v>
      </c>
      <c r="Y137" s="311">
        <v>11668</v>
      </c>
      <c r="Z137" s="311">
        <v>11589</v>
      </c>
      <c r="AA137" s="312">
        <v>11337</v>
      </c>
      <c r="AB137" s="310">
        <v>11340</v>
      </c>
      <c r="AC137" s="311">
        <v>11612</v>
      </c>
      <c r="AD137" s="311">
        <v>11616</v>
      </c>
      <c r="AE137" s="311">
        <v>11462</v>
      </c>
      <c r="AF137" s="311">
        <v>11555</v>
      </c>
      <c r="AG137" s="311">
        <v>11345</v>
      </c>
      <c r="AH137" s="311">
        <v>11193</v>
      </c>
      <c r="AI137" s="311">
        <v>11035</v>
      </c>
      <c r="AJ137" s="311">
        <v>10896</v>
      </c>
      <c r="AK137" s="311">
        <v>11068</v>
      </c>
      <c r="AL137" s="311">
        <v>10970</v>
      </c>
      <c r="AM137" s="312">
        <v>10931</v>
      </c>
      <c r="AN137" s="310">
        <v>10808</v>
      </c>
      <c r="AO137" s="311">
        <v>10803</v>
      </c>
      <c r="AP137" s="311">
        <v>11038</v>
      </c>
      <c r="AQ137" s="311">
        <v>10785</v>
      </c>
      <c r="AR137" s="311">
        <v>11057</v>
      </c>
      <c r="AS137" s="311">
        <v>11069</v>
      </c>
      <c r="AT137" s="311">
        <v>10949</v>
      </c>
      <c r="AU137" s="311">
        <v>10972</v>
      </c>
      <c r="AV137" s="311">
        <v>10765</v>
      </c>
      <c r="AW137" s="311">
        <v>10772</v>
      </c>
      <c r="AX137" s="311">
        <v>10658</v>
      </c>
      <c r="AY137" s="312">
        <v>10652</v>
      </c>
      <c r="AZ137" s="310">
        <v>10681</v>
      </c>
      <c r="BA137" s="311">
        <v>10989</v>
      </c>
      <c r="BB137" s="311">
        <v>10775</v>
      </c>
      <c r="BC137" s="311">
        <v>10746</v>
      </c>
      <c r="BD137" s="311">
        <v>10622</v>
      </c>
      <c r="BE137" s="311">
        <v>10499</v>
      </c>
      <c r="BF137" s="311">
        <v>10406</v>
      </c>
      <c r="BG137" s="311">
        <v>10158</v>
      </c>
      <c r="BH137" s="311">
        <v>10206</v>
      </c>
      <c r="BI137" s="311">
        <v>9988</v>
      </c>
      <c r="BJ137" s="311">
        <v>10013</v>
      </c>
      <c r="BK137" s="312">
        <v>10074</v>
      </c>
      <c r="BL137" s="310">
        <v>10122</v>
      </c>
      <c r="BM137" s="315">
        <v>10219</v>
      </c>
      <c r="BN137" s="315">
        <v>10231</v>
      </c>
      <c r="BO137" s="315">
        <v>10207</v>
      </c>
      <c r="BP137" s="315">
        <v>10237</v>
      </c>
      <c r="BQ137" s="315">
        <v>10231</v>
      </c>
      <c r="BR137" s="315">
        <v>9920</v>
      </c>
      <c r="BS137" s="315">
        <v>9826</v>
      </c>
      <c r="BT137" s="315">
        <v>9759</v>
      </c>
      <c r="BU137" s="315">
        <v>9619</v>
      </c>
      <c r="BV137" s="315">
        <v>9542</v>
      </c>
      <c r="BW137" s="312">
        <v>9606</v>
      </c>
      <c r="BX137" s="310">
        <v>9685</v>
      </c>
      <c r="BY137" s="315">
        <v>9673</v>
      </c>
      <c r="BZ137" s="315">
        <v>9447</v>
      </c>
      <c r="CA137" s="315">
        <v>9233</v>
      </c>
      <c r="CB137" s="315">
        <v>9113</v>
      </c>
      <c r="CC137" s="315">
        <v>8967</v>
      </c>
      <c r="CD137" s="315">
        <v>8870</v>
      </c>
      <c r="CE137" s="315">
        <v>8888</v>
      </c>
      <c r="CF137" s="315">
        <v>8787</v>
      </c>
      <c r="CG137" s="311">
        <v>8684</v>
      </c>
      <c r="CH137" s="311">
        <v>8643</v>
      </c>
      <c r="CI137" s="312">
        <v>8627</v>
      </c>
      <c r="CJ137" s="310">
        <v>8575</v>
      </c>
      <c r="CK137" s="311">
        <v>8593</v>
      </c>
      <c r="CL137" s="311">
        <v>8553</v>
      </c>
      <c r="CM137" s="311">
        <v>8522</v>
      </c>
      <c r="CN137" s="311">
        <v>8551</v>
      </c>
      <c r="CO137" s="311">
        <v>8706</v>
      </c>
      <c r="CP137" s="311">
        <v>8799</v>
      </c>
      <c r="CQ137" s="311">
        <v>8821</v>
      </c>
      <c r="CR137" s="311">
        <v>8832</v>
      </c>
      <c r="CS137" s="311">
        <v>8857</v>
      </c>
      <c r="CT137" s="311">
        <v>8989</v>
      </c>
      <c r="CU137" s="312">
        <v>9089</v>
      </c>
      <c r="CV137" s="310">
        <v>9100</v>
      </c>
      <c r="CW137" s="311">
        <v>9063</v>
      </c>
      <c r="CX137" s="311">
        <v>9012</v>
      </c>
      <c r="CY137" s="311">
        <v>8983</v>
      </c>
      <c r="CZ137" s="311">
        <v>8972</v>
      </c>
      <c r="DA137" s="311">
        <v>8955</v>
      </c>
      <c r="DB137" s="311">
        <v>9000</v>
      </c>
      <c r="DC137" s="311">
        <v>8915</v>
      </c>
      <c r="DD137" s="311">
        <v>8944</v>
      </c>
      <c r="DE137" s="311">
        <v>8935</v>
      </c>
      <c r="DF137" s="311">
        <v>8979</v>
      </c>
      <c r="DG137" s="312">
        <v>8986</v>
      </c>
      <c r="DH137" s="310">
        <v>8974</v>
      </c>
      <c r="DI137" s="311">
        <v>8968</v>
      </c>
      <c r="DJ137" s="311">
        <v>8973</v>
      </c>
      <c r="DK137" s="311">
        <v>8976</v>
      </c>
      <c r="DL137" s="311">
        <v>8972</v>
      </c>
      <c r="DM137" s="311">
        <v>8914</v>
      </c>
      <c r="DN137" s="311">
        <v>8888</v>
      </c>
      <c r="DO137" s="311">
        <v>8878</v>
      </c>
      <c r="DP137" s="311">
        <v>8948</v>
      </c>
      <c r="DQ137" s="311">
        <v>8847</v>
      </c>
      <c r="DR137" s="311">
        <v>8781</v>
      </c>
      <c r="DS137" s="314">
        <v>8963</v>
      </c>
      <c r="DT137" s="310">
        <v>8997</v>
      </c>
      <c r="DU137" s="311">
        <v>9536</v>
      </c>
      <c r="DV137" s="311">
        <v>9504</v>
      </c>
      <c r="DW137" s="311">
        <v>9562</v>
      </c>
      <c r="DX137" s="311">
        <v>9867</v>
      </c>
      <c r="DY137" s="311">
        <v>9997</v>
      </c>
      <c r="DZ137" s="311">
        <v>9980</v>
      </c>
      <c r="EA137" s="311">
        <v>9569</v>
      </c>
      <c r="EB137" s="311">
        <v>9623</v>
      </c>
      <c r="EC137" s="311">
        <v>9504</v>
      </c>
      <c r="ED137" s="311">
        <v>9337</v>
      </c>
      <c r="EE137" s="314">
        <v>9181</v>
      </c>
      <c r="EF137" s="310">
        <v>9090</v>
      </c>
      <c r="EG137" s="311">
        <v>9057</v>
      </c>
      <c r="EH137" s="311">
        <v>8901</v>
      </c>
      <c r="EI137" s="311">
        <v>8959</v>
      </c>
      <c r="EJ137" s="311">
        <v>8909</v>
      </c>
      <c r="EK137" s="311">
        <v>9026</v>
      </c>
      <c r="EL137" s="311">
        <v>9033</v>
      </c>
      <c r="EM137" s="311">
        <v>9084</v>
      </c>
      <c r="EN137" s="311">
        <v>9942</v>
      </c>
      <c r="EO137" s="311">
        <v>9911</v>
      </c>
      <c r="EP137" s="311">
        <v>9938</v>
      </c>
      <c r="EQ137" s="314">
        <v>10036</v>
      </c>
      <c r="ER137" s="310">
        <v>10026</v>
      </c>
      <c r="ES137" s="311">
        <v>10279</v>
      </c>
      <c r="ET137" s="311">
        <v>10656</v>
      </c>
      <c r="EU137" s="311">
        <v>10620</v>
      </c>
      <c r="EV137" s="311">
        <v>10823</v>
      </c>
      <c r="EW137" s="314">
        <v>10872</v>
      </c>
      <c r="EX137" s="314">
        <v>11311</v>
      </c>
      <c r="EY137" s="314">
        <v>11347</v>
      </c>
      <c r="EZ137" s="312">
        <v>11365</v>
      </c>
      <c r="FA137" s="312">
        <v>11435</v>
      </c>
      <c r="FB137" s="312">
        <v>11459</v>
      </c>
      <c r="FC137" s="312">
        <v>11629</v>
      </c>
      <c r="FD137" s="312">
        <v>11910</v>
      </c>
      <c r="FE137" s="312">
        <v>12047</v>
      </c>
      <c r="FF137" s="312">
        <v>11979</v>
      </c>
      <c r="FG137" s="312">
        <v>11993</v>
      </c>
      <c r="FH137" s="312">
        <v>12080</v>
      </c>
      <c r="FI137" s="312">
        <v>12140</v>
      </c>
      <c r="FJ137" s="312">
        <v>12257</v>
      </c>
      <c r="FK137" s="312">
        <v>12384</v>
      </c>
      <c r="FL137" s="312">
        <v>12550</v>
      </c>
      <c r="FM137" s="312">
        <v>12589</v>
      </c>
      <c r="FN137" s="312">
        <v>12678</v>
      </c>
      <c r="FO137" s="312">
        <v>12677</v>
      </c>
      <c r="FP137" s="312">
        <v>12882</v>
      </c>
      <c r="FQ137" s="312">
        <v>13030</v>
      </c>
      <c r="FR137" s="312">
        <v>13082</v>
      </c>
      <c r="FS137" s="312">
        <v>13070</v>
      </c>
      <c r="FT137" s="312">
        <v>13122</v>
      </c>
      <c r="FU137" s="312">
        <v>13195</v>
      </c>
      <c r="FV137" s="312">
        <v>13257</v>
      </c>
      <c r="FW137" s="93">
        <v>62</v>
      </c>
      <c r="FX137" s="79">
        <v>0.46767745342083422</v>
      </c>
      <c r="FY137" s="93">
        <v>580</v>
      </c>
      <c r="FZ137" s="79">
        <v>4.5752149562199262</v>
      </c>
    </row>
    <row r="138" spans="1:182" ht="15" customHeight="1" outlineLevel="2" thickBot="1">
      <c r="A138" s="304">
        <v>631</v>
      </c>
      <c r="B138" s="48" t="s">
        <v>860</v>
      </c>
      <c r="C138" s="290" t="s">
        <v>500</v>
      </c>
      <c r="D138" s="316">
        <v>4992</v>
      </c>
      <c r="E138" s="317">
        <v>5002</v>
      </c>
      <c r="F138" s="317">
        <v>4984</v>
      </c>
      <c r="G138" s="317">
        <v>5017</v>
      </c>
      <c r="H138" s="317">
        <v>5008</v>
      </c>
      <c r="I138" s="317">
        <v>4998</v>
      </c>
      <c r="J138" s="317">
        <v>4905</v>
      </c>
      <c r="K138" s="317">
        <v>4997</v>
      </c>
      <c r="L138" s="317">
        <v>4945</v>
      </c>
      <c r="M138" s="317">
        <v>4926</v>
      </c>
      <c r="N138" s="317">
        <v>4739</v>
      </c>
      <c r="O138" s="318">
        <v>4765</v>
      </c>
      <c r="P138" s="316">
        <v>4798</v>
      </c>
      <c r="Q138" s="317">
        <v>4773</v>
      </c>
      <c r="R138" s="319">
        <v>4746</v>
      </c>
      <c r="S138" s="317">
        <v>4840</v>
      </c>
      <c r="T138" s="317">
        <v>4864</v>
      </c>
      <c r="U138" s="317">
        <v>4929</v>
      </c>
      <c r="V138" s="317">
        <v>5062</v>
      </c>
      <c r="W138" s="317">
        <v>5038</v>
      </c>
      <c r="X138" s="317">
        <v>5030</v>
      </c>
      <c r="Y138" s="317">
        <v>5083</v>
      </c>
      <c r="Z138" s="317">
        <v>5068</v>
      </c>
      <c r="AA138" s="318">
        <v>4963</v>
      </c>
      <c r="AB138" s="316">
        <v>4977</v>
      </c>
      <c r="AC138" s="317">
        <v>5082</v>
      </c>
      <c r="AD138" s="317">
        <v>5035</v>
      </c>
      <c r="AE138" s="317">
        <v>5000</v>
      </c>
      <c r="AF138" s="317">
        <v>4979</v>
      </c>
      <c r="AG138" s="317">
        <v>4837</v>
      </c>
      <c r="AH138" s="317">
        <v>4803</v>
      </c>
      <c r="AI138" s="317">
        <v>4732</v>
      </c>
      <c r="AJ138" s="317">
        <v>4705</v>
      </c>
      <c r="AK138" s="317">
        <v>4816</v>
      </c>
      <c r="AL138" s="317">
        <v>4799</v>
      </c>
      <c r="AM138" s="318">
        <v>4866</v>
      </c>
      <c r="AN138" s="316">
        <v>4816</v>
      </c>
      <c r="AO138" s="317">
        <v>4759</v>
      </c>
      <c r="AP138" s="317">
        <v>4765</v>
      </c>
      <c r="AQ138" s="317">
        <v>4730</v>
      </c>
      <c r="AR138" s="317">
        <v>5024</v>
      </c>
      <c r="AS138" s="317">
        <v>5029</v>
      </c>
      <c r="AT138" s="317">
        <v>5038</v>
      </c>
      <c r="AU138" s="317">
        <v>5091</v>
      </c>
      <c r="AV138" s="317">
        <v>5034</v>
      </c>
      <c r="AW138" s="317">
        <v>5060</v>
      </c>
      <c r="AX138" s="317">
        <v>5042</v>
      </c>
      <c r="AY138" s="318">
        <v>5053</v>
      </c>
      <c r="AZ138" s="316">
        <v>5066</v>
      </c>
      <c r="BA138" s="317">
        <v>5242</v>
      </c>
      <c r="BB138" s="317">
        <v>5147</v>
      </c>
      <c r="BC138" s="317">
        <v>5146</v>
      </c>
      <c r="BD138" s="317">
        <v>5116</v>
      </c>
      <c r="BE138" s="317">
        <v>5114</v>
      </c>
      <c r="BF138" s="317">
        <v>5110</v>
      </c>
      <c r="BG138" s="317">
        <v>5001</v>
      </c>
      <c r="BH138" s="317">
        <v>5124</v>
      </c>
      <c r="BI138" s="317">
        <v>5025</v>
      </c>
      <c r="BJ138" s="317">
        <v>5004</v>
      </c>
      <c r="BK138" s="318">
        <v>5057</v>
      </c>
      <c r="BL138" s="316">
        <v>5016</v>
      </c>
      <c r="BM138" s="321">
        <v>5074</v>
      </c>
      <c r="BN138" s="321">
        <v>5131</v>
      </c>
      <c r="BO138" s="321">
        <v>5140</v>
      </c>
      <c r="BP138" s="321">
        <v>5136</v>
      </c>
      <c r="BQ138" s="321">
        <v>5134</v>
      </c>
      <c r="BR138" s="321">
        <v>5027</v>
      </c>
      <c r="BS138" s="321">
        <v>5015</v>
      </c>
      <c r="BT138" s="321">
        <v>5028</v>
      </c>
      <c r="BU138" s="321">
        <v>5045</v>
      </c>
      <c r="BV138" s="321">
        <v>5069</v>
      </c>
      <c r="BW138" s="318">
        <v>5149</v>
      </c>
      <c r="BX138" s="316">
        <v>5198</v>
      </c>
      <c r="BY138" s="321">
        <v>5148</v>
      </c>
      <c r="BZ138" s="321">
        <v>5049</v>
      </c>
      <c r="CA138" s="321">
        <v>4973</v>
      </c>
      <c r="CB138" s="321">
        <v>4909</v>
      </c>
      <c r="CC138" s="321">
        <v>4817</v>
      </c>
      <c r="CD138" s="321">
        <v>4772</v>
      </c>
      <c r="CE138" s="321">
        <v>4755</v>
      </c>
      <c r="CF138" s="321">
        <v>4715</v>
      </c>
      <c r="CG138" s="317">
        <v>4910</v>
      </c>
      <c r="CH138" s="317">
        <v>4934</v>
      </c>
      <c r="CI138" s="318">
        <v>4920</v>
      </c>
      <c r="CJ138" s="316">
        <v>5021</v>
      </c>
      <c r="CK138" s="317">
        <v>5078</v>
      </c>
      <c r="CL138" s="317">
        <v>5046</v>
      </c>
      <c r="CM138" s="317">
        <v>4998</v>
      </c>
      <c r="CN138" s="317">
        <v>4997</v>
      </c>
      <c r="CO138" s="317">
        <v>5061</v>
      </c>
      <c r="CP138" s="317">
        <v>5156</v>
      </c>
      <c r="CQ138" s="317">
        <v>5228</v>
      </c>
      <c r="CR138" s="317">
        <v>5235</v>
      </c>
      <c r="CS138" s="317">
        <v>5337</v>
      </c>
      <c r="CT138" s="317">
        <v>5432</v>
      </c>
      <c r="CU138" s="318">
        <v>5519</v>
      </c>
      <c r="CV138" s="316">
        <v>5544</v>
      </c>
      <c r="CW138" s="317">
        <v>5612</v>
      </c>
      <c r="CX138" s="317">
        <v>5663</v>
      </c>
      <c r="CY138" s="317">
        <v>5689</v>
      </c>
      <c r="CZ138" s="317">
        <v>5712</v>
      </c>
      <c r="DA138" s="317">
        <v>5675</v>
      </c>
      <c r="DB138" s="317">
        <v>5684</v>
      </c>
      <c r="DC138" s="317">
        <v>5717</v>
      </c>
      <c r="DD138" s="317">
        <v>5763</v>
      </c>
      <c r="DE138" s="317">
        <v>5903</v>
      </c>
      <c r="DF138" s="317">
        <v>5938</v>
      </c>
      <c r="DG138" s="318">
        <v>5957</v>
      </c>
      <c r="DH138" s="316">
        <v>5995</v>
      </c>
      <c r="DI138" s="317">
        <v>6242</v>
      </c>
      <c r="DJ138" s="317">
        <v>6224</v>
      </c>
      <c r="DK138" s="317">
        <v>6209</v>
      </c>
      <c r="DL138" s="317">
        <v>6184</v>
      </c>
      <c r="DM138" s="317">
        <v>6176</v>
      </c>
      <c r="DN138" s="317">
        <v>6151</v>
      </c>
      <c r="DO138" s="317">
        <v>6138</v>
      </c>
      <c r="DP138" s="317">
        <v>6167</v>
      </c>
      <c r="DQ138" s="317">
        <v>6155</v>
      </c>
      <c r="DR138" s="317">
        <v>6131</v>
      </c>
      <c r="DS138" s="320">
        <v>6109</v>
      </c>
      <c r="DT138" s="316">
        <v>6077</v>
      </c>
      <c r="DU138" s="317">
        <v>6864</v>
      </c>
      <c r="DV138" s="317">
        <v>6986</v>
      </c>
      <c r="DW138" s="317">
        <v>7061</v>
      </c>
      <c r="DX138" s="317">
        <v>7418</v>
      </c>
      <c r="DY138" s="317">
        <v>7510</v>
      </c>
      <c r="DZ138" s="317">
        <v>7545</v>
      </c>
      <c r="EA138" s="317">
        <v>7051</v>
      </c>
      <c r="EB138" s="317">
        <v>7276</v>
      </c>
      <c r="EC138" s="317">
        <v>7262</v>
      </c>
      <c r="ED138" s="317">
        <v>7175</v>
      </c>
      <c r="EE138" s="320">
        <v>7078</v>
      </c>
      <c r="EF138" s="316">
        <v>7096</v>
      </c>
      <c r="EG138" s="317">
        <v>7110</v>
      </c>
      <c r="EH138" s="317">
        <v>7027</v>
      </c>
      <c r="EI138" s="317">
        <v>7032</v>
      </c>
      <c r="EJ138" s="317">
        <v>7018</v>
      </c>
      <c r="EK138" s="317">
        <v>7155</v>
      </c>
      <c r="EL138" s="317">
        <v>7185</v>
      </c>
      <c r="EM138" s="317">
        <v>7194</v>
      </c>
      <c r="EN138" s="317">
        <v>8167</v>
      </c>
      <c r="EO138" s="317">
        <v>8232</v>
      </c>
      <c r="EP138" s="317">
        <v>8283</v>
      </c>
      <c r="EQ138" s="320">
        <v>8487</v>
      </c>
      <c r="ER138" s="316">
        <v>8579</v>
      </c>
      <c r="ES138" s="317">
        <v>8947</v>
      </c>
      <c r="ET138" s="317">
        <v>9751</v>
      </c>
      <c r="EU138" s="317">
        <v>9829</v>
      </c>
      <c r="EV138" s="317">
        <v>10115</v>
      </c>
      <c r="EW138" s="320">
        <v>10273</v>
      </c>
      <c r="EX138" s="320">
        <v>11002</v>
      </c>
      <c r="EY138" s="320">
        <v>11283</v>
      </c>
      <c r="EZ138" s="318">
        <v>11530</v>
      </c>
      <c r="FA138" s="318">
        <v>11711</v>
      </c>
      <c r="FB138" s="318">
        <v>11734</v>
      </c>
      <c r="FC138" s="318">
        <v>12089</v>
      </c>
      <c r="FD138" s="318">
        <v>12383</v>
      </c>
      <c r="FE138" s="318">
        <v>12632</v>
      </c>
      <c r="FF138" s="318">
        <v>12776</v>
      </c>
      <c r="FG138" s="318">
        <v>12771</v>
      </c>
      <c r="FH138" s="318">
        <v>12997</v>
      </c>
      <c r="FI138" s="318">
        <v>12886</v>
      </c>
      <c r="FJ138" s="318">
        <v>12910</v>
      </c>
      <c r="FK138" s="318">
        <v>13262</v>
      </c>
      <c r="FL138" s="318">
        <v>13391</v>
      </c>
      <c r="FM138" s="318">
        <v>13456</v>
      </c>
      <c r="FN138" s="318">
        <v>13665</v>
      </c>
      <c r="FO138" s="318">
        <v>13797</v>
      </c>
      <c r="FP138" s="318">
        <v>14077</v>
      </c>
      <c r="FQ138" s="318">
        <v>14246</v>
      </c>
      <c r="FR138" s="318">
        <v>14311</v>
      </c>
      <c r="FS138" s="318">
        <v>14392</v>
      </c>
      <c r="FT138" s="318">
        <v>14338</v>
      </c>
      <c r="FU138" s="318">
        <v>14384</v>
      </c>
      <c r="FV138" s="318">
        <v>14418</v>
      </c>
      <c r="FW138" s="93">
        <v>34</v>
      </c>
      <c r="FX138" s="79">
        <v>0.23581634068525456</v>
      </c>
      <c r="FY138" s="93">
        <v>621</v>
      </c>
      <c r="FZ138" s="79">
        <v>4.5009784735812133</v>
      </c>
    </row>
    <row r="140" spans="1:182" ht="22.5">
      <c r="C140" s="198" t="s">
        <v>401</v>
      </c>
      <c r="D140" s="1005" t="s">
        <v>862</v>
      </c>
      <c r="E140" s="1005"/>
      <c r="F140" s="1005"/>
      <c r="CW140" s="930" t="s">
        <v>863</v>
      </c>
      <c r="CX140" s="931"/>
      <c r="CY140" s="931"/>
      <c r="CZ140" s="931"/>
      <c r="DA140" s="931"/>
      <c r="DB140" s="931"/>
      <c r="DC140" s="931"/>
      <c r="DD140" s="931"/>
      <c r="DE140" s="931"/>
      <c r="DF140" s="931"/>
      <c r="DG140" s="931"/>
      <c r="DH140" s="1009"/>
      <c r="DI140" s="807" t="s">
        <v>603</v>
      </c>
    </row>
    <row r="141" spans="1:182" ht="22.5">
      <c r="C141" s="201" t="s">
        <v>404</v>
      </c>
      <c r="D141" s="1005" t="s">
        <v>864</v>
      </c>
      <c r="E141" s="1005"/>
      <c r="F141" s="1005"/>
      <c r="CW141" s="921" t="s">
        <v>405</v>
      </c>
      <c r="CX141" s="922"/>
      <c r="CY141" s="922"/>
      <c r="CZ141" s="922"/>
      <c r="DA141" s="922"/>
      <c r="DB141" s="922"/>
      <c r="DC141" s="922"/>
      <c r="DD141" s="922"/>
      <c r="DE141" s="922"/>
      <c r="DF141" s="922"/>
      <c r="DG141" s="922"/>
      <c r="DH141" s="922"/>
    </row>
    <row r="142" spans="1:182">
      <c r="C142" s="553" t="s">
        <v>406</v>
      </c>
      <c r="D142" s="771" t="s">
        <v>407</v>
      </c>
      <c r="E142" s="663"/>
      <c r="F142" s="663"/>
      <c r="G142" s="663"/>
      <c r="H142" s="663"/>
      <c r="I142" s="663"/>
      <c r="J142" s="663"/>
      <c r="K142" s="663"/>
      <c r="L142" s="663"/>
      <c r="M142" s="663"/>
      <c r="N142" s="663"/>
      <c r="CW142" s="771" t="s">
        <v>407</v>
      </c>
      <c r="CX142" s="663"/>
      <c r="CY142" s="663"/>
      <c r="CZ142" s="663"/>
      <c r="DA142" s="663"/>
      <c r="DB142" s="663"/>
      <c r="DC142" s="663"/>
      <c r="DD142" s="663"/>
      <c r="DE142" s="663"/>
      <c r="DF142" s="663"/>
      <c r="DG142" s="663"/>
    </row>
  </sheetData>
  <sheetProtection autoFilter="0"/>
  <autoFilter ref="FW2:FZ138" xr:uid="{00000000-0009-0000-0000-00000E000000}"/>
  <sortState xmlns:xlrd2="http://schemas.microsoft.com/office/spreadsheetml/2017/richdata2" ref="A21:AG30">
    <sortCondition ref="A130:A139"/>
  </sortState>
  <mergeCells count="30">
    <mergeCell ref="GA1:GB1"/>
    <mergeCell ref="FX2:FX3"/>
    <mergeCell ref="FW2:FW3"/>
    <mergeCell ref="DT2:EE2"/>
    <mergeCell ref="D140:F140"/>
    <mergeCell ref="FY1:FZ1"/>
    <mergeCell ref="FW1:FX1"/>
    <mergeCell ref="FY2:FY3"/>
    <mergeCell ref="FZ2:FZ3"/>
    <mergeCell ref="ER2:FC2"/>
    <mergeCell ref="D141:F141"/>
    <mergeCell ref="GA5:GB5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FD2:FO2"/>
    <mergeCell ref="FP2:FV2"/>
    <mergeCell ref="A2:A3"/>
    <mergeCell ref="P2:AA2"/>
    <mergeCell ref="C2:C3"/>
    <mergeCell ref="D2:O2"/>
    <mergeCell ref="B2:B3"/>
  </mergeCells>
  <conditionalFormatting sqref="FW4:FW138">
    <cfRule type="iconSet" priority="36">
      <iconSet iconSet="3Arrows">
        <cfvo type="percent" val="0"/>
        <cfvo type="num" val="0"/>
        <cfvo type="num" val="1"/>
      </iconSet>
    </cfRule>
  </conditionalFormatting>
  <conditionalFormatting sqref="FX4:FX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Y4:FY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Z4:FZ138">
    <cfRule type="iconSet" priority="34">
      <iconSet iconSet="3Symbols2">
        <cfvo type="percent" val="0"/>
        <cfvo type="num" val="0.01"/>
        <cfvo type="num" val="0.5"/>
      </iconSet>
    </cfRule>
  </conditionalFormatting>
  <hyperlinks>
    <hyperlink ref="GC1" location="INDICE!B2" display="Indice" xr:uid="{27D31E9C-42A0-4CA2-A07E-4400CAB5EE97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6FF66"/>
  </sheetPr>
  <dimension ref="A1:FC142"/>
  <sheetViews>
    <sheetView zoomScale="80" zoomScaleNormal="80" workbookViewId="0">
      <pane xSplit="3" ySplit="4" topLeftCell="EJ5" activePane="bottomRight" state="frozen"/>
      <selection pane="bottomRight" activeCell="ES2" sqref="ES2"/>
      <selection pane="bottomLeft" activeCell="A5" sqref="A5"/>
      <selection pane="topRight" activeCell="D1" sqref="D1"/>
    </sheetView>
  </sheetViews>
  <sheetFormatPr defaultColWidth="14" defaultRowHeight="12.75" outlineLevelRow="2"/>
  <cols>
    <col min="148" max="148" width="17.42578125" customWidth="1"/>
    <col min="151" max="154" width="0" hidden="1" customWidth="1"/>
  </cols>
  <sheetData>
    <row r="1" spans="1:159" ht="34.5" customHeight="1" thickBot="1">
      <c r="A1" s="328"/>
      <c r="B1" s="207" t="s">
        <v>865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328" t="s">
        <v>866</v>
      </c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  <c r="EL1" s="207"/>
      <c r="EM1" s="1037" t="s">
        <v>815</v>
      </c>
      <c r="EN1" s="1037"/>
      <c r="EO1" s="1037" t="s">
        <v>816</v>
      </c>
      <c r="EP1" s="1037"/>
      <c r="ES1" s="871" t="s">
        <v>389</v>
      </c>
    </row>
    <row r="2" spans="1:159" ht="36.75" customHeight="1" thickBot="1">
      <c r="A2" s="999" t="s">
        <v>408</v>
      </c>
      <c r="B2" s="1004" t="s">
        <v>818</v>
      </c>
      <c r="C2" s="1038" t="s">
        <v>372</v>
      </c>
      <c r="D2" s="1000" t="s">
        <v>867</v>
      </c>
      <c r="E2" s="1001"/>
      <c r="F2" s="1001"/>
      <c r="G2" s="1001"/>
      <c r="H2" s="1001"/>
      <c r="I2" s="1001"/>
      <c r="J2" s="1001"/>
      <c r="K2" s="1001"/>
      <c r="L2" s="1001"/>
      <c r="M2" s="1001"/>
      <c r="N2" s="1001"/>
      <c r="O2" s="1002"/>
      <c r="P2" s="1000" t="s">
        <v>868</v>
      </c>
      <c r="Q2" s="1001"/>
      <c r="R2" s="1001"/>
      <c r="S2" s="1001"/>
      <c r="T2" s="1001"/>
      <c r="U2" s="1001"/>
      <c r="V2" s="1001"/>
      <c r="W2" s="1001"/>
      <c r="X2" s="1001"/>
      <c r="Y2" s="1001"/>
      <c r="Z2" s="1001"/>
      <c r="AA2" s="1002"/>
      <c r="AB2" s="1000" t="s">
        <v>869</v>
      </c>
      <c r="AC2" s="1001"/>
      <c r="AD2" s="1001"/>
      <c r="AE2" s="1001"/>
      <c r="AF2" s="1001"/>
      <c r="AG2" s="1001"/>
      <c r="AH2" s="1001"/>
      <c r="AI2" s="1001"/>
      <c r="AJ2" s="1001"/>
      <c r="AK2" s="1001"/>
      <c r="AL2" s="1001"/>
      <c r="AM2" s="1002"/>
      <c r="AN2" s="1000" t="s">
        <v>870</v>
      </c>
      <c r="AO2" s="1001"/>
      <c r="AP2" s="1001"/>
      <c r="AQ2" s="1001"/>
      <c r="AR2" s="1001"/>
      <c r="AS2" s="1001"/>
      <c r="AT2" s="1001"/>
      <c r="AU2" s="1001"/>
      <c r="AV2" s="1001"/>
      <c r="AW2" s="1001"/>
      <c r="AX2" s="1001"/>
      <c r="AY2" s="1002"/>
      <c r="AZ2" s="1000" t="s">
        <v>871</v>
      </c>
      <c r="BA2" s="1001"/>
      <c r="BB2" s="1001"/>
      <c r="BC2" s="1001"/>
      <c r="BD2" s="1001"/>
      <c r="BE2" s="1001"/>
      <c r="BF2" s="1001"/>
      <c r="BG2" s="1001"/>
      <c r="BH2" s="1001"/>
      <c r="BI2" s="1001"/>
      <c r="BJ2" s="1001"/>
      <c r="BK2" s="1002"/>
      <c r="BL2" s="1000" t="s">
        <v>872</v>
      </c>
      <c r="BM2" s="1001"/>
      <c r="BN2" s="1001"/>
      <c r="BO2" s="1001"/>
      <c r="BP2" s="1001"/>
      <c r="BQ2" s="1001"/>
      <c r="BR2" s="1001"/>
      <c r="BS2" s="1001"/>
      <c r="BT2" s="1001"/>
      <c r="BU2" s="1001"/>
      <c r="BV2" s="1001"/>
      <c r="BW2" s="1002"/>
      <c r="BX2" s="1000" t="s">
        <v>828</v>
      </c>
      <c r="BY2" s="1001"/>
      <c r="BZ2" s="1001"/>
      <c r="CA2" s="1001"/>
      <c r="CB2" s="1001"/>
      <c r="CC2" s="1001"/>
      <c r="CD2" s="1001"/>
      <c r="CE2" s="1001"/>
      <c r="CF2" s="1001"/>
      <c r="CG2" s="1001"/>
      <c r="CH2" s="1001"/>
      <c r="CI2" s="1008"/>
      <c r="CJ2" s="1000" t="s">
        <v>829</v>
      </c>
      <c r="CK2" s="1001"/>
      <c r="CL2" s="1001"/>
      <c r="CM2" s="1001"/>
      <c r="CN2" s="1001"/>
      <c r="CO2" s="1001"/>
      <c r="CP2" s="1001"/>
      <c r="CQ2" s="1001"/>
      <c r="CR2" s="1001"/>
      <c r="CS2" s="1001"/>
      <c r="CT2" s="1001"/>
      <c r="CU2" s="1008"/>
      <c r="CV2" s="1000" t="s">
        <v>830</v>
      </c>
      <c r="CW2" s="1001"/>
      <c r="CX2" s="1001"/>
      <c r="CY2" s="1001"/>
      <c r="CZ2" s="1001"/>
      <c r="DA2" s="1001"/>
      <c r="DB2" s="1001"/>
      <c r="DC2" s="1001"/>
      <c r="DD2" s="1001"/>
      <c r="DE2" s="1001"/>
      <c r="DF2" s="1001"/>
      <c r="DG2" s="1008"/>
      <c r="DH2" s="1023" t="s">
        <v>831</v>
      </c>
      <c r="DI2" s="1024"/>
      <c r="DJ2" s="1024"/>
      <c r="DK2" s="1024"/>
      <c r="DL2" s="1024"/>
      <c r="DM2" s="1024"/>
      <c r="DN2" s="1024"/>
      <c r="DO2" s="1024"/>
      <c r="DP2" s="1024"/>
      <c r="DQ2" s="1024"/>
      <c r="DR2" s="1024"/>
      <c r="DS2" s="1025"/>
      <c r="DT2" s="1032" t="s">
        <v>832</v>
      </c>
      <c r="DU2" s="1033"/>
      <c r="DV2" s="1033"/>
      <c r="DW2" s="1033"/>
      <c r="DX2" s="1033"/>
      <c r="DY2" s="1033"/>
      <c r="DZ2" s="1033"/>
      <c r="EA2" s="1033"/>
      <c r="EB2" s="1033"/>
      <c r="EC2" s="1033"/>
      <c r="ED2" s="1033"/>
      <c r="EE2" s="1033"/>
      <c r="EF2" s="1034" t="s">
        <v>833</v>
      </c>
      <c r="EG2" s="1035"/>
      <c r="EH2" s="1035"/>
      <c r="EI2" s="1035"/>
      <c r="EJ2" s="1035"/>
      <c r="EK2" s="1035"/>
      <c r="EL2" s="1036"/>
      <c r="EM2" s="1039" t="s">
        <v>873</v>
      </c>
      <c r="EN2" s="1030" t="s">
        <v>835</v>
      </c>
      <c r="EO2" s="1031" t="s">
        <v>836</v>
      </c>
      <c r="EP2" s="1031" t="s">
        <v>835</v>
      </c>
      <c r="EQ2" s="1026" t="s">
        <v>817</v>
      </c>
      <c r="ER2" s="1027"/>
    </row>
    <row r="3" spans="1:159" ht="55.5" customHeight="1" outlineLevel="1">
      <c r="A3" s="999"/>
      <c r="B3" s="1004"/>
      <c r="C3" s="1038"/>
      <c r="D3" s="413" t="s">
        <v>838</v>
      </c>
      <c r="E3" s="414" t="s">
        <v>839</v>
      </c>
      <c r="F3" s="414" t="s">
        <v>840</v>
      </c>
      <c r="G3" s="414" t="s">
        <v>850</v>
      </c>
      <c r="H3" s="414" t="s">
        <v>665</v>
      </c>
      <c r="I3" s="414" t="s">
        <v>666</v>
      </c>
      <c r="J3" s="414" t="s">
        <v>667</v>
      </c>
      <c r="K3" s="414" t="s">
        <v>669</v>
      </c>
      <c r="L3" s="414" t="s">
        <v>670</v>
      </c>
      <c r="M3" s="414" t="s">
        <v>671</v>
      </c>
      <c r="N3" s="414" t="s">
        <v>672</v>
      </c>
      <c r="O3" s="445" t="s">
        <v>673</v>
      </c>
      <c r="P3" s="446" t="s">
        <v>661</v>
      </c>
      <c r="Q3" s="414" t="s">
        <v>541</v>
      </c>
      <c r="R3" s="414" t="s">
        <v>663</v>
      </c>
      <c r="S3" s="414" t="s">
        <v>664</v>
      </c>
      <c r="T3" s="414" t="s">
        <v>665</v>
      </c>
      <c r="U3" s="414" t="s">
        <v>666</v>
      </c>
      <c r="V3" s="414" t="s">
        <v>667</v>
      </c>
      <c r="W3" s="414" t="s">
        <v>669</v>
      </c>
      <c r="X3" s="414" t="s">
        <v>670</v>
      </c>
      <c r="Y3" s="414" t="s">
        <v>671</v>
      </c>
      <c r="Z3" s="414" t="s">
        <v>672</v>
      </c>
      <c r="AA3" s="417" t="s">
        <v>673</v>
      </c>
      <c r="AB3" s="413" t="s">
        <v>661</v>
      </c>
      <c r="AC3" s="414" t="s">
        <v>541</v>
      </c>
      <c r="AD3" s="414" t="s">
        <v>663</v>
      </c>
      <c r="AE3" s="414" t="s">
        <v>664</v>
      </c>
      <c r="AF3" s="414" t="s">
        <v>665</v>
      </c>
      <c r="AG3" s="414" t="s">
        <v>666</v>
      </c>
      <c r="AH3" s="414" t="s">
        <v>667</v>
      </c>
      <c r="AI3" s="414" t="s">
        <v>669</v>
      </c>
      <c r="AJ3" s="414" t="s">
        <v>670</v>
      </c>
      <c r="AK3" s="414" t="s">
        <v>671</v>
      </c>
      <c r="AL3" s="414" t="s">
        <v>672</v>
      </c>
      <c r="AM3" s="417" t="s">
        <v>673</v>
      </c>
      <c r="AN3" s="413" t="s">
        <v>661</v>
      </c>
      <c r="AO3" s="414" t="s">
        <v>541</v>
      </c>
      <c r="AP3" s="414" t="s">
        <v>663</v>
      </c>
      <c r="AQ3" s="414" t="s">
        <v>664</v>
      </c>
      <c r="AR3" s="414" t="s">
        <v>665</v>
      </c>
      <c r="AS3" s="414" t="s">
        <v>666</v>
      </c>
      <c r="AT3" s="414" t="s">
        <v>667</v>
      </c>
      <c r="AU3" s="414" t="s">
        <v>669</v>
      </c>
      <c r="AV3" s="414" t="s">
        <v>670</v>
      </c>
      <c r="AW3" s="414" t="s">
        <v>671</v>
      </c>
      <c r="AX3" s="414" t="s">
        <v>672</v>
      </c>
      <c r="AY3" s="417" t="s">
        <v>673</v>
      </c>
      <c r="AZ3" s="413" t="s">
        <v>661</v>
      </c>
      <c r="BA3" s="414" t="s">
        <v>541</v>
      </c>
      <c r="BB3" s="414" t="s">
        <v>663</v>
      </c>
      <c r="BC3" s="414" t="s">
        <v>664</v>
      </c>
      <c r="BD3" s="414" t="s">
        <v>665</v>
      </c>
      <c r="BE3" s="414" t="s">
        <v>666</v>
      </c>
      <c r="BF3" s="414" t="s">
        <v>667</v>
      </c>
      <c r="BG3" s="414" t="s">
        <v>669</v>
      </c>
      <c r="BH3" s="414" t="s">
        <v>670</v>
      </c>
      <c r="BI3" s="414" t="s">
        <v>671</v>
      </c>
      <c r="BJ3" s="414" t="s">
        <v>672</v>
      </c>
      <c r="BK3" s="418" t="s">
        <v>673</v>
      </c>
      <c r="BL3" s="413" t="s">
        <v>661</v>
      </c>
      <c r="BM3" s="414" t="s">
        <v>541</v>
      </c>
      <c r="BN3" s="414" t="s">
        <v>663</v>
      </c>
      <c r="BO3" s="414" t="s">
        <v>664</v>
      </c>
      <c r="BP3" s="414" t="s">
        <v>665</v>
      </c>
      <c r="BQ3" s="414" t="s">
        <v>666</v>
      </c>
      <c r="BR3" s="414" t="s">
        <v>667</v>
      </c>
      <c r="BS3" s="414" t="s">
        <v>669</v>
      </c>
      <c r="BT3" s="414" t="s">
        <v>670</v>
      </c>
      <c r="BU3" s="414" t="s">
        <v>671</v>
      </c>
      <c r="BV3" s="414" t="s">
        <v>672</v>
      </c>
      <c r="BW3" s="418" t="s">
        <v>673</v>
      </c>
      <c r="BX3" s="413" t="s">
        <v>661</v>
      </c>
      <c r="BY3" s="414" t="s">
        <v>541</v>
      </c>
      <c r="BZ3" s="414" t="s">
        <v>663</v>
      </c>
      <c r="CA3" s="414" t="s">
        <v>664</v>
      </c>
      <c r="CB3" s="414" t="s">
        <v>665</v>
      </c>
      <c r="CC3" s="414" t="s">
        <v>666</v>
      </c>
      <c r="CD3" s="414" t="s">
        <v>667</v>
      </c>
      <c r="CE3" s="414" t="s">
        <v>669</v>
      </c>
      <c r="CF3" s="414" t="s">
        <v>670</v>
      </c>
      <c r="CG3" s="414" t="s">
        <v>671</v>
      </c>
      <c r="CH3" s="414" t="s">
        <v>672</v>
      </c>
      <c r="CI3" s="418" t="s">
        <v>673</v>
      </c>
      <c r="CJ3" s="413" t="s">
        <v>661</v>
      </c>
      <c r="CK3" s="414" t="s">
        <v>541</v>
      </c>
      <c r="CL3" s="414" t="s">
        <v>663</v>
      </c>
      <c r="CM3" s="414" t="s">
        <v>664</v>
      </c>
      <c r="CN3" s="414" t="s">
        <v>665</v>
      </c>
      <c r="CO3" s="414" t="s">
        <v>666</v>
      </c>
      <c r="CP3" s="414" t="s">
        <v>667</v>
      </c>
      <c r="CQ3" s="414" t="s">
        <v>669</v>
      </c>
      <c r="CR3" s="414" t="s">
        <v>670</v>
      </c>
      <c r="CS3" s="414" t="s">
        <v>671</v>
      </c>
      <c r="CT3" s="414" t="s">
        <v>672</v>
      </c>
      <c r="CU3" s="418" t="s">
        <v>673</v>
      </c>
      <c r="CV3" s="413" t="s">
        <v>661</v>
      </c>
      <c r="CW3" s="414" t="s">
        <v>541</v>
      </c>
      <c r="CX3" s="414" t="s">
        <v>663</v>
      </c>
      <c r="CY3" s="414" t="s">
        <v>664</v>
      </c>
      <c r="CZ3" s="414" t="s">
        <v>665</v>
      </c>
      <c r="DA3" s="414" t="s">
        <v>666</v>
      </c>
      <c r="DB3" s="414" t="s">
        <v>667</v>
      </c>
      <c r="DC3" s="414" t="s">
        <v>669</v>
      </c>
      <c r="DD3" s="414" t="s">
        <v>670</v>
      </c>
      <c r="DE3" s="414" t="s">
        <v>671</v>
      </c>
      <c r="DF3" s="414" t="s">
        <v>672</v>
      </c>
      <c r="DG3" s="418" t="s">
        <v>673</v>
      </c>
      <c r="DH3" s="413" t="s">
        <v>661</v>
      </c>
      <c r="DI3" s="414" t="s">
        <v>541</v>
      </c>
      <c r="DJ3" s="414" t="s">
        <v>663</v>
      </c>
      <c r="DK3" s="414" t="s">
        <v>664</v>
      </c>
      <c r="DL3" s="414" t="s">
        <v>665</v>
      </c>
      <c r="DM3" s="414" t="s">
        <v>666</v>
      </c>
      <c r="DN3" s="414" t="s">
        <v>667</v>
      </c>
      <c r="DO3" s="414" t="s">
        <v>669</v>
      </c>
      <c r="DP3" s="414" t="s">
        <v>670</v>
      </c>
      <c r="DQ3" s="418" t="s">
        <v>671</v>
      </c>
      <c r="DR3" s="418" t="s">
        <v>672</v>
      </c>
      <c r="DS3" s="418" t="s">
        <v>673</v>
      </c>
      <c r="DT3" s="418" t="s">
        <v>661</v>
      </c>
      <c r="DU3" s="414" t="s">
        <v>541</v>
      </c>
      <c r="DV3" s="414" t="s">
        <v>663</v>
      </c>
      <c r="DW3" s="414" t="s">
        <v>851</v>
      </c>
      <c r="DX3" s="414" t="s">
        <v>665</v>
      </c>
      <c r="DY3" s="414" t="s">
        <v>874</v>
      </c>
      <c r="DZ3" s="414" t="s">
        <v>875</v>
      </c>
      <c r="EA3" s="414" t="s">
        <v>876</v>
      </c>
      <c r="EB3" s="414" t="s">
        <v>877</v>
      </c>
      <c r="EC3" s="414" t="s">
        <v>878</v>
      </c>
      <c r="ED3" s="414" t="s">
        <v>879</v>
      </c>
      <c r="EE3" s="418" t="s">
        <v>880</v>
      </c>
      <c r="EF3" s="849" t="s">
        <v>881</v>
      </c>
      <c r="EG3" s="848" t="s">
        <v>541</v>
      </c>
      <c r="EH3" s="868" t="s">
        <v>663</v>
      </c>
      <c r="EI3" s="868" t="s">
        <v>664</v>
      </c>
      <c r="EJ3" s="868" t="s">
        <v>665</v>
      </c>
      <c r="EK3" s="868" t="s">
        <v>666</v>
      </c>
      <c r="EL3" s="850" t="s">
        <v>667</v>
      </c>
      <c r="EM3" s="1040"/>
      <c r="EN3" s="1030"/>
      <c r="EO3" s="1031"/>
      <c r="EP3" s="1031"/>
      <c r="EQ3" s="1"/>
      <c r="ER3" s="186" t="s">
        <v>837</v>
      </c>
    </row>
    <row r="4" spans="1:159" s="2" customFormat="1" ht="25.5" customHeight="1">
      <c r="A4" s="447" t="s">
        <v>853</v>
      </c>
      <c r="B4" s="448"/>
      <c r="C4" s="449"/>
      <c r="D4" s="450">
        <v>3082446</v>
      </c>
      <c r="E4" s="450">
        <v>3103083</v>
      </c>
      <c r="F4" s="450">
        <v>3134342</v>
      </c>
      <c r="G4" s="450">
        <v>3136643</v>
      </c>
      <c r="H4" s="450">
        <v>3162311</v>
      </c>
      <c r="I4" s="450">
        <v>3185218</v>
      </c>
      <c r="J4" s="450">
        <v>3186205</v>
      </c>
      <c r="K4" s="450">
        <v>3202910</v>
      </c>
      <c r="L4" s="450">
        <v>3167667</v>
      </c>
      <c r="M4" s="450">
        <v>3193385</v>
      </c>
      <c r="N4" s="450">
        <v>3212605</v>
      </c>
      <c r="O4" s="450">
        <v>3217863</v>
      </c>
      <c r="P4" s="450">
        <v>3144120</v>
      </c>
      <c r="Q4" s="450">
        <v>2870345</v>
      </c>
      <c r="R4" s="450">
        <v>3161871</v>
      </c>
      <c r="S4" s="450">
        <v>3204401</v>
      </c>
      <c r="T4" s="450">
        <v>3162311</v>
      </c>
      <c r="U4" s="450">
        <v>3262009</v>
      </c>
      <c r="V4" s="450">
        <v>3261481</v>
      </c>
      <c r="W4" s="450">
        <v>3333779</v>
      </c>
      <c r="X4" s="450">
        <v>3345207</v>
      </c>
      <c r="Y4" s="450">
        <v>3379590</v>
      </c>
      <c r="Z4" s="450">
        <v>3374718</v>
      </c>
      <c r="AA4" s="450">
        <v>3344485</v>
      </c>
      <c r="AB4" s="450">
        <v>3284866</v>
      </c>
      <c r="AC4" s="450">
        <v>3282397</v>
      </c>
      <c r="AD4" s="450">
        <v>3286896</v>
      </c>
      <c r="AE4" s="450">
        <v>3307280</v>
      </c>
      <c r="AF4" s="450">
        <v>3318732</v>
      </c>
      <c r="AG4" s="450">
        <v>3356604</v>
      </c>
      <c r="AH4" s="450">
        <v>3414255</v>
      </c>
      <c r="AI4" s="450">
        <v>3443290</v>
      </c>
      <c r="AJ4" s="450">
        <v>3464636</v>
      </c>
      <c r="AK4" s="450">
        <v>3477760</v>
      </c>
      <c r="AL4" s="450">
        <v>3461030</v>
      </c>
      <c r="AM4" s="450">
        <v>3481928</v>
      </c>
      <c r="AN4" s="450">
        <v>3426363</v>
      </c>
      <c r="AO4" s="450">
        <v>3398694</v>
      </c>
      <c r="AP4" s="450">
        <v>3448626</v>
      </c>
      <c r="AQ4" s="450">
        <v>3493876</v>
      </c>
      <c r="AR4" s="450">
        <v>3515674</v>
      </c>
      <c r="AS4" s="450">
        <v>3581857</v>
      </c>
      <c r="AT4" s="450">
        <v>3605662</v>
      </c>
      <c r="AU4" s="450">
        <v>3600393</v>
      </c>
      <c r="AV4" s="450">
        <v>3632108</v>
      </c>
      <c r="AW4" s="450">
        <v>3679020</v>
      </c>
      <c r="AX4" s="450">
        <v>3678842</v>
      </c>
      <c r="AY4" s="450">
        <v>3696112</v>
      </c>
      <c r="AZ4" s="450">
        <v>3648470</v>
      </c>
      <c r="BA4" s="450">
        <v>3611664</v>
      </c>
      <c r="BB4" s="450">
        <v>3686024</v>
      </c>
      <c r="BC4" s="450">
        <v>3662702</v>
      </c>
      <c r="BD4" s="450">
        <v>3629909</v>
      </c>
      <c r="BE4" s="450">
        <v>3644036</v>
      </c>
      <c r="BF4" s="450">
        <v>3654357</v>
      </c>
      <c r="BG4" s="450">
        <v>3670286</v>
      </c>
      <c r="BH4" s="450">
        <v>3682330</v>
      </c>
      <c r="BI4" s="450">
        <v>3688539</v>
      </c>
      <c r="BJ4" s="450">
        <v>3691515</v>
      </c>
      <c r="BK4" s="450">
        <v>3699285</v>
      </c>
      <c r="BL4" s="450">
        <v>3680627</v>
      </c>
      <c r="BM4" s="450">
        <v>3678533</v>
      </c>
      <c r="BN4" s="450">
        <v>3710863</v>
      </c>
      <c r="BO4" s="450">
        <v>3715073</v>
      </c>
      <c r="BP4" s="450">
        <v>3717425</v>
      </c>
      <c r="BQ4" s="450">
        <v>3726523</v>
      </c>
      <c r="BR4" s="450">
        <v>3725821</v>
      </c>
      <c r="BS4" s="450">
        <v>3742748</v>
      </c>
      <c r="BT4" s="450">
        <v>3769054</v>
      </c>
      <c r="BU4" s="450">
        <v>3783032</v>
      </c>
      <c r="BV4" s="450">
        <v>3791243</v>
      </c>
      <c r="BW4" s="450">
        <v>3791942</v>
      </c>
      <c r="BX4" s="450">
        <v>3770592</v>
      </c>
      <c r="BY4" s="450">
        <v>3762794</v>
      </c>
      <c r="BZ4" s="450">
        <v>3800490</v>
      </c>
      <c r="CA4" s="450">
        <v>3833034</v>
      </c>
      <c r="CB4" s="450">
        <v>3860678</v>
      </c>
      <c r="CC4" s="450">
        <v>3871697</v>
      </c>
      <c r="CD4" s="450">
        <v>3888740</v>
      </c>
      <c r="CE4" s="450">
        <v>3910011</v>
      </c>
      <c r="CF4" s="450">
        <v>3914759</v>
      </c>
      <c r="CG4" s="450">
        <v>3938516</v>
      </c>
      <c r="CH4" s="450">
        <v>3947078</v>
      </c>
      <c r="CI4" s="451">
        <v>3941677</v>
      </c>
      <c r="CJ4" s="452">
        <v>3900667</v>
      </c>
      <c r="CK4" s="450">
        <v>3887980</v>
      </c>
      <c r="CL4" s="450">
        <v>3904336</v>
      </c>
      <c r="CM4" s="450">
        <v>3842281</v>
      </c>
      <c r="CN4" s="450">
        <v>3782032</v>
      </c>
      <c r="CO4" s="450">
        <v>3774886</v>
      </c>
      <c r="CP4" s="450">
        <v>3827999</v>
      </c>
      <c r="CQ4" s="450">
        <v>3910066</v>
      </c>
      <c r="CR4" s="450">
        <v>3943689</v>
      </c>
      <c r="CS4" s="450">
        <v>3980162</v>
      </c>
      <c r="CT4" s="450">
        <v>4015743</v>
      </c>
      <c r="CU4" s="451">
        <v>4036469</v>
      </c>
      <c r="CV4" s="452">
        <v>4041993</v>
      </c>
      <c r="CW4" s="450">
        <v>4081087</v>
      </c>
      <c r="CX4" s="450">
        <v>4124926</v>
      </c>
      <c r="CY4" s="450">
        <v>4159698</v>
      </c>
      <c r="CZ4" s="450">
        <v>4186403</v>
      </c>
      <c r="DA4" s="450">
        <v>4209834</v>
      </c>
      <c r="DB4" s="450">
        <v>4227270</v>
      </c>
      <c r="DC4" s="450">
        <v>4253603</v>
      </c>
      <c r="DD4" s="450">
        <v>4190806</v>
      </c>
      <c r="DE4" s="450">
        <v>4213503</v>
      </c>
      <c r="DF4" s="450">
        <v>4231708</v>
      </c>
      <c r="DG4" s="451">
        <v>4240748</v>
      </c>
      <c r="DH4" s="452">
        <v>4242663</v>
      </c>
      <c r="DI4" s="450">
        <v>4245292</v>
      </c>
      <c r="DJ4" s="450">
        <v>4202885</v>
      </c>
      <c r="DK4" s="450">
        <v>4223530</v>
      </c>
      <c r="DL4" s="450">
        <v>4225101</v>
      </c>
      <c r="DM4" s="450">
        <v>4240970</v>
      </c>
      <c r="DN4" s="450">
        <v>4029918</v>
      </c>
      <c r="DO4" s="450">
        <v>4053788</v>
      </c>
      <c r="DP4" s="450">
        <v>4084358</v>
      </c>
      <c r="DQ4" s="451">
        <v>4097643</v>
      </c>
      <c r="DR4" s="451">
        <v>4108256</v>
      </c>
      <c r="DS4" s="453">
        <v>4098416</v>
      </c>
      <c r="DT4" s="451">
        <v>4049362</v>
      </c>
      <c r="DU4" s="451">
        <v>4048714</v>
      </c>
      <c r="DV4" s="451">
        <v>4083123</v>
      </c>
      <c r="DW4" s="451">
        <v>4095014</v>
      </c>
      <c r="DX4" s="451">
        <v>4096061</v>
      </c>
      <c r="DY4" s="451">
        <v>4097124</v>
      </c>
      <c r="DZ4" s="451">
        <v>4090831</v>
      </c>
      <c r="EA4" s="744">
        <v>4094142</v>
      </c>
      <c r="EB4" s="744">
        <v>4101452</v>
      </c>
      <c r="EC4" s="744">
        <v>4106076</v>
      </c>
      <c r="ED4" s="744">
        <v>4112491</v>
      </c>
      <c r="EE4" s="744">
        <v>4092641</v>
      </c>
      <c r="EF4" s="851">
        <v>4038849</v>
      </c>
      <c r="EG4" s="744">
        <v>4036413</v>
      </c>
      <c r="EH4" s="744">
        <v>4048298</v>
      </c>
      <c r="EI4" s="744">
        <v>4059885</v>
      </c>
      <c r="EJ4" s="744">
        <v>4070169</v>
      </c>
      <c r="EK4" s="744">
        <v>4073432</v>
      </c>
      <c r="EL4" s="453">
        <v>4063743</v>
      </c>
      <c r="EM4" s="93">
        <v>-9689</v>
      </c>
      <c r="EN4" s="79">
        <v>-0.23842551066836659</v>
      </c>
      <c r="EO4" s="93">
        <v>-28898</v>
      </c>
      <c r="EP4" s="79">
        <v>-0.70609662562633757</v>
      </c>
      <c r="EQ4" s="1"/>
      <c r="ER4" s="186" t="s">
        <v>852</v>
      </c>
    </row>
    <row r="5" spans="1:159" ht="18" customHeight="1" outlineLevel="1">
      <c r="A5" s="108" t="s">
        <v>392</v>
      </c>
      <c r="B5" s="21"/>
      <c r="C5" s="22"/>
      <c r="D5" s="39">
        <v>23889</v>
      </c>
      <c r="E5" s="40">
        <v>23966</v>
      </c>
      <c r="F5" s="40">
        <v>24341</v>
      </c>
      <c r="G5" s="40">
        <v>24466</v>
      </c>
      <c r="H5" s="40">
        <v>24819</v>
      </c>
      <c r="I5" s="40">
        <v>25500</v>
      </c>
      <c r="J5" s="40">
        <v>25236</v>
      </c>
      <c r="K5" s="40">
        <v>24996</v>
      </c>
      <c r="L5" s="40">
        <v>24612</v>
      </c>
      <c r="M5" s="40">
        <v>24767</v>
      </c>
      <c r="N5" s="40">
        <v>24949</v>
      </c>
      <c r="O5" s="208">
        <v>24687</v>
      </c>
      <c r="P5" s="39">
        <v>23147</v>
      </c>
      <c r="Q5" s="40">
        <v>23308</v>
      </c>
      <c r="R5" s="40">
        <v>23862</v>
      </c>
      <c r="S5" s="40">
        <v>23890</v>
      </c>
      <c r="T5" s="40">
        <v>24819</v>
      </c>
      <c r="U5" s="40">
        <v>25009</v>
      </c>
      <c r="V5" s="40">
        <v>25194</v>
      </c>
      <c r="W5" s="40">
        <v>26542</v>
      </c>
      <c r="X5" s="40">
        <v>27043</v>
      </c>
      <c r="Y5" s="40">
        <v>27621</v>
      </c>
      <c r="Z5" s="40">
        <v>26862</v>
      </c>
      <c r="AA5" s="208">
        <v>25891</v>
      </c>
      <c r="AB5" s="39">
        <v>24649</v>
      </c>
      <c r="AC5" s="40">
        <v>23919</v>
      </c>
      <c r="AD5" s="40">
        <v>24175</v>
      </c>
      <c r="AE5" s="40">
        <v>24644</v>
      </c>
      <c r="AF5" s="40">
        <v>24594</v>
      </c>
      <c r="AG5" s="40">
        <v>25437</v>
      </c>
      <c r="AH5" s="40">
        <v>27138</v>
      </c>
      <c r="AI5" s="40">
        <v>27709</v>
      </c>
      <c r="AJ5" s="40">
        <v>27914</v>
      </c>
      <c r="AK5" s="40">
        <v>27698</v>
      </c>
      <c r="AL5" s="40">
        <v>25890</v>
      </c>
      <c r="AM5" s="208">
        <v>26569</v>
      </c>
      <c r="AN5" s="39">
        <v>26728</v>
      </c>
      <c r="AO5" s="40">
        <v>25286</v>
      </c>
      <c r="AP5" s="40">
        <v>25491</v>
      </c>
      <c r="AQ5" s="40">
        <v>26650</v>
      </c>
      <c r="AR5" s="40">
        <v>26992</v>
      </c>
      <c r="AS5" s="40">
        <v>28334</v>
      </c>
      <c r="AT5" s="40">
        <v>29130</v>
      </c>
      <c r="AU5" s="40">
        <v>29476</v>
      </c>
      <c r="AV5" s="40">
        <v>29454</v>
      </c>
      <c r="AW5" s="40">
        <v>29814</v>
      </c>
      <c r="AX5" s="40">
        <v>29770</v>
      </c>
      <c r="AY5" s="208">
        <v>29840</v>
      </c>
      <c r="AZ5" s="39">
        <v>29479</v>
      </c>
      <c r="BA5" s="40">
        <v>29178</v>
      </c>
      <c r="BB5" s="40">
        <v>29307</v>
      </c>
      <c r="BC5" s="40">
        <v>28495</v>
      </c>
      <c r="BD5" s="40">
        <v>28020</v>
      </c>
      <c r="BE5" s="40">
        <v>28213</v>
      </c>
      <c r="BF5" s="40">
        <v>28677</v>
      </c>
      <c r="BG5" s="40">
        <v>28439</v>
      </c>
      <c r="BH5" s="40">
        <v>27595</v>
      </c>
      <c r="BI5" s="40">
        <v>27138</v>
      </c>
      <c r="BJ5" s="40">
        <v>26414</v>
      </c>
      <c r="BK5" s="52">
        <v>27084</v>
      </c>
      <c r="BL5" s="39">
        <v>26890</v>
      </c>
      <c r="BM5" s="40">
        <v>26383</v>
      </c>
      <c r="BN5" s="40">
        <v>26467</v>
      </c>
      <c r="BO5" s="40">
        <v>26550</v>
      </c>
      <c r="BP5" s="40">
        <v>25991</v>
      </c>
      <c r="BQ5" s="40">
        <v>26207</v>
      </c>
      <c r="BR5" s="40">
        <v>25820</v>
      </c>
      <c r="BS5" s="40">
        <v>26103</v>
      </c>
      <c r="BT5" s="40">
        <v>26462</v>
      </c>
      <c r="BU5" s="40">
        <v>26188</v>
      </c>
      <c r="BV5" s="40">
        <v>26309</v>
      </c>
      <c r="BW5" s="52">
        <v>26341</v>
      </c>
      <c r="BX5" s="39">
        <v>25531</v>
      </c>
      <c r="BY5" s="40">
        <v>25384</v>
      </c>
      <c r="BZ5" s="40">
        <v>25651</v>
      </c>
      <c r="CA5" s="40">
        <v>25621</v>
      </c>
      <c r="CB5" s="40">
        <v>25613</v>
      </c>
      <c r="CC5" s="40">
        <v>25981</v>
      </c>
      <c r="CD5" s="40">
        <v>26102</v>
      </c>
      <c r="CE5" s="40">
        <v>26431</v>
      </c>
      <c r="CF5" s="40">
        <v>25826</v>
      </c>
      <c r="CG5" s="40">
        <v>26195</v>
      </c>
      <c r="CH5" s="40">
        <v>26430</v>
      </c>
      <c r="CI5" s="52">
        <v>26421</v>
      </c>
      <c r="CJ5" s="39">
        <v>25284</v>
      </c>
      <c r="CK5" s="40">
        <v>24856</v>
      </c>
      <c r="CL5" s="40">
        <v>25247</v>
      </c>
      <c r="CM5" s="40">
        <v>24985</v>
      </c>
      <c r="CN5" s="40">
        <v>24061</v>
      </c>
      <c r="CO5" s="40">
        <v>24052</v>
      </c>
      <c r="CP5" s="40">
        <v>24436</v>
      </c>
      <c r="CQ5" s="40">
        <v>25644</v>
      </c>
      <c r="CR5" s="40">
        <v>26032</v>
      </c>
      <c r="CS5" s="40">
        <v>26537</v>
      </c>
      <c r="CT5" s="40">
        <v>27096</v>
      </c>
      <c r="CU5" s="52">
        <v>27515</v>
      </c>
      <c r="CV5" s="39">
        <v>27175</v>
      </c>
      <c r="CW5" s="40">
        <v>27795</v>
      </c>
      <c r="CX5" s="40">
        <v>28436</v>
      </c>
      <c r="CY5" s="40">
        <v>28809</v>
      </c>
      <c r="CZ5" s="40">
        <v>29265</v>
      </c>
      <c r="DA5" s="40">
        <v>29313</v>
      </c>
      <c r="DB5" s="40">
        <v>29388</v>
      </c>
      <c r="DC5" s="40">
        <v>29543</v>
      </c>
      <c r="DD5" s="40">
        <v>29683</v>
      </c>
      <c r="DE5" s="40">
        <v>29970</v>
      </c>
      <c r="DF5" s="40">
        <v>30051</v>
      </c>
      <c r="DG5" s="52">
        <v>30141</v>
      </c>
      <c r="DH5" s="39">
        <v>29755</v>
      </c>
      <c r="DI5" s="40">
        <v>29961</v>
      </c>
      <c r="DJ5" s="40">
        <v>30014</v>
      </c>
      <c r="DK5" s="40">
        <v>30513</v>
      </c>
      <c r="DL5" s="40">
        <v>30579</v>
      </c>
      <c r="DM5" s="40">
        <v>30750</v>
      </c>
      <c r="DN5" s="40">
        <v>27507</v>
      </c>
      <c r="DO5" s="40">
        <v>27644</v>
      </c>
      <c r="DP5" s="40">
        <v>27801</v>
      </c>
      <c r="DQ5" s="52">
        <v>27708</v>
      </c>
      <c r="DR5" s="52">
        <v>27722</v>
      </c>
      <c r="DS5" s="208">
        <v>27627</v>
      </c>
      <c r="DT5" s="52">
        <v>26650</v>
      </c>
      <c r="DU5" s="52">
        <v>26444</v>
      </c>
      <c r="DV5" s="52">
        <v>26913</v>
      </c>
      <c r="DW5" s="52">
        <v>27227</v>
      </c>
      <c r="DX5" s="52">
        <v>27407</v>
      </c>
      <c r="DY5" s="52">
        <v>27428</v>
      </c>
      <c r="DZ5" s="52">
        <v>27275</v>
      </c>
      <c r="EA5" s="52">
        <v>27497</v>
      </c>
      <c r="EB5" s="52">
        <v>27669</v>
      </c>
      <c r="EC5" s="52">
        <v>27460</v>
      </c>
      <c r="ED5" s="52">
        <v>27590</v>
      </c>
      <c r="EE5" s="52">
        <v>27115</v>
      </c>
      <c r="EF5" s="852">
        <v>26025</v>
      </c>
      <c r="EG5" s="52">
        <v>25993</v>
      </c>
      <c r="EH5" s="52">
        <v>26054</v>
      </c>
      <c r="EI5" s="52">
        <v>26299</v>
      </c>
      <c r="EJ5" s="52">
        <v>26358</v>
      </c>
      <c r="EK5" s="52">
        <v>26655</v>
      </c>
      <c r="EL5" s="208">
        <v>26343</v>
      </c>
      <c r="EM5" s="93">
        <v>-312</v>
      </c>
      <c r="EN5" s="79">
        <v>-1.184375355882018</v>
      </c>
      <c r="EO5" s="93">
        <v>-772</v>
      </c>
      <c r="EP5" s="79">
        <v>-2.8471325834408998</v>
      </c>
      <c r="EQ5" s="1"/>
      <c r="ER5" s="187" t="s">
        <v>854</v>
      </c>
      <c r="ET5" s="1"/>
      <c r="EU5" s="764">
        <v>2016</v>
      </c>
      <c r="EV5" s="764">
        <v>2017</v>
      </c>
      <c r="EW5" s="764">
        <v>2018</v>
      </c>
      <c r="EX5" s="765">
        <v>2019</v>
      </c>
      <c r="EY5" s="764">
        <v>2020</v>
      </c>
      <c r="EZ5" s="764">
        <v>2021</v>
      </c>
      <c r="FA5" s="764">
        <v>2022</v>
      </c>
      <c r="FB5" s="764">
        <v>2023</v>
      </c>
      <c r="FC5" s="764">
        <v>2024</v>
      </c>
    </row>
    <row r="6" spans="1:159" ht="15" outlineLevel="2">
      <c r="A6" s="290">
        <v>142</v>
      </c>
      <c r="B6" s="290" t="s">
        <v>392</v>
      </c>
      <c r="C6" s="290" t="s">
        <v>443</v>
      </c>
      <c r="D6" s="293">
        <v>1185</v>
      </c>
      <c r="E6" s="301">
        <v>1233</v>
      </c>
      <c r="F6" s="301">
        <v>1235</v>
      </c>
      <c r="G6" s="301">
        <v>1193</v>
      </c>
      <c r="H6" s="301">
        <v>1186</v>
      </c>
      <c r="I6" s="301">
        <v>1189</v>
      </c>
      <c r="J6" s="301">
        <v>1203</v>
      </c>
      <c r="K6" s="301">
        <v>1232</v>
      </c>
      <c r="L6" s="301">
        <v>1235</v>
      </c>
      <c r="M6" s="301">
        <v>1265</v>
      </c>
      <c r="N6" s="301">
        <v>1274</v>
      </c>
      <c r="O6" s="296">
        <v>1239</v>
      </c>
      <c r="P6" s="293">
        <v>1153</v>
      </c>
      <c r="Q6" s="301">
        <v>1163</v>
      </c>
      <c r="R6" s="301">
        <v>1141</v>
      </c>
      <c r="S6" s="301">
        <v>1129</v>
      </c>
      <c r="T6" s="301">
        <v>1186</v>
      </c>
      <c r="U6" s="301">
        <v>1133</v>
      </c>
      <c r="V6" s="301">
        <v>1146</v>
      </c>
      <c r="W6" s="301">
        <v>1170</v>
      </c>
      <c r="X6" s="301">
        <v>1173</v>
      </c>
      <c r="Y6" s="301">
        <v>1182</v>
      </c>
      <c r="Z6" s="301">
        <v>1154</v>
      </c>
      <c r="AA6" s="296">
        <v>1134</v>
      </c>
      <c r="AB6" s="293">
        <v>1061</v>
      </c>
      <c r="AC6" s="301">
        <v>1014</v>
      </c>
      <c r="AD6" s="301">
        <v>995</v>
      </c>
      <c r="AE6" s="301">
        <v>987</v>
      </c>
      <c r="AF6" s="301">
        <v>958</v>
      </c>
      <c r="AG6" s="301">
        <v>948</v>
      </c>
      <c r="AH6" s="301">
        <v>1034</v>
      </c>
      <c r="AI6" s="301">
        <v>1061</v>
      </c>
      <c r="AJ6" s="301">
        <v>1055</v>
      </c>
      <c r="AK6" s="301">
        <v>1037</v>
      </c>
      <c r="AL6" s="301">
        <v>989</v>
      </c>
      <c r="AM6" s="296">
        <v>1029</v>
      </c>
      <c r="AN6" s="293">
        <v>1053</v>
      </c>
      <c r="AO6" s="301">
        <v>1010</v>
      </c>
      <c r="AP6" s="301">
        <v>1016</v>
      </c>
      <c r="AQ6" s="301">
        <v>1071</v>
      </c>
      <c r="AR6" s="301">
        <v>1099</v>
      </c>
      <c r="AS6" s="301">
        <v>1192</v>
      </c>
      <c r="AT6" s="301">
        <v>1208</v>
      </c>
      <c r="AU6" s="301">
        <v>1222</v>
      </c>
      <c r="AV6" s="301">
        <v>1209</v>
      </c>
      <c r="AW6" s="301">
        <v>1195</v>
      </c>
      <c r="AX6" s="301">
        <v>1172</v>
      </c>
      <c r="AY6" s="296">
        <v>1138</v>
      </c>
      <c r="AZ6" s="293">
        <v>1118</v>
      </c>
      <c r="BA6" s="301">
        <v>1088</v>
      </c>
      <c r="BB6" s="301">
        <v>1082</v>
      </c>
      <c r="BC6" s="301">
        <v>1031</v>
      </c>
      <c r="BD6" s="301">
        <v>997</v>
      </c>
      <c r="BE6" s="301">
        <v>985</v>
      </c>
      <c r="BF6" s="301">
        <v>983</v>
      </c>
      <c r="BG6" s="301">
        <v>981</v>
      </c>
      <c r="BH6" s="301">
        <v>958</v>
      </c>
      <c r="BI6" s="301">
        <v>932</v>
      </c>
      <c r="BJ6" s="301">
        <v>915</v>
      </c>
      <c r="BK6" s="292">
        <v>905</v>
      </c>
      <c r="BL6" s="293">
        <v>890</v>
      </c>
      <c r="BM6" s="301">
        <v>865</v>
      </c>
      <c r="BN6" s="301">
        <v>861</v>
      </c>
      <c r="BO6" s="301">
        <v>862</v>
      </c>
      <c r="BP6" s="301">
        <v>870</v>
      </c>
      <c r="BQ6" s="301">
        <v>866</v>
      </c>
      <c r="BR6" s="301">
        <v>863</v>
      </c>
      <c r="BS6" s="301">
        <v>897</v>
      </c>
      <c r="BT6" s="301">
        <v>912</v>
      </c>
      <c r="BU6" s="301">
        <v>912</v>
      </c>
      <c r="BV6" s="301">
        <v>903</v>
      </c>
      <c r="BW6" s="292">
        <v>883</v>
      </c>
      <c r="BX6" s="293">
        <v>841</v>
      </c>
      <c r="BY6" s="301">
        <v>816</v>
      </c>
      <c r="BZ6" s="301">
        <v>826</v>
      </c>
      <c r="CA6" s="301">
        <v>807</v>
      </c>
      <c r="CB6" s="301">
        <v>793</v>
      </c>
      <c r="CC6" s="301">
        <v>793</v>
      </c>
      <c r="CD6" s="301">
        <v>802</v>
      </c>
      <c r="CE6" s="301">
        <v>818</v>
      </c>
      <c r="CF6" s="301">
        <v>806</v>
      </c>
      <c r="CG6" s="301">
        <v>812</v>
      </c>
      <c r="CH6" s="301">
        <v>816</v>
      </c>
      <c r="CI6" s="292">
        <v>803</v>
      </c>
      <c r="CJ6" s="293">
        <v>797</v>
      </c>
      <c r="CK6" s="301">
        <v>776</v>
      </c>
      <c r="CL6" s="301">
        <v>790</v>
      </c>
      <c r="CM6" s="301">
        <v>773</v>
      </c>
      <c r="CN6" s="301">
        <v>761</v>
      </c>
      <c r="CO6" s="301">
        <v>773</v>
      </c>
      <c r="CP6" s="301">
        <v>756</v>
      </c>
      <c r="CQ6" s="301">
        <v>787</v>
      </c>
      <c r="CR6" s="301">
        <v>779</v>
      </c>
      <c r="CS6" s="301">
        <v>784</v>
      </c>
      <c r="CT6" s="301">
        <v>814</v>
      </c>
      <c r="CU6" s="292">
        <v>806</v>
      </c>
      <c r="CV6" s="293">
        <v>802</v>
      </c>
      <c r="CW6" s="301">
        <v>809</v>
      </c>
      <c r="CX6" s="301">
        <v>840</v>
      </c>
      <c r="CY6" s="301">
        <v>836</v>
      </c>
      <c r="CZ6" s="301">
        <v>834</v>
      </c>
      <c r="DA6" s="301">
        <v>825</v>
      </c>
      <c r="DB6" s="301">
        <v>840</v>
      </c>
      <c r="DC6" s="301">
        <v>836</v>
      </c>
      <c r="DD6" s="301">
        <v>855</v>
      </c>
      <c r="DE6" s="301">
        <v>852</v>
      </c>
      <c r="DF6" s="301">
        <v>847</v>
      </c>
      <c r="DG6" s="292">
        <v>851</v>
      </c>
      <c r="DH6" s="293">
        <v>867</v>
      </c>
      <c r="DI6" s="301">
        <v>875</v>
      </c>
      <c r="DJ6" s="301">
        <v>863</v>
      </c>
      <c r="DK6" s="301">
        <v>868</v>
      </c>
      <c r="DL6" s="301">
        <v>868</v>
      </c>
      <c r="DM6" s="301">
        <v>871</v>
      </c>
      <c r="DN6" s="301">
        <v>820</v>
      </c>
      <c r="DO6" s="301">
        <v>831</v>
      </c>
      <c r="DP6" s="301">
        <v>848</v>
      </c>
      <c r="DQ6" s="292">
        <v>845</v>
      </c>
      <c r="DR6" s="292">
        <v>834</v>
      </c>
      <c r="DS6" s="296">
        <v>834</v>
      </c>
      <c r="DT6" s="292">
        <v>825</v>
      </c>
      <c r="DU6" s="292">
        <v>819</v>
      </c>
      <c r="DV6" s="292">
        <v>806</v>
      </c>
      <c r="DW6" s="292">
        <v>823</v>
      </c>
      <c r="DX6" s="292">
        <v>824</v>
      </c>
      <c r="DY6" s="292">
        <v>832</v>
      </c>
      <c r="DZ6" s="292">
        <v>817</v>
      </c>
      <c r="EA6" s="292">
        <v>786</v>
      </c>
      <c r="EB6" s="292">
        <v>804</v>
      </c>
      <c r="EC6" s="292">
        <v>808</v>
      </c>
      <c r="ED6" s="292">
        <v>811</v>
      </c>
      <c r="EE6" s="292">
        <v>814</v>
      </c>
      <c r="EF6" s="853">
        <v>780</v>
      </c>
      <c r="EG6" s="292">
        <v>794</v>
      </c>
      <c r="EH6" s="292">
        <v>797</v>
      </c>
      <c r="EI6" s="292">
        <v>785</v>
      </c>
      <c r="EJ6" s="292">
        <v>799</v>
      </c>
      <c r="EK6" s="292">
        <v>799</v>
      </c>
      <c r="EL6" s="296">
        <v>786</v>
      </c>
      <c r="EM6" s="93">
        <v>-13</v>
      </c>
      <c r="EN6" s="79">
        <v>-1.6539440203562339</v>
      </c>
      <c r="EO6" s="93">
        <v>-28</v>
      </c>
      <c r="EP6" s="79">
        <v>-3.4398034398034398</v>
      </c>
      <c r="ET6" s="16" t="s">
        <v>661</v>
      </c>
      <c r="EU6" s="92">
        <v>3426363</v>
      </c>
      <c r="EV6" s="95">
        <v>3648470</v>
      </c>
      <c r="EW6" s="95">
        <v>3680627</v>
      </c>
      <c r="EX6" s="95">
        <v>3770592</v>
      </c>
      <c r="EY6" s="95">
        <v>3900667</v>
      </c>
      <c r="EZ6" s="95">
        <v>4041993</v>
      </c>
      <c r="FA6" s="95">
        <v>4242663</v>
      </c>
      <c r="FB6" s="763">
        <v>4049362</v>
      </c>
      <c r="FC6" s="763">
        <v>4038849</v>
      </c>
    </row>
    <row r="7" spans="1:159" ht="15" customHeight="1" outlineLevel="2">
      <c r="A7" s="290">
        <v>425</v>
      </c>
      <c r="B7" s="290" t="s">
        <v>392</v>
      </c>
      <c r="C7" s="290" t="s">
        <v>481</v>
      </c>
      <c r="D7" s="293">
        <v>1516</v>
      </c>
      <c r="E7" s="301">
        <v>1564</v>
      </c>
      <c r="F7" s="301">
        <v>1602</v>
      </c>
      <c r="G7" s="301">
        <v>1609</v>
      </c>
      <c r="H7" s="301">
        <v>1591</v>
      </c>
      <c r="I7" s="301">
        <v>1634</v>
      </c>
      <c r="J7" s="301">
        <v>1636</v>
      </c>
      <c r="K7" s="301">
        <v>1559</v>
      </c>
      <c r="L7" s="301">
        <v>1435</v>
      </c>
      <c r="M7" s="301">
        <v>1482</v>
      </c>
      <c r="N7" s="301">
        <v>1455</v>
      </c>
      <c r="O7" s="296">
        <v>1388</v>
      </c>
      <c r="P7" s="293">
        <v>1307</v>
      </c>
      <c r="Q7" s="301">
        <v>1327</v>
      </c>
      <c r="R7" s="301">
        <v>1382</v>
      </c>
      <c r="S7" s="301">
        <v>1353</v>
      </c>
      <c r="T7" s="301">
        <v>1591</v>
      </c>
      <c r="U7" s="301">
        <v>1425</v>
      </c>
      <c r="V7" s="301">
        <v>1416</v>
      </c>
      <c r="W7" s="301">
        <v>1556</v>
      </c>
      <c r="X7" s="301">
        <v>1635</v>
      </c>
      <c r="Y7" s="301">
        <v>1760</v>
      </c>
      <c r="Z7" s="301">
        <v>1709</v>
      </c>
      <c r="AA7" s="296">
        <v>1611</v>
      </c>
      <c r="AB7" s="293">
        <v>1523</v>
      </c>
      <c r="AC7" s="301">
        <v>1529</v>
      </c>
      <c r="AD7" s="301">
        <v>1588</v>
      </c>
      <c r="AE7" s="301">
        <v>1666</v>
      </c>
      <c r="AF7" s="301">
        <v>1699</v>
      </c>
      <c r="AG7" s="301">
        <v>1753</v>
      </c>
      <c r="AH7" s="301">
        <v>1926</v>
      </c>
      <c r="AI7" s="301">
        <v>2020</v>
      </c>
      <c r="AJ7" s="301">
        <v>2115</v>
      </c>
      <c r="AK7" s="301">
        <v>2165</v>
      </c>
      <c r="AL7" s="301">
        <v>1996</v>
      </c>
      <c r="AM7" s="296">
        <v>1992</v>
      </c>
      <c r="AN7" s="293">
        <v>1911</v>
      </c>
      <c r="AO7" s="301">
        <v>1846</v>
      </c>
      <c r="AP7" s="301">
        <v>1935</v>
      </c>
      <c r="AQ7" s="301">
        <v>1981</v>
      </c>
      <c r="AR7" s="301">
        <v>2086</v>
      </c>
      <c r="AS7" s="301">
        <v>2300</v>
      </c>
      <c r="AT7" s="301">
        <v>2428</v>
      </c>
      <c r="AU7" s="301">
        <v>2519</v>
      </c>
      <c r="AV7" s="301">
        <v>2604</v>
      </c>
      <c r="AW7" s="301">
        <v>2751</v>
      </c>
      <c r="AX7" s="301">
        <v>2779</v>
      </c>
      <c r="AY7" s="296">
        <v>2796</v>
      </c>
      <c r="AZ7" s="293">
        <v>2724</v>
      </c>
      <c r="BA7" s="301">
        <v>2668</v>
      </c>
      <c r="BB7" s="301">
        <v>2686</v>
      </c>
      <c r="BC7" s="301">
        <v>2519</v>
      </c>
      <c r="BD7" s="301">
        <v>2356</v>
      </c>
      <c r="BE7" s="301">
        <v>2273</v>
      </c>
      <c r="BF7" s="301">
        <v>2188</v>
      </c>
      <c r="BG7" s="301">
        <v>2213</v>
      </c>
      <c r="BH7" s="301">
        <v>2056</v>
      </c>
      <c r="BI7" s="301">
        <v>1971</v>
      </c>
      <c r="BJ7" s="301">
        <v>1848</v>
      </c>
      <c r="BK7" s="292">
        <v>1861</v>
      </c>
      <c r="BL7" s="293">
        <v>1813</v>
      </c>
      <c r="BM7" s="301">
        <v>1771</v>
      </c>
      <c r="BN7" s="301">
        <v>1772</v>
      </c>
      <c r="BO7" s="301">
        <v>1780</v>
      </c>
      <c r="BP7" s="301">
        <v>1613</v>
      </c>
      <c r="BQ7" s="301">
        <v>1663</v>
      </c>
      <c r="BR7" s="301">
        <v>1661</v>
      </c>
      <c r="BS7" s="301">
        <v>1676</v>
      </c>
      <c r="BT7" s="301">
        <v>1689</v>
      </c>
      <c r="BU7" s="301">
        <v>1741</v>
      </c>
      <c r="BV7" s="301">
        <v>1768</v>
      </c>
      <c r="BW7" s="292">
        <v>1800</v>
      </c>
      <c r="BX7" s="293">
        <v>1705</v>
      </c>
      <c r="BY7" s="301">
        <v>1700</v>
      </c>
      <c r="BZ7" s="301">
        <v>1747</v>
      </c>
      <c r="CA7" s="301">
        <v>1713</v>
      </c>
      <c r="CB7" s="301">
        <v>1700</v>
      </c>
      <c r="CC7" s="301">
        <v>1709</v>
      </c>
      <c r="CD7" s="301">
        <v>1697</v>
      </c>
      <c r="CE7" s="301">
        <v>1740</v>
      </c>
      <c r="CF7" s="301">
        <v>1712</v>
      </c>
      <c r="CG7" s="301">
        <v>1755</v>
      </c>
      <c r="CH7" s="301">
        <v>1773</v>
      </c>
      <c r="CI7" s="292">
        <v>1765</v>
      </c>
      <c r="CJ7" s="293">
        <v>1694</v>
      </c>
      <c r="CK7" s="301">
        <v>1663</v>
      </c>
      <c r="CL7" s="301">
        <v>1756</v>
      </c>
      <c r="CM7" s="301">
        <v>1733</v>
      </c>
      <c r="CN7" s="301">
        <v>1689</v>
      </c>
      <c r="CO7" s="301">
        <v>1689</v>
      </c>
      <c r="CP7" s="301">
        <v>1723</v>
      </c>
      <c r="CQ7" s="301">
        <v>1813</v>
      </c>
      <c r="CR7" s="301">
        <v>1824</v>
      </c>
      <c r="CS7" s="301">
        <v>1827</v>
      </c>
      <c r="CT7" s="301">
        <v>1863</v>
      </c>
      <c r="CU7" s="292">
        <v>1890</v>
      </c>
      <c r="CV7" s="293">
        <v>1884</v>
      </c>
      <c r="CW7" s="301">
        <v>1961</v>
      </c>
      <c r="CX7" s="301">
        <v>1997</v>
      </c>
      <c r="CY7" s="301">
        <v>2041</v>
      </c>
      <c r="CZ7" s="301">
        <v>2044</v>
      </c>
      <c r="DA7" s="301">
        <v>2062</v>
      </c>
      <c r="DB7" s="301">
        <v>2088</v>
      </c>
      <c r="DC7" s="301">
        <v>2143</v>
      </c>
      <c r="DD7" s="301">
        <v>2199</v>
      </c>
      <c r="DE7" s="301">
        <v>2208</v>
      </c>
      <c r="DF7" s="301">
        <v>2220</v>
      </c>
      <c r="DG7" s="292">
        <v>2247</v>
      </c>
      <c r="DH7" s="293">
        <v>2249</v>
      </c>
      <c r="DI7" s="301">
        <v>2335</v>
      </c>
      <c r="DJ7" s="301">
        <v>2347</v>
      </c>
      <c r="DK7" s="301">
        <v>2417</v>
      </c>
      <c r="DL7" s="301">
        <v>2411</v>
      </c>
      <c r="DM7" s="301">
        <v>2487</v>
      </c>
      <c r="DN7" s="301">
        <v>2277</v>
      </c>
      <c r="DO7" s="301">
        <v>2281</v>
      </c>
      <c r="DP7" s="301">
        <v>2301</v>
      </c>
      <c r="DQ7" s="292">
        <v>2285</v>
      </c>
      <c r="DR7" s="292">
        <v>2310</v>
      </c>
      <c r="DS7" s="296">
        <v>2292</v>
      </c>
      <c r="DT7" s="292">
        <v>2209</v>
      </c>
      <c r="DU7" s="292">
        <v>2235</v>
      </c>
      <c r="DV7" s="292">
        <v>2284</v>
      </c>
      <c r="DW7" s="292">
        <v>2360</v>
      </c>
      <c r="DX7" s="292">
        <v>2360</v>
      </c>
      <c r="DY7" s="292">
        <v>2353</v>
      </c>
      <c r="DZ7" s="292">
        <v>2340</v>
      </c>
      <c r="EA7" s="292">
        <v>2320</v>
      </c>
      <c r="EB7" s="292">
        <v>2303</v>
      </c>
      <c r="EC7" s="292">
        <v>2362</v>
      </c>
      <c r="ED7" s="292">
        <v>2395</v>
      </c>
      <c r="EE7" s="292">
        <v>2352</v>
      </c>
      <c r="EF7" s="853">
        <v>2243</v>
      </c>
      <c r="EG7" s="292">
        <v>2289</v>
      </c>
      <c r="EH7" s="292">
        <v>2335</v>
      </c>
      <c r="EI7" s="292">
        <v>2331</v>
      </c>
      <c r="EJ7" s="292">
        <v>2325</v>
      </c>
      <c r="EK7" s="292">
        <v>2322</v>
      </c>
      <c r="EL7" s="296">
        <v>2327</v>
      </c>
      <c r="EM7" s="93">
        <v>5</v>
      </c>
      <c r="EN7" s="79">
        <v>0.21486892995272885</v>
      </c>
      <c r="EO7" s="93">
        <v>-25</v>
      </c>
      <c r="EP7" s="79">
        <v>-1.0629251700680271</v>
      </c>
      <c r="EQ7" s="1028" t="s">
        <v>855</v>
      </c>
      <c r="ER7" s="1029"/>
      <c r="ET7" s="16" t="s">
        <v>541</v>
      </c>
      <c r="EU7" s="92">
        <v>3398694</v>
      </c>
      <c r="EV7" s="95">
        <v>3611664</v>
      </c>
      <c r="EW7" s="95">
        <v>3678533</v>
      </c>
      <c r="EX7" s="95">
        <v>3762794</v>
      </c>
      <c r="EY7" s="95">
        <v>3887980</v>
      </c>
      <c r="EZ7" s="95">
        <v>4081087</v>
      </c>
      <c r="FA7" s="95">
        <v>4245292</v>
      </c>
      <c r="FB7" s="763">
        <v>4048714</v>
      </c>
      <c r="FC7" s="763">
        <v>4036413</v>
      </c>
    </row>
    <row r="8" spans="1:159" ht="15" customHeight="1" outlineLevel="2">
      <c r="A8" s="290">
        <v>579</v>
      </c>
      <c r="B8" s="290" t="s">
        <v>392</v>
      </c>
      <c r="C8" s="290" t="s">
        <v>493</v>
      </c>
      <c r="D8" s="293">
        <v>15869</v>
      </c>
      <c r="E8" s="301">
        <v>16095</v>
      </c>
      <c r="F8" s="301">
        <v>16356</v>
      </c>
      <c r="G8" s="301">
        <v>16522</v>
      </c>
      <c r="H8" s="301">
        <v>16719</v>
      </c>
      <c r="I8" s="301">
        <v>17193</v>
      </c>
      <c r="J8" s="301">
        <v>16973</v>
      </c>
      <c r="K8" s="301">
        <v>16760</v>
      </c>
      <c r="L8" s="301">
        <v>16499</v>
      </c>
      <c r="M8" s="301">
        <v>16581</v>
      </c>
      <c r="N8" s="301">
        <v>16688</v>
      </c>
      <c r="O8" s="296">
        <v>16443</v>
      </c>
      <c r="P8" s="293">
        <v>15376</v>
      </c>
      <c r="Q8" s="301">
        <v>15463</v>
      </c>
      <c r="R8" s="301">
        <v>15783</v>
      </c>
      <c r="S8" s="301">
        <v>15799</v>
      </c>
      <c r="T8" s="301">
        <v>16719</v>
      </c>
      <c r="U8" s="301">
        <v>16693</v>
      </c>
      <c r="V8" s="301">
        <v>16834</v>
      </c>
      <c r="W8" s="301">
        <v>17796</v>
      </c>
      <c r="X8" s="301">
        <v>18114</v>
      </c>
      <c r="Y8" s="301">
        <v>18370</v>
      </c>
      <c r="Z8" s="301">
        <v>17759</v>
      </c>
      <c r="AA8" s="296">
        <v>17189</v>
      </c>
      <c r="AB8" s="293">
        <v>16095</v>
      </c>
      <c r="AC8" s="301">
        <v>15598</v>
      </c>
      <c r="AD8" s="301">
        <v>15780</v>
      </c>
      <c r="AE8" s="301">
        <v>16080</v>
      </c>
      <c r="AF8" s="301">
        <v>16006</v>
      </c>
      <c r="AG8" s="301">
        <v>16577</v>
      </c>
      <c r="AH8" s="301">
        <v>17641</v>
      </c>
      <c r="AI8" s="301">
        <v>18058</v>
      </c>
      <c r="AJ8" s="301">
        <v>18129</v>
      </c>
      <c r="AK8" s="301">
        <v>17932</v>
      </c>
      <c r="AL8" s="301">
        <v>16686</v>
      </c>
      <c r="AM8" s="296">
        <v>17081</v>
      </c>
      <c r="AN8" s="293">
        <v>16736</v>
      </c>
      <c r="AO8" s="301">
        <v>15682</v>
      </c>
      <c r="AP8" s="301">
        <v>15978</v>
      </c>
      <c r="AQ8" s="301">
        <v>16891</v>
      </c>
      <c r="AR8" s="301">
        <v>17047</v>
      </c>
      <c r="AS8" s="301">
        <v>17711</v>
      </c>
      <c r="AT8" s="301">
        <v>18215</v>
      </c>
      <c r="AU8" s="301">
        <v>18406</v>
      </c>
      <c r="AV8" s="301">
        <v>18369</v>
      </c>
      <c r="AW8" s="301">
        <v>18589</v>
      </c>
      <c r="AX8" s="301">
        <v>18617</v>
      </c>
      <c r="AY8" s="296">
        <v>18890</v>
      </c>
      <c r="AZ8" s="293">
        <v>18816</v>
      </c>
      <c r="BA8" s="301">
        <v>18612</v>
      </c>
      <c r="BB8" s="301">
        <v>18712</v>
      </c>
      <c r="BC8" s="301">
        <v>18336</v>
      </c>
      <c r="BD8" s="301">
        <v>18144</v>
      </c>
      <c r="BE8" s="301">
        <v>18320</v>
      </c>
      <c r="BF8" s="301">
        <v>18780</v>
      </c>
      <c r="BG8" s="301">
        <v>18522</v>
      </c>
      <c r="BH8" s="301">
        <v>17938</v>
      </c>
      <c r="BI8" s="301">
        <v>17667</v>
      </c>
      <c r="BJ8" s="301">
        <v>17060</v>
      </c>
      <c r="BK8" s="292">
        <v>17451</v>
      </c>
      <c r="BL8" s="293">
        <v>17301</v>
      </c>
      <c r="BM8" s="301">
        <v>16946</v>
      </c>
      <c r="BN8" s="301">
        <v>16782</v>
      </c>
      <c r="BO8" s="301">
        <v>16805</v>
      </c>
      <c r="BP8" s="301">
        <v>16492</v>
      </c>
      <c r="BQ8" s="301">
        <v>16527</v>
      </c>
      <c r="BR8" s="301">
        <v>16334</v>
      </c>
      <c r="BS8" s="301">
        <v>16522</v>
      </c>
      <c r="BT8" s="301">
        <v>16811</v>
      </c>
      <c r="BU8" s="301">
        <v>16557</v>
      </c>
      <c r="BV8" s="301">
        <v>16649</v>
      </c>
      <c r="BW8" s="292">
        <v>16642</v>
      </c>
      <c r="BX8" s="293">
        <v>16264</v>
      </c>
      <c r="BY8" s="301">
        <v>15999</v>
      </c>
      <c r="BZ8" s="301">
        <v>15944</v>
      </c>
      <c r="CA8" s="301">
        <v>15925</v>
      </c>
      <c r="CB8" s="301">
        <v>15944</v>
      </c>
      <c r="CC8" s="301">
        <v>16099</v>
      </c>
      <c r="CD8" s="301">
        <v>16107</v>
      </c>
      <c r="CE8" s="301">
        <v>16067</v>
      </c>
      <c r="CF8" s="301">
        <v>15745</v>
      </c>
      <c r="CG8" s="301">
        <v>16025</v>
      </c>
      <c r="CH8" s="301">
        <v>16138</v>
      </c>
      <c r="CI8" s="292">
        <v>16204</v>
      </c>
      <c r="CJ8" s="293">
        <v>15500</v>
      </c>
      <c r="CK8" s="301">
        <v>15205</v>
      </c>
      <c r="CL8" s="301">
        <v>15322</v>
      </c>
      <c r="CM8" s="301">
        <v>15159</v>
      </c>
      <c r="CN8" s="301">
        <v>14713</v>
      </c>
      <c r="CO8" s="301">
        <v>14689</v>
      </c>
      <c r="CP8" s="301">
        <v>14818</v>
      </c>
      <c r="CQ8" s="301">
        <v>15373</v>
      </c>
      <c r="CR8" s="301">
        <v>15539</v>
      </c>
      <c r="CS8" s="301">
        <v>15928</v>
      </c>
      <c r="CT8" s="301">
        <v>16118</v>
      </c>
      <c r="CU8" s="292">
        <v>16278</v>
      </c>
      <c r="CV8" s="293">
        <v>16124</v>
      </c>
      <c r="CW8" s="301">
        <v>16393</v>
      </c>
      <c r="CX8" s="301">
        <v>16702</v>
      </c>
      <c r="CY8" s="301">
        <v>16900</v>
      </c>
      <c r="CZ8" s="301">
        <v>17207</v>
      </c>
      <c r="DA8" s="301">
        <v>17295</v>
      </c>
      <c r="DB8" s="301">
        <v>17327</v>
      </c>
      <c r="DC8" s="301">
        <v>17338</v>
      </c>
      <c r="DD8" s="301">
        <v>17204</v>
      </c>
      <c r="DE8" s="301">
        <v>17319</v>
      </c>
      <c r="DF8" s="301">
        <v>17402</v>
      </c>
      <c r="DG8" s="292">
        <v>17501</v>
      </c>
      <c r="DH8" s="293">
        <v>17282</v>
      </c>
      <c r="DI8" s="301">
        <v>17378</v>
      </c>
      <c r="DJ8" s="301">
        <v>17339</v>
      </c>
      <c r="DK8" s="301">
        <v>17611</v>
      </c>
      <c r="DL8" s="301">
        <v>17531</v>
      </c>
      <c r="DM8" s="301">
        <v>17530</v>
      </c>
      <c r="DN8" s="301">
        <v>15701</v>
      </c>
      <c r="DO8" s="301">
        <v>15754</v>
      </c>
      <c r="DP8" s="301">
        <v>15828</v>
      </c>
      <c r="DQ8" s="292">
        <v>15754</v>
      </c>
      <c r="DR8" s="292">
        <v>15819</v>
      </c>
      <c r="DS8" s="296">
        <v>15809</v>
      </c>
      <c r="DT8" s="292">
        <v>15378</v>
      </c>
      <c r="DU8" s="292">
        <v>15303</v>
      </c>
      <c r="DV8" s="292">
        <v>15543</v>
      </c>
      <c r="DW8" s="292">
        <v>15600</v>
      </c>
      <c r="DX8" s="292">
        <v>15684</v>
      </c>
      <c r="DY8" s="292">
        <v>15617</v>
      </c>
      <c r="DZ8" s="292">
        <v>15654</v>
      </c>
      <c r="EA8" s="292">
        <v>15672</v>
      </c>
      <c r="EB8" s="292">
        <v>15754</v>
      </c>
      <c r="EC8" s="292">
        <v>15728</v>
      </c>
      <c r="ED8" s="292">
        <v>15875</v>
      </c>
      <c r="EE8" s="292">
        <v>15565</v>
      </c>
      <c r="EF8" s="853">
        <v>14987</v>
      </c>
      <c r="EG8" s="292">
        <v>15025</v>
      </c>
      <c r="EH8" s="292">
        <v>15091</v>
      </c>
      <c r="EI8" s="292">
        <v>15294</v>
      </c>
      <c r="EJ8" s="292">
        <v>15285</v>
      </c>
      <c r="EK8" s="292">
        <v>15556</v>
      </c>
      <c r="EL8" s="296">
        <v>15377</v>
      </c>
      <c r="EM8" s="93">
        <v>-179</v>
      </c>
      <c r="EN8" s="79">
        <v>-1.1640762177277753</v>
      </c>
      <c r="EO8" s="93">
        <v>-188</v>
      </c>
      <c r="EP8" s="79">
        <v>-1.2078380982974624</v>
      </c>
      <c r="EQ8" s="1"/>
      <c r="ER8" s="205" t="s">
        <v>856</v>
      </c>
      <c r="ET8" s="16" t="s">
        <v>663</v>
      </c>
      <c r="EU8" s="92">
        <v>3448626</v>
      </c>
      <c r="EV8" s="95">
        <v>3686024</v>
      </c>
      <c r="EW8" s="95">
        <v>3710863</v>
      </c>
      <c r="EX8" s="95">
        <v>3800490</v>
      </c>
      <c r="EY8" s="95">
        <v>3904336</v>
      </c>
      <c r="EZ8" s="95">
        <v>4124926</v>
      </c>
      <c r="FA8" s="95">
        <v>4202885</v>
      </c>
      <c r="FB8" s="763">
        <v>4083123</v>
      </c>
      <c r="FC8" s="763">
        <v>4048298</v>
      </c>
    </row>
    <row r="9" spans="1:159" ht="15" customHeight="1" outlineLevel="2">
      <c r="A9" s="290">
        <v>585</v>
      </c>
      <c r="B9" s="290" t="s">
        <v>392</v>
      </c>
      <c r="C9" s="290" t="s">
        <v>494</v>
      </c>
      <c r="D9" s="293">
        <v>3794</v>
      </c>
      <c r="E9" s="301">
        <v>3801</v>
      </c>
      <c r="F9" s="301">
        <v>3840</v>
      </c>
      <c r="G9" s="301">
        <v>3807</v>
      </c>
      <c r="H9" s="301">
        <v>3906</v>
      </c>
      <c r="I9" s="301">
        <v>4021</v>
      </c>
      <c r="J9" s="301">
        <v>3907</v>
      </c>
      <c r="K9" s="301">
        <v>3833</v>
      </c>
      <c r="L9" s="301">
        <v>3792</v>
      </c>
      <c r="M9" s="301">
        <v>3707</v>
      </c>
      <c r="N9" s="301">
        <v>3743</v>
      </c>
      <c r="O9" s="296">
        <v>3778</v>
      </c>
      <c r="P9" s="293">
        <v>3580</v>
      </c>
      <c r="Q9" s="301">
        <v>3615</v>
      </c>
      <c r="R9" s="301">
        <v>3821</v>
      </c>
      <c r="S9" s="301">
        <v>3879</v>
      </c>
      <c r="T9" s="301">
        <v>3906</v>
      </c>
      <c r="U9" s="301">
        <v>3772</v>
      </c>
      <c r="V9" s="301">
        <v>3781</v>
      </c>
      <c r="W9" s="301">
        <v>3899</v>
      </c>
      <c r="X9" s="301">
        <v>3966</v>
      </c>
      <c r="Y9" s="301">
        <v>4020</v>
      </c>
      <c r="Z9" s="301">
        <v>3960</v>
      </c>
      <c r="AA9" s="296">
        <v>3759</v>
      </c>
      <c r="AB9" s="293">
        <v>3724</v>
      </c>
      <c r="AC9" s="301">
        <v>3608</v>
      </c>
      <c r="AD9" s="301">
        <v>3609</v>
      </c>
      <c r="AE9" s="301">
        <v>3696</v>
      </c>
      <c r="AF9" s="301">
        <v>3751</v>
      </c>
      <c r="AG9" s="301">
        <v>3942</v>
      </c>
      <c r="AH9" s="301">
        <v>4181</v>
      </c>
      <c r="AI9" s="301">
        <v>4225</v>
      </c>
      <c r="AJ9" s="301">
        <v>4252</v>
      </c>
      <c r="AK9" s="301">
        <v>4252</v>
      </c>
      <c r="AL9" s="301">
        <v>3994</v>
      </c>
      <c r="AM9" s="296">
        <v>4081</v>
      </c>
      <c r="AN9" s="293">
        <v>3945</v>
      </c>
      <c r="AO9" s="301">
        <v>3785</v>
      </c>
      <c r="AP9" s="301">
        <v>3649</v>
      </c>
      <c r="AQ9" s="301">
        <v>3720</v>
      </c>
      <c r="AR9" s="301">
        <v>3754</v>
      </c>
      <c r="AS9" s="301">
        <v>3872</v>
      </c>
      <c r="AT9" s="301">
        <v>3909</v>
      </c>
      <c r="AU9" s="301">
        <v>3902</v>
      </c>
      <c r="AV9" s="301">
        <v>3849</v>
      </c>
      <c r="AW9" s="301">
        <v>3863</v>
      </c>
      <c r="AX9" s="301">
        <v>3795</v>
      </c>
      <c r="AY9" s="296">
        <v>3837</v>
      </c>
      <c r="AZ9" s="293">
        <v>3751</v>
      </c>
      <c r="BA9" s="301">
        <v>3707</v>
      </c>
      <c r="BB9" s="301">
        <v>3675</v>
      </c>
      <c r="BC9" s="301">
        <v>3578</v>
      </c>
      <c r="BD9" s="301">
        <v>3574</v>
      </c>
      <c r="BE9" s="301">
        <v>3577</v>
      </c>
      <c r="BF9" s="301">
        <v>3632</v>
      </c>
      <c r="BG9" s="301">
        <v>3646</v>
      </c>
      <c r="BH9" s="301">
        <v>3569</v>
      </c>
      <c r="BI9" s="301">
        <v>3543</v>
      </c>
      <c r="BJ9" s="301">
        <v>3469</v>
      </c>
      <c r="BK9" s="292">
        <v>3501</v>
      </c>
      <c r="BL9" s="293">
        <v>3448</v>
      </c>
      <c r="BM9" s="301">
        <v>3271</v>
      </c>
      <c r="BN9" s="301">
        <v>3283</v>
      </c>
      <c r="BO9" s="301">
        <v>3229</v>
      </c>
      <c r="BP9" s="301">
        <v>3157</v>
      </c>
      <c r="BQ9" s="301">
        <v>3183</v>
      </c>
      <c r="BR9" s="301">
        <v>3094</v>
      </c>
      <c r="BS9" s="301">
        <v>3070</v>
      </c>
      <c r="BT9" s="301">
        <v>3106</v>
      </c>
      <c r="BU9" s="301">
        <v>3078</v>
      </c>
      <c r="BV9" s="301">
        <v>3020</v>
      </c>
      <c r="BW9" s="292">
        <v>2973</v>
      </c>
      <c r="BX9" s="293">
        <v>2837</v>
      </c>
      <c r="BY9" s="301">
        <v>2766</v>
      </c>
      <c r="BZ9" s="301">
        <v>2815</v>
      </c>
      <c r="CA9" s="301">
        <v>2800</v>
      </c>
      <c r="CB9" s="301">
        <v>2793</v>
      </c>
      <c r="CC9" s="301">
        <v>2833</v>
      </c>
      <c r="CD9" s="301">
        <v>2863</v>
      </c>
      <c r="CE9" s="301">
        <v>2923</v>
      </c>
      <c r="CF9" s="301">
        <v>2817</v>
      </c>
      <c r="CG9" s="301">
        <v>2811</v>
      </c>
      <c r="CH9" s="301">
        <v>2837</v>
      </c>
      <c r="CI9" s="292">
        <v>2820</v>
      </c>
      <c r="CJ9" s="293">
        <v>2751</v>
      </c>
      <c r="CK9" s="301">
        <v>2736</v>
      </c>
      <c r="CL9" s="301">
        <v>2778</v>
      </c>
      <c r="CM9" s="301">
        <v>2756</v>
      </c>
      <c r="CN9" s="301">
        <v>2665</v>
      </c>
      <c r="CO9" s="301">
        <v>2641</v>
      </c>
      <c r="CP9" s="301">
        <v>2753</v>
      </c>
      <c r="CQ9" s="301">
        <v>2914</v>
      </c>
      <c r="CR9" s="301">
        <v>2942</v>
      </c>
      <c r="CS9" s="301">
        <v>2946</v>
      </c>
      <c r="CT9" s="301">
        <v>3036</v>
      </c>
      <c r="CU9" s="292">
        <v>3140</v>
      </c>
      <c r="CV9" s="293">
        <v>3046</v>
      </c>
      <c r="CW9" s="301">
        <v>3086</v>
      </c>
      <c r="CX9" s="301">
        <v>3176</v>
      </c>
      <c r="CY9" s="301">
        <v>3187</v>
      </c>
      <c r="CZ9" s="301">
        <v>3261</v>
      </c>
      <c r="DA9" s="301">
        <v>3221</v>
      </c>
      <c r="DB9" s="301">
        <v>3192</v>
      </c>
      <c r="DC9" s="301">
        <v>3210</v>
      </c>
      <c r="DD9" s="301">
        <v>3200</v>
      </c>
      <c r="DE9" s="301">
        <v>3237</v>
      </c>
      <c r="DF9" s="301">
        <v>3235</v>
      </c>
      <c r="DG9" s="292">
        <v>3238</v>
      </c>
      <c r="DH9" s="293">
        <v>3170</v>
      </c>
      <c r="DI9" s="301">
        <v>3159</v>
      </c>
      <c r="DJ9" s="301">
        <v>3190</v>
      </c>
      <c r="DK9" s="301">
        <v>3272</v>
      </c>
      <c r="DL9" s="301">
        <v>3303</v>
      </c>
      <c r="DM9" s="301">
        <v>3347</v>
      </c>
      <c r="DN9" s="301">
        <v>2962</v>
      </c>
      <c r="DO9" s="301">
        <v>2959</v>
      </c>
      <c r="DP9" s="301">
        <v>3013</v>
      </c>
      <c r="DQ9" s="292">
        <v>3039</v>
      </c>
      <c r="DR9" s="292">
        <v>3037</v>
      </c>
      <c r="DS9" s="296">
        <v>3058</v>
      </c>
      <c r="DT9" s="292">
        <v>2945</v>
      </c>
      <c r="DU9" s="292">
        <v>2953</v>
      </c>
      <c r="DV9" s="292">
        <v>3068</v>
      </c>
      <c r="DW9" s="292">
        <v>3089</v>
      </c>
      <c r="DX9" s="292">
        <v>3113</v>
      </c>
      <c r="DY9" s="292">
        <v>3164</v>
      </c>
      <c r="DZ9" s="292">
        <v>3039</v>
      </c>
      <c r="EA9" s="292">
        <v>2987</v>
      </c>
      <c r="EB9" s="292">
        <v>2974</v>
      </c>
      <c r="EC9" s="292">
        <v>2975</v>
      </c>
      <c r="ED9" s="292">
        <v>2990</v>
      </c>
      <c r="EE9" s="292">
        <v>2976</v>
      </c>
      <c r="EF9" s="853">
        <v>2881</v>
      </c>
      <c r="EG9" s="292">
        <v>2768</v>
      </c>
      <c r="EH9" s="292">
        <v>2730</v>
      </c>
      <c r="EI9" s="292">
        <v>2786</v>
      </c>
      <c r="EJ9" s="292">
        <v>2810</v>
      </c>
      <c r="EK9" s="292">
        <v>2794</v>
      </c>
      <c r="EL9" s="296">
        <v>2723</v>
      </c>
      <c r="EM9" s="93">
        <v>-71</v>
      </c>
      <c r="EN9" s="79">
        <v>-2.6074182886522217</v>
      </c>
      <c r="EO9" s="93">
        <v>-253</v>
      </c>
      <c r="EP9" s="79">
        <v>-8.5013440860215042</v>
      </c>
      <c r="EQ9" s="1"/>
      <c r="ER9" s="205" t="s">
        <v>857</v>
      </c>
      <c r="ET9" s="16" t="s">
        <v>664</v>
      </c>
      <c r="EU9" s="92">
        <v>3493876</v>
      </c>
      <c r="EV9" s="95">
        <v>3662702</v>
      </c>
      <c r="EW9" s="95">
        <v>3715073</v>
      </c>
      <c r="EX9" s="95">
        <v>3833034</v>
      </c>
      <c r="EY9" s="95">
        <v>3842281</v>
      </c>
      <c r="EZ9" s="95">
        <v>4159698</v>
      </c>
      <c r="FA9" s="95">
        <v>4223530</v>
      </c>
      <c r="FB9" s="763">
        <v>4095014</v>
      </c>
      <c r="FC9" s="763">
        <v>4059885</v>
      </c>
    </row>
    <row r="10" spans="1:159" ht="15" customHeight="1" outlineLevel="2">
      <c r="A10" s="290">
        <v>591</v>
      </c>
      <c r="B10" s="290" t="s">
        <v>392</v>
      </c>
      <c r="C10" s="290" t="s">
        <v>495</v>
      </c>
      <c r="D10" s="293">
        <v>843</v>
      </c>
      <c r="E10" s="301">
        <v>640</v>
      </c>
      <c r="F10" s="301">
        <v>656</v>
      </c>
      <c r="G10" s="301">
        <v>661</v>
      </c>
      <c r="H10" s="301">
        <v>708</v>
      </c>
      <c r="I10" s="301">
        <v>726</v>
      </c>
      <c r="J10" s="301">
        <v>764</v>
      </c>
      <c r="K10" s="301">
        <v>792</v>
      </c>
      <c r="L10" s="301">
        <v>786</v>
      </c>
      <c r="M10" s="301">
        <v>805</v>
      </c>
      <c r="N10" s="301">
        <v>801</v>
      </c>
      <c r="O10" s="296">
        <v>805</v>
      </c>
      <c r="P10" s="293">
        <v>826</v>
      </c>
      <c r="Q10" s="301">
        <v>839</v>
      </c>
      <c r="R10" s="301">
        <v>860</v>
      </c>
      <c r="S10" s="301">
        <v>835</v>
      </c>
      <c r="T10" s="301">
        <v>708</v>
      </c>
      <c r="U10" s="301">
        <v>1070</v>
      </c>
      <c r="V10" s="301">
        <v>1087</v>
      </c>
      <c r="W10" s="301">
        <v>1157</v>
      </c>
      <c r="X10" s="301">
        <v>1176</v>
      </c>
      <c r="Y10" s="301">
        <v>1247</v>
      </c>
      <c r="Z10" s="301">
        <v>1265</v>
      </c>
      <c r="AA10" s="296">
        <v>1259</v>
      </c>
      <c r="AB10" s="293">
        <v>1245</v>
      </c>
      <c r="AC10" s="301">
        <v>1280</v>
      </c>
      <c r="AD10" s="301">
        <v>1333</v>
      </c>
      <c r="AE10" s="301">
        <v>1346</v>
      </c>
      <c r="AF10" s="301">
        <v>1313</v>
      </c>
      <c r="AG10" s="301">
        <v>1360</v>
      </c>
      <c r="AH10" s="301">
        <v>1458</v>
      </c>
      <c r="AI10" s="301">
        <v>1445</v>
      </c>
      <c r="AJ10" s="301">
        <v>1463</v>
      </c>
      <c r="AK10" s="301">
        <v>1421</v>
      </c>
      <c r="AL10" s="301">
        <v>1346</v>
      </c>
      <c r="AM10" s="296">
        <v>1407</v>
      </c>
      <c r="AN10" s="293">
        <v>2006</v>
      </c>
      <c r="AO10" s="301">
        <v>1945</v>
      </c>
      <c r="AP10" s="301">
        <v>1901</v>
      </c>
      <c r="AQ10" s="301">
        <v>1938</v>
      </c>
      <c r="AR10" s="301">
        <v>1951</v>
      </c>
      <c r="AS10" s="301">
        <v>2173</v>
      </c>
      <c r="AT10" s="301">
        <v>2292</v>
      </c>
      <c r="AU10" s="301">
        <v>2366</v>
      </c>
      <c r="AV10" s="301">
        <v>2406</v>
      </c>
      <c r="AW10" s="301">
        <v>2424</v>
      </c>
      <c r="AX10" s="301">
        <v>2435</v>
      </c>
      <c r="AY10" s="296">
        <v>2361</v>
      </c>
      <c r="AZ10" s="293">
        <v>2320</v>
      </c>
      <c r="BA10" s="301">
        <v>2353</v>
      </c>
      <c r="BB10" s="301">
        <v>2429</v>
      </c>
      <c r="BC10" s="301">
        <v>2348</v>
      </c>
      <c r="BD10" s="301">
        <v>2338</v>
      </c>
      <c r="BE10" s="301">
        <v>2362</v>
      </c>
      <c r="BF10" s="301">
        <v>2344</v>
      </c>
      <c r="BG10" s="301">
        <v>2337</v>
      </c>
      <c r="BH10" s="301">
        <v>2392</v>
      </c>
      <c r="BI10" s="301">
        <v>2394</v>
      </c>
      <c r="BJ10" s="301">
        <v>2474</v>
      </c>
      <c r="BK10" s="292">
        <v>2698</v>
      </c>
      <c r="BL10" s="293">
        <v>2796</v>
      </c>
      <c r="BM10" s="301">
        <v>2877</v>
      </c>
      <c r="BN10" s="301">
        <v>3023</v>
      </c>
      <c r="BO10" s="301">
        <v>3114</v>
      </c>
      <c r="BP10" s="301">
        <v>3131</v>
      </c>
      <c r="BQ10" s="301">
        <v>3230</v>
      </c>
      <c r="BR10" s="301">
        <v>3214</v>
      </c>
      <c r="BS10" s="301">
        <v>3270</v>
      </c>
      <c r="BT10" s="301">
        <v>3245</v>
      </c>
      <c r="BU10" s="301">
        <v>3228</v>
      </c>
      <c r="BV10" s="301">
        <v>3240</v>
      </c>
      <c r="BW10" s="292">
        <v>3247</v>
      </c>
      <c r="BX10" s="293">
        <v>3217</v>
      </c>
      <c r="BY10" s="301">
        <v>3395</v>
      </c>
      <c r="BZ10" s="301">
        <v>3496</v>
      </c>
      <c r="CA10" s="301">
        <v>3509</v>
      </c>
      <c r="CB10" s="301">
        <v>3562</v>
      </c>
      <c r="CC10" s="301">
        <v>3644</v>
      </c>
      <c r="CD10" s="301">
        <v>3677</v>
      </c>
      <c r="CE10" s="301">
        <v>3803</v>
      </c>
      <c r="CF10" s="301">
        <v>3749</v>
      </c>
      <c r="CG10" s="301">
        <v>3788</v>
      </c>
      <c r="CH10" s="301">
        <v>3813</v>
      </c>
      <c r="CI10" s="292">
        <v>3822</v>
      </c>
      <c r="CJ10" s="293">
        <v>3702</v>
      </c>
      <c r="CK10" s="301">
        <v>3645</v>
      </c>
      <c r="CL10" s="301">
        <v>3717</v>
      </c>
      <c r="CM10" s="301">
        <v>3673</v>
      </c>
      <c r="CN10" s="301">
        <v>3433</v>
      </c>
      <c r="CO10" s="301">
        <v>3426</v>
      </c>
      <c r="CP10" s="301">
        <v>3516</v>
      </c>
      <c r="CQ10" s="301">
        <v>3759</v>
      </c>
      <c r="CR10" s="301">
        <v>3846</v>
      </c>
      <c r="CS10" s="301">
        <v>3907</v>
      </c>
      <c r="CT10" s="301">
        <v>4039</v>
      </c>
      <c r="CU10" s="292">
        <v>4160</v>
      </c>
      <c r="CV10" s="293">
        <v>4156</v>
      </c>
      <c r="CW10" s="301">
        <v>4316</v>
      </c>
      <c r="CX10" s="301">
        <v>4415</v>
      </c>
      <c r="CY10" s="301">
        <v>4479</v>
      </c>
      <c r="CZ10" s="301">
        <v>4509</v>
      </c>
      <c r="DA10" s="301">
        <v>4506</v>
      </c>
      <c r="DB10" s="301">
        <v>4571</v>
      </c>
      <c r="DC10" s="301">
        <v>4634</v>
      </c>
      <c r="DD10" s="301">
        <v>4670</v>
      </c>
      <c r="DE10" s="301">
        <v>4790</v>
      </c>
      <c r="DF10" s="301">
        <v>4791</v>
      </c>
      <c r="DG10" s="292">
        <v>4817</v>
      </c>
      <c r="DH10" s="293">
        <v>4770</v>
      </c>
      <c r="DI10" s="301">
        <v>4842</v>
      </c>
      <c r="DJ10" s="301">
        <v>4849</v>
      </c>
      <c r="DK10" s="301">
        <v>4884</v>
      </c>
      <c r="DL10" s="301">
        <v>4956</v>
      </c>
      <c r="DM10" s="301">
        <v>4983</v>
      </c>
      <c r="DN10" s="301">
        <v>4409</v>
      </c>
      <c r="DO10" s="301">
        <v>4443</v>
      </c>
      <c r="DP10" s="301">
        <v>4428</v>
      </c>
      <c r="DQ10" s="292">
        <v>4436</v>
      </c>
      <c r="DR10" s="292">
        <v>4291</v>
      </c>
      <c r="DS10" s="296">
        <v>4221</v>
      </c>
      <c r="DT10" s="292">
        <v>4090</v>
      </c>
      <c r="DU10" s="292">
        <v>4002</v>
      </c>
      <c r="DV10" s="292">
        <v>4014</v>
      </c>
      <c r="DW10" s="292">
        <v>4147</v>
      </c>
      <c r="DX10" s="292">
        <v>4192</v>
      </c>
      <c r="DY10" s="292">
        <v>4206</v>
      </c>
      <c r="DZ10" s="292">
        <v>4157</v>
      </c>
      <c r="EA10" s="292">
        <v>4164</v>
      </c>
      <c r="EB10" s="292">
        <v>4243</v>
      </c>
      <c r="EC10" s="292">
        <v>4283</v>
      </c>
      <c r="ED10" s="292">
        <v>4239</v>
      </c>
      <c r="EE10" s="292">
        <v>4179</v>
      </c>
      <c r="EF10" s="853">
        <v>4011</v>
      </c>
      <c r="EG10" s="292">
        <v>4042</v>
      </c>
      <c r="EH10" s="292">
        <v>4018</v>
      </c>
      <c r="EI10" s="292">
        <v>4066</v>
      </c>
      <c r="EJ10" s="292">
        <v>4114</v>
      </c>
      <c r="EK10" s="292">
        <v>4093</v>
      </c>
      <c r="EL10" s="296">
        <v>4036</v>
      </c>
      <c r="EM10" s="93">
        <v>-57</v>
      </c>
      <c r="EN10" s="79">
        <v>-1.4122893954410307</v>
      </c>
      <c r="EO10" s="93">
        <v>-143</v>
      </c>
      <c r="EP10" s="79">
        <v>-3.4218712610672406</v>
      </c>
      <c r="EQ10" s="1"/>
      <c r="ER10" s="205" t="s">
        <v>858</v>
      </c>
      <c r="ET10" s="16" t="s">
        <v>665</v>
      </c>
      <c r="EU10" s="92">
        <v>3515674</v>
      </c>
      <c r="EV10" s="95">
        <v>3629909</v>
      </c>
      <c r="EW10" s="95">
        <v>3717425</v>
      </c>
      <c r="EX10" s="95">
        <v>3860678</v>
      </c>
      <c r="EY10" s="95">
        <v>3782032</v>
      </c>
      <c r="EZ10" s="95">
        <v>4186403</v>
      </c>
      <c r="FA10" s="95">
        <v>4225101</v>
      </c>
      <c r="FB10" s="763">
        <v>4096061</v>
      </c>
      <c r="FC10" s="763">
        <v>4070169</v>
      </c>
    </row>
    <row r="11" spans="1:159" ht="15" customHeight="1" outlineLevel="2">
      <c r="A11" s="290">
        <v>893</v>
      </c>
      <c r="B11" s="290" t="s">
        <v>392</v>
      </c>
      <c r="C11" s="290" t="s">
        <v>537</v>
      </c>
      <c r="D11" s="293">
        <v>682</v>
      </c>
      <c r="E11" s="301">
        <v>633</v>
      </c>
      <c r="F11" s="301">
        <v>652</v>
      </c>
      <c r="G11" s="301">
        <v>674</v>
      </c>
      <c r="H11" s="301">
        <v>709</v>
      </c>
      <c r="I11" s="301">
        <v>737</v>
      </c>
      <c r="J11" s="301">
        <v>753</v>
      </c>
      <c r="K11" s="301">
        <v>820</v>
      </c>
      <c r="L11" s="301">
        <v>865</v>
      </c>
      <c r="M11" s="301">
        <v>927</v>
      </c>
      <c r="N11" s="301">
        <v>988</v>
      </c>
      <c r="O11" s="296">
        <v>1034</v>
      </c>
      <c r="P11" s="293">
        <v>905</v>
      </c>
      <c r="Q11" s="301">
        <v>901</v>
      </c>
      <c r="R11" s="301">
        <v>875</v>
      </c>
      <c r="S11" s="301">
        <v>895</v>
      </c>
      <c r="T11" s="301">
        <v>709</v>
      </c>
      <c r="U11" s="301">
        <v>916</v>
      </c>
      <c r="V11" s="301">
        <v>930</v>
      </c>
      <c r="W11" s="301">
        <v>964</v>
      </c>
      <c r="X11" s="301">
        <v>979</v>
      </c>
      <c r="Y11" s="301">
        <v>1042</v>
      </c>
      <c r="Z11" s="301">
        <v>1015</v>
      </c>
      <c r="AA11" s="296">
        <v>939</v>
      </c>
      <c r="AB11" s="293">
        <v>1001</v>
      </c>
      <c r="AC11" s="301">
        <v>890</v>
      </c>
      <c r="AD11" s="301">
        <v>870</v>
      </c>
      <c r="AE11" s="301">
        <v>869</v>
      </c>
      <c r="AF11" s="301">
        <v>867</v>
      </c>
      <c r="AG11" s="301">
        <v>857</v>
      </c>
      <c r="AH11" s="301">
        <v>898</v>
      </c>
      <c r="AI11" s="301">
        <v>900</v>
      </c>
      <c r="AJ11" s="301">
        <v>900</v>
      </c>
      <c r="AK11" s="301">
        <v>891</v>
      </c>
      <c r="AL11" s="301">
        <v>879</v>
      </c>
      <c r="AM11" s="296">
        <v>979</v>
      </c>
      <c r="AN11" s="293">
        <v>1077</v>
      </c>
      <c r="AO11" s="301">
        <v>1018</v>
      </c>
      <c r="AP11" s="301">
        <v>1012</v>
      </c>
      <c r="AQ11" s="301">
        <v>1049</v>
      </c>
      <c r="AR11" s="301">
        <v>1055</v>
      </c>
      <c r="AS11" s="301">
        <v>1086</v>
      </c>
      <c r="AT11" s="301">
        <v>1078</v>
      </c>
      <c r="AU11" s="301">
        <v>1061</v>
      </c>
      <c r="AV11" s="301">
        <v>1017</v>
      </c>
      <c r="AW11" s="301">
        <v>992</v>
      </c>
      <c r="AX11" s="301">
        <v>972</v>
      </c>
      <c r="AY11" s="296">
        <v>818</v>
      </c>
      <c r="AZ11" s="293">
        <v>750</v>
      </c>
      <c r="BA11" s="301">
        <v>750</v>
      </c>
      <c r="BB11" s="301">
        <v>723</v>
      </c>
      <c r="BC11" s="301">
        <v>683</v>
      </c>
      <c r="BD11" s="301">
        <v>611</v>
      </c>
      <c r="BE11" s="301">
        <v>696</v>
      </c>
      <c r="BF11" s="301">
        <v>750</v>
      </c>
      <c r="BG11" s="301">
        <v>740</v>
      </c>
      <c r="BH11" s="301">
        <v>682</v>
      </c>
      <c r="BI11" s="301">
        <v>631</v>
      </c>
      <c r="BJ11" s="301">
        <v>648</v>
      </c>
      <c r="BK11" s="292">
        <v>668</v>
      </c>
      <c r="BL11" s="293">
        <v>642</v>
      </c>
      <c r="BM11" s="301">
        <v>653</v>
      </c>
      <c r="BN11" s="301">
        <v>746</v>
      </c>
      <c r="BO11" s="301">
        <v>760</v>
      </c>
      <c r="BP11" s="301">
        <v>728</v>
      </c>
      <c r="BQ11" s="301">
        <v>738</v>
      </c>
      <c r="BR11" s="301">
        <v>654</v>
      </c>
      <c r="BS11" s="301">
        <v>668</v>
      </c>
      <c r="BT11" s="301">
        <v>699</v>
      </c>
      <c r="BU11" s="301">
        <v>672</v>
      </c>
      <c r="BV11" s="301">
        <v>729</v>
      </c>
      <c r="BW11" s="292">
        <v>796</v>
      </c>
      <c r="BX11" s="293">
        <v>667</v>
      </c>
      <c r="BY11" s="301">
        <v>708</v>
      </c>
      <c r="BZ11" s="301">
        <v>823</v>
      </c>
      <c r="CA11" s="301">
        <v>867</v>
      </c>
      <c r="CB11" s="301">
        <v>821</v>
      </c>
      <c r="CC11" s="301">
        <v>903</v>
      </c>
      <c r="CD11" s="301">
        <v>956</v>
      </c>
      <c r="CE11" s="301">
        <v>1080</v>
      </c>
      <c r="CF11" s="301">
        <v>997</v>
      </c>
      <c r="CG11" s="301">
        <v>1004</v>
      </c>
      <c r="CH11" s="301">
        <v>1053</v>
      </c>
      <c r="CI11" s="292">
        <v>1007</v>
      </c>
      <c r="CJ11" s="293">
        <v>840</v>
      </c>
      <c r="CK11" s="301">
        <v>831</v>
      </c>
      <c r="CL11" s="301">
        <v>884</v>
      </c>
      <c r="CM11" s="301">
        <v>891</v>
      </c>
      <c r="CN11" s="301">
        <v>800</v>
      </c>
      <c r="CO11" s="301">
        <v>834</v>
      </c>
      <c r="CP11" s="301">
        <v>870</v>
      </c>
      <c r="CQ11" s="301">
        <v>998</v>
      </c>
      <c r="CR11" s="301">
        <v>1102</v>
      </c>
      <c r="CS11" s="301">
        <v>1145</v>
      </c>
      <c r="CT11" s="301">
        <v>1226</v>
      </c>
      <c r="CU11" s="292">
        <v>1241</v>
      </c>
      <c r="CV11" s="293">
        <v>1163</v>
      </c>
      <c r="CW11" s="301">
        <v>1230</v>
      </c>
      <c r="CX11" s="301">
        <v>1306</v>
      </c>
      <c r="CY11" s="301">
        <v>1366</v>
      </c>
      <c r="CZ11" s="301">
        <v>1410</v>
      </c>
      <c r="DA11" s="301">
        <v>1404</v>
      </c>
      <c r="DB11" s="301">
        <v>1370</v>
      </c>
      <c r="DC11" s="301">
        <v>1382</v>
      </c>
      <c r="DD11" s="301">
        <v>1555</v>
      </c>
      <c r="DE11" s="301">
        <v>1564</v>
      </c>
      <c r="DF11" s="301">
        <v>1556</v>
      </c>
      <c r="DG11" s="292">
        <v>1487</v>
      </c>
      <c r="DH11" s="293">
        <v>1417</v>
      </c>
      <c r="DI11" s="301">
        <v>1372</v>
      </c>
      <c r="DJ11" s="301">
        <v>1426</v>
      </c>
      <c r="DK11" s="301">
        <v>1461</v>
      </c>
      <c r="DL11" s="301">
        <v>1510</v>
      </c>
      <c r="DM11" s="301">
        <v>1532</v>
      </c>
      <c r="DN11" s="301">
        <v>1338</v>
      </c>
      <c r="DO11" s="301">
        <v>1376</v>
      </c>
      <c r="DP11" s="301">
        <v>1383</v>
      </c>
      <c r="DQ11" s="292">
        <v>1349</v>
      </c>
      <c r="DR11" s="292">
        <v>1431</v>
      </c>
      <c r="DS11" s="296">
        <v>1413</v>
      </c>
      <c r="DT11" s="292">
        <v>1203</v>
      </c>
      <c r="DU11" s="292">
        <v>1132</v>
      </c>
      <c r="DV11" s="292">
        <v>1198</v>
      </c>
      <c r="DW11" s="292">
        <v>1208</v>
      </c>
      <c r="DX11" s="292">
        <v>1234</v>
      </c>
      <c r="DY11" s="292">
        <v>1256</v>
      </c>
      <c r="DZ11" s="292">
        <v>1268</v>
      </c>
      <c r="EA11" s="292">
        <v>1568</v>
      </c>
      <c r="EB11" s="292">
        <v>1591</v>
      </c>
      <c r="EC11" s="292">
        <v>1304</v>
      </c>
      <c r="ED11" s="292">
        <v>1280</v>
      </c>
      <c r="EE11" s="292">
        <v>1229</v>
      </c>
      <c r="EF11" s="853">
        <v>1123</v>
      </c>
      <c r="EG11" s="292">
        <v>1075</v>
      </c>
      <c r="EH11" s="292">
        <v>1083</v>
      </c>
      <c r="EI11" s="292">
        <v>1037</v>
      </c>
      <c r="EJ11" s="292">
        <v>1025</v>
      </c>
      <c r="EK11" s="292">
        <v>1091</v>
      </c>
      <c r="EL11" s="296">
        <v>1094</v>
      </c>
      <c r="EM11" s="93">
        <v>3</v>
      </c>
      <c r="EN11" s="79">
        <v>0.27422303473491771</v>
      </c>
      <c r="EO11" s="93">
        <v>-135</v>
      </c>
      <c r="EP11" s="79">
        <v>-10.984540276647682</v>
      </c>
      <c r="ET11" s="16" t="s">
        <v>666</v>
      </c>
      <c r="EU11" s="92">
        <v>3581857</v>
      </c>
      <c r="EV11" s="95">
        <v>3644036</v>
      </c>
      <c r="EW11" s="95">
        <v>3726523</v>
      </c>
      <c r="EX11" s="95">
        <v>3871697</v>
      </c>
      <c r="EY11" s="95">
        <v>3774886</v>
      </c>
      <c r="EZ11" s="95">
        <v>4209834</v>
      </c>
      <c r="FA11" s="95">
        <v>4240970</v>
      </c>
      <c r="FB11" s="763">
        <v>4097124</v>
      </c>
      <c r="FC11" s="763">
        <v>4073432</v>
      </c>
    </row>
    <row r="12" spans="1:159" ht="15" outlineLevel="1">
      <c r="A12" s="108" t="s">
        <v>393</v>
      </c>
      <c r="B12" s="21"/>
      <c r="C12" s="22"/>
      <c r="D12" s="39">
        <v>41344</v>
      </c>
      <c r="E12" s="40">
        <v>40853</v>
      </c>
      <c r="F12" s="40">
        <v>41408</v>
      </c>
      <c r="G12" s="40">
        <v>42105</v>
      </c>
      <c r="H12" s="40">
        <v>43027</v>
      </c>
      <c r="I12" s="40">
        <v>43755</v>
      </c>
      <c r="J12" s="40">
        <v>43289</v>
      </c>
      <c r="K12" s="40">
        <v>42687</v>
      </c>
      <c r="L12" s="40">
        <v>41308</v>
      </c>
      <c r="M12" s="40">
        <v>41884</v>
      </c>
      <c r="N12" s="40">
        <v>42306</v>
      </c>
      <c r="O12" s="208">
        <v>42535</v>
      </c>
      <c r="P12" s="39">
        <v>40740</v>
      </c>
      <c r="Q12" s="40">
        <v>39273</v>
      </c>
      <c r="R12" s="40">
        <v>41265</v>
      </c>
      <c r="S12" s="40">
        <v>41544</v>
      </c>
      <c r="T12" s="40">
        <v>43027</v>
      </c>
      <c r="U12" s="40">
        <v>43113</v>
      </c>
      <c r="V12" s="40">
        <v>43076</v>
      </c>
      <c r="W12" s="40">
        <v>44360</v>
      </c>
      <c r="X12" s="40">
        <v>45048</v>
      </c>
      <c r="Y12" s="40">
        <v>45977</v>
      </c>
      <c r="Z12" s="40">
        <v>44438</v>
      </c>
      <c r="AA12" s="208">
        <v>43429</v>
      </c>
      <c r="AB12" s="39">
        <v>41170</v>
      </c>
      <c r="AC12" s="40">
        <v>39927</v>
      </c>
      <c r="AD12" s="40">
        <v>40347</v>
      </c>
      <c r="AE12" s="40">
        <v>40450</v>
      </c>
      <c r="AF12" s="40">
        <v>40552</v>
      </c>
      <c r="AG12" s="40">
        <v>41657</v>
      </c>
      <c r="AH12" s="40">
        <v>42512</v>
      </c>
      <c r="AI12" s="40">
        <v>42870</v>
      </c>
      <c r="AJ12" s="40">
        <v>43219</v>
      </c>
      <c r="AK12" s="40">
        <v>43240</v>
      </c>
      <c r="AL12" s="40">
        <v>40394</v>
      </c>
      <c r="AM12" s="208">
        <v>41255</v>
      </c>
      <c r="AN12" s="39">
        <v>40894</v>
      </c>
      <c r="AO12" s="40">
        <v>38307</v>
      </c>
      <c r="AP12" s="40">
        <v>38799</v>
      </c>
      <c r="AQ12" s="40">
        <v>40130</v>
      </c>
      <c r="AR12" s="40">
        <v>40156</v>
      </c>
      <c r="AS12" s="40">
        <v>43671</v>
      </c>
      <c r="AT12" s="40">
        <v>43822</v>
      </c>
      <c r="AU12" s="40">
        <v>44312</v>
      </c>
      <c r="AV12" s="40">
        <v>44823</v>
      </c>
      <c r="AW12" s="40">
        <v>45097</v>
      </c>
      <c r="AX12" s="40">
        <v>44875</v>
      </c>
      <c r="AY12" s="208">
        <v>45452</v>
      </c>
      <c r="AZ12" s="39">
        <v>45155</v>
      </c>
      <c r="BA12" s="40">
        <v>44796</v>
      </c>
      <c r="BB12" s="40">
        <v>44453</v>
      </c>
      <c r="BC12" s="40">
        <v>43319</v>
      </c>
      <c r="BD12" s="40">
        <v>43000</v>
      </c>
      <c r="BE12" s="40">
        <v>43254</v>
      </c>
      <c r="BF12" s="40">
        <v>43559</v>
      </c>
      <c r="BG12" s="40">
        <v>43339</v>
      </c>
      <c r="BH12" s="40">
        <v>43069</v>
      </c>
      <c r="BI12" s="40">
        <v>42908</v>
      </c>
      <c r="BJ12" s="40">
        <v>42309</v>
      </c>
      <c r="BK12" s="52">
        <v>42940</v>
      </c>
      <c r="BL12" s="39">
        <v>42552</v>
      </c>
      <c r="BM12" s="40">
        <v>41589</v>
      </c>
      <c r="BN12" s="40">
        <v>42610</v>
      </c>
      <c r="BO12" s="40">
        <v>42207</v>
      </c>
      <c r="BP12" s="40">
        <v>41854</v>
      </c>
      <c r="BQ12" s="40">
        <v>41966</v>
      </c>
      <c r="BR12" s="40">
        <v>41945</v>
      </c>
      <c r="BS12" s="40">
        <v>42249</v>
      </c>
      <c r="BT12" s="40">
        <v>42392</v>
      </c>
      <c r="BU12" s="40">
        <v>42502</v>
      </c>
      <c r="BV12" s="40">
        <v>42861</v>
      </c>
      <c r="BW12" s="52">
        <v>42536</v>
      </c>
      <c r="BX12" s="39">
        <v>41592</v>
      </c>
      <c r="BY12" s="40">
        <v>41240</v>
      </c>
      <c r="BZ12" s="40">
        <v>41074</v>
      </c>
      <c r="CA12" s="40">
        <v>41051</v>
      </c>
      <c r="CB12" s="40">
        <v>40995</v>
      </c>
      <c r="CC12" s="40">
        <v>41189</v>
      </c>
      <c r="CD12" s="40">
        <v>41415</v>
      </c>
      <c r="CE12" s="40">
        <v>41117</v>
      </c>
      <c r="CF12" s="40">
        <v>40638</v>
      </c>
      <c r="CG12" s="40">
        <v>40877</v>
      </c>
      <c r="CH12" s="40">
        <v>40732</v>
      </c>
      <c r="CI12" s="52">
        <v>40486</v>
      </c>
      <c r="CJ12" s="39">
        <v>38799</v>
      </c>
      <c r="CK12" s="40">
        <v>37526</v>
      </c>
      <c r="CL12" s="40">
        <v>37673</v>
      </c>
      <c r="CM12" s="40">
        <v>37675</v>
      </c>
      <c r="CN12" s="40">
        <v>36964</v>
      </c>
      <c r="CO12" s="40">
        <v>36762</v>
      </c>
      <c r="CP12" s="40">
        <v>36842</v>
      </c>
      <c r="CQ12" s="40">
        <v>37774</v>
      </c>
      <c r="CR12" s="40">
        <v>38093</v>
      </c>
      <c r="CS12" s="40">
        <v>38665</v>
      </c>
      <c r="CT12" s="40">
        <v>39505</v>
      </c>
      <c r="CU12" s="52">
        <v>40220</v>
      </c>
      <c r="CV12" s="39">
        <v>39789</v>
      </c>
      <c r="CW12" s="40">
        <v>39432</v>
      </c>
      <c r="CX12" s="40">
        <v>39900</v>
      </c>
      <c r="CY12" s="40">
        <v>40287</v>
      </c>
      <c r="CZ12" s="40">
        <v>40763</v>
      </c>
      <c r="DA12" s="40">
        <v>40808</v>
      </c>
      <c r="DB12" s="40">
        <v>40985</v>
      </c>
      <c r="DC12" s="40">
        <v>41210</v>
      </c>
      <c r="DD12" s="40">
        <v>39780</v>
      </c>
      <c r="DE12" s="40">
        <v>39971</v>
      </c>
      <c r="DF12" s="40">
        <v>40103</v>
      </c>
      <c r="DG12" s="52">
        <v>40267</v>
      </c>
      <c r="DH12" s="39">
        <v>39623</v>
      </c>
      <c r="DI12" s="40">
        <v>38939</v>
      </c>
      <c r="DJ12" s="40">
        <v>40530</v>
      </c>
      <c r="DK12" s="40">
        <v>40805</v>
      </c>
      <c r="DL12" s="40">
        <v>40395</v>
      </c>
      <c r="DM12" s="40">
        <v>40051</v>
      </c>
      <c r="DN12" s="40">
        <v>36648</v>
      </c>
      <c r="DO12" s="40">
        <v>36595</v>
      </c>
      <c r="DP12" s="40">
        <v>37241</v>
      </c>
      <c r="DQ12" s="52">
        <v>36873</v>
      </c>
      <c r="DR12" s="52">
        <v>36975</v>
      </c>
      <c r="DS12" s="208">
        <v>37035</v>
      </c>
      <c r="DT12" s="52">
        <v>35808</v>
      </c>
      <c r="DU12" s="52">
        <v>34914</v>
      </c>
      <c r="DV12" s="52">
        <v>37230</v>
      </c>
      <c r="DW12" s="52">
        <v>36836</v>
      </c>
      <c r="DX12" s="52">
        <v>36438</v>
      </c>
      <c r="DY12" s="52">
        <v>36931</v>
      </c>
      <c r="DZ12" s="52">
        <v>36499</v>
      </c>
      <c r="EA12" s="52">
        <v>36955</v>
      </c>
      <c r="EB12" s="52">
        <v>36841</v>
      </c>
      <c r="EC12" s="52">
        <v>36790</v>
      </c>
      <c r="ED12" s="52">
        <v>37414</v>
      </c>
      <c r="EE12" s="52">
        <v>37203</v>
      </c>
      <c r="EF12" s="852">
        <v>35933</v>
      </c>
      <c r="EG12" s="52">
        <v>35029</v>
      </c>
      <c r="EH12" s="52">
        <v>34978</v>
      </c>
      <c r="EI12" s="52">
        <v>35491</v>
      </c>
      <c r="EJ12" s="52">
        <v>35923</v>
      </c>
      <c r="EK12" s="52">
        <v>36231</v>
      </c>
      <c r="EL12" s="208">
        <v>36155</v>
      </c>
      <c r="EM12" s="93">
        <v>-76</v>
      </c>
      <c r="EN12" s="79">
        <v>-0.2102060572534919</v>
      </c>
      <c r="EO12" s="93">
        <v>-1048</v>
      </c>
      <c r="EP12" s="79">
        <v>-2.8169771255006317</v>
      </c>
      <c r="ET12" s="16" t="s">
        <v>667</v>
      </c>
      <c r="EU12" s="92">
        <v>3605662</v>
      </c>
      <c r="EV12" s="95">
        <v>3654357</v>
      </c>
      <c r="EW12" s="95">
        <v>3725821</v>
      </c>
      <c r="EX12" s="95">
        <v>3888740</v>
      </c>
      <c r="EY12" s="95">
        <v>3827999</v>
      </c>
      <c r="EZ12" s="95">
        <v>4227270</v>
      </c>
      <c r="FA12" s="95">
        <v>4029918</v>
      </c>
      <c r="FB12" s="763">
        <v>4090831</v>
      </c>
      <c r="FC12" s="763">
        <v>4063743</v>
      </c>
    </row>
    <row r="13" spans="1:159" ht="15" outlineLevel="2">
      <c r="A13" s="290">
        <v>120</v>
      </c>
      <c r="B13" s="290" t="s">
        <v>393</v>
      </c>
      <c r="C13" s="290" t="s">
        <v>438</v>
      </c>
      <c r="D13" s="293">
        <v>714</v>
      </c>
      <c r="E13" s="301">
        <v>709</v>
      </c>
      <c r="F13" s="301">
        <v>743</v>
      </c>
      <c r="G13" s="301">
        <v>742</v>
      </c>
      <c r="H13" s="301">
        <v>761</v>
      </c>
      <c r="I13" s="301">
        <v>772</v>
      </c>
      <c r="J13" s="301">
        <v>773</v>
      </c>
      <c r="K13" s="301">
        <v>735</v>
      </c>
      <c r="L13" s="301">
        <v>700</v>
      </c>
      <c r="M13" s="301">
        <v>730</v>
      </c>
      <c r="N13" s="301">
        <v>770</v>
      </c>
      <c r="O13" s="296">
        <v>826</v>
      </c>
      <c r="P13" s="293">
        <v>705</v>
      </c>
      <c r="Q13" s="301">
        <v>778</v>
      </c>
      <c r="R13" s="301">
        <v>794</v>
      </c>
      <c r="S13" s="301">
        <v>774</v>
      </c>
      <c r="T13" s="301">
        <v>761</v>
      </c>
      <c r="U13" s="301">
        <v>798</v>
      </c>
      <c r="V13" s="301">
        <v>787</v>
      </c>
      <c r="W13" s="301">
        <v>804</v>
      </c>
      <c r="X13" s="301">
        <v>827</v>
      </c>
      <c r="Y13" s="301">
        <v>831</v>
      </c>
      <c r="Z13" s="301">
        <v>792</v>
      </c>
      <c r="AA13" s="296">
        <v>765</v>
      </c>
      <c r="AB13" s="293">
        <v>656</v>
      </c>
      <c r="AC13" s="301">
        <v>627</v>
      </c>
      <c r="AD13" s="301">
        <v>664</v>
      </c>
      <c r="AE13" s="301">
        <v>676</v>
      </c>
      <c r="AF13" s="301">
        <v>640</v>
      </c>
      <c r="AG13" s="301">
        <v>617</v>
      </c>
      <c r="AH13" s="301">
        <v>605</v>
      </c>
      <c r="AI13" s="301">
        <v>617</v>
      </c>
      <c r="AJ13" s="301">
        <v>624</v>
      </c>
      <c r="AK13" s="301">
        <v>627</v>
      </c>
      <c r="AL13" s="301">
        <v>580</v>
      </c>
      <c r="AM13" s="296">
        <v>634</v>
      </c>
      <c r="AN13" s="293">
        <v>674</v>
      </c>
      <c r="AO13" s="301">
        <v>615</v>
      </c>
      <c r="AP13" s="301">
        <v>624</v>
      </c>
      <c r="AQ13" s="301">
        <v>684</v>
      </c>
      <c r="AR13" s="301">
        <v>707</v>
      </c>
      <c r="AS13" s="301">
        <v>920</v>
      </c>
      <c r="AT13" s="301">
        <v>870</v>
      </c>
      <c r="AU13" s="301">
        <v>881</v>
      </c>
      <c r="AV13" s="301">
        <v>914</v>
      </c>
      <c r="AW13" s="301">
        <v>941</v>
      </c>
      <c r="AX13" s="301">
        <v>963</v>
      </c>
      <c r="AY13" s="296">
        <v>1000</v>
      </c>
      <c r="AZ13" s="293">
        <v>997</v>
      </c>
      <c r="BA13" s="301">
        <v>1016</v>
      </c>
      <c r="BB13" s="301">
        <v>967</v>
      </c>
      <c r="BC13" s="301">
        <v>944</v>
      </c>
      <c r="BD13" s="301">
        <v>949</v>
      </c>
      <c r="BE13" s="301">
        <v>958</v>
      </c>
      <c r="BF13" s="301">
        <v>926</v>
      </c>
      <c r="BG13" s="301">
        <v>896</v>
      </c>
      <c r="BH13" s="301">
        <v>892</v>
      </c>
      <c r="BI13" s="301">
        <v>937</v>
      </c>
      <c r="BJ13" s="301">
        <v>961</v>
      </c>
      <c r="BK13" s="292">
        <v>1008</v>
      </c>
      <c r="BL13" s="293">
        <v>996</v>
      </c>
      <c r="BM13" s="301">
        <v>919</v>
      </c>
      <c r="BN13" s="301">
        <v>1043</v>
      </c>
      <c r="BO13" s="301">
        <v>1033</v>
      </c>
      <c r="BP13" s="301">
        <v>1061</v>
      </c>
      <c r="BQ13" s="301">
        <v>1103</v>
      </c>
      <c r="BR13" s="301">
        <v>1102</v>
      </c>
      <c r="BS13" s="301">
        <v>1085</v>
      </c>
      <c r="BT13" s="301">
        <v>1100</v>
      </c>
      <c r="BU13" s="301">
        <v>1114</v>
      </c>
      <c r="BV13" s="301">
        <v>1126</v>
      </c>
      <c r="BW13" s="292">
        <v>1154</v>
      </c>
      <c r="BX13" s="293">
        <v>1153</v>
      </c>
      <c r="BY13" s="301">
        <v>1222</v>
      </c>
      <c r="BZ13" s="301">
        <v>1315</v>
      </c>
      <c r="CA13" s="301">
        <v>1344</v>
      </c>
      <c r="CB13" s="301">
        <v>1274</v>
      </c>
      <c r="CC13" s="301">
        <v>1299</v>
      </c>
      <c r="CD13" s="301">
        <v>1291</v>
      </c>
      <c r="CE13" s="301">
        <v>1293</v>
      </c>
      <c r="CF13" s="301">
        <v>1288</v>
      </c>
      <c r="CG13" s="301">
        <v>1367</v>
      </c>
      <c r="CH13" s="301">
        <v>1363</v>
      </c>
      <c r="CI13" s="292">
        <v>1358</v>
      </c>
      <c r="CJ13" s="293">
        <v>1281</v>
      </c>
      <c r="CK13" s="301">
        <v>1267</v>
      </c>
      <c r="CL13" s="301">
        <v>1377</v>
      </c>
      <c r="CM13" s="301">
        <v>1377</v>
      </c>
      <c r="CN13" s="301">
        <v>1357</v>
      </c>
      <c r="CO13" s="301">
        <v>1262</v>
      </c>
      <c r="CP13" s="301">
        <v>1280</v>
      </c>
      <c r="CQ13" s="301">
        <v>1327</v>
      </c>
      <c r="CR13" s="301">
        <v>1399</v>
      </c>
      <c r="CS13" s="301">
        <v>1437</v>
      </c>
      <c r="CT13" s="301">
        <v>1495</v>
      </c>
      <c r="CU13" s="292">
        <v>1569</v>
      </c>
      <c r="CV13" s="293">
        <v>1520</v>
      </c>
      <c r="CW13" s="301">
        <v>1484</v>
      </c>
      <c r="CX13" s="301">
        <v>1495</v>
      </c>
      <c r="CY13" s="301">
        <v>1541</v>
      </c>
      <c r="CZ13" s="301">
        <v>1570</v>
      </c>
      <c r="DA13" s="301">
        <v>1564</v>
      </c>
      <c r="DB13" s="301">
        <v>1622</v>
      </c>
      <c r="DC13" s="301">
        <v>1599</v>
      </c>
      <c r="DD13" s="301">
        <v>1487</v>
      </c>
      <c r="DE13" s="301">
        <v>1507</v>
      </c>
      <c r="DF13" s="301">
        <v>1530</v>
      </c>
      <c r="DG13" s="292">
        <v>1562</v>
      </c>
      <c r="DH13" s="293">
        <v>1440</v>
      </c>
      <c r="DI13" s="301">
        <v>1375</v>
      </c>
      <c r="DJ13" s="301">
        <v>1519</v>
      </c>
      <c r="DK13" s="301">
        <v>1553</v>
      </c>
      <c r="DL13" s="301">
        <v>1502</v>
      </c>
      <c r="DM13" s="301">
        <v>1511</v>
      </c>
      <c r="DN13" s="301">
        <v>1364</v>
      </c>
      <c r="DO13" s="301">
        <v>1365</v>
      </c>
      <c r="DP13" s="301">
        <v>1409</v>
      </c>
      <c r="DQ13" s="292">
        <v>1343</v>
      </c>
      <c r="DR13" s="292">
        <v>1331</v>
      </c>
      <c r="DS13" s="296">
        <v>1351</v>
      </c>
      <c r="DT13" s="292">
        <v>1249</v>
      </c>
      <c r="DU13" s="292">
        <v>1184</v>
      </c>
      <c r="DV13" s="292">
        <v>1368</v>
      </c>
      <c r="DW13" s="292">
        <v>1339</v>
      </c>
      <c r="DX13" s="292">
        <v>1307</v>
      </c>
      <c r="DY13" s="292">
        <v>1317</v>
      </c>
      <c r="DZ13" s="292">
        <v>1308</v>
      </c>
      <c r="EA13" s="292">
        <v>1370</v>
      </c>
      <c r="EB13" s="292">
        <v>1372</v>
      </c>
      <c r="EC13" s="292">
        <v>1406</v>
      </c>
      <c r="ED13" s="292">
        <v>1426</v>
      </c>
      <c r="EE13" s="292">
        <v>1424</v>
      </c>
      <c r="EF13" s="853">
        <v>1318</v>
      </c>
      <c r="EG13" s="292">
        <v>1255</v>
      </c>
      <c r="EH13" s="292">
        <v>1257</v>
      </c>
      <c r="EI13" s="292">
        <v>1255</v>
      </c>
      <c r="EJ13" s="292">
        <v>1355</v>
      </c>
      <c r="EK13" s="292">
        <v>1366</v>
      </c>
      <c r="EL13" s="296">
        <v>1378</v>
      </c>
      <c r="EM13" s="93">
        <v>12</v>
      </c>
      <c r="EN13" s="79">
        <v>0.8708272859216255</v>
      </c>
      <c r="EO13" s="93">
        <v>-46</v>
      </c>
      <c r="EP13" s="79">
        <v>-3.2303370786516856</v>
      </c>
      <c r="ET13" s="16" t="s">
        <v>669</v>
      </c>
      <c r="EU13" s="92">
        <v>3600393</v>
      </c>
      <c r="EV13" s="95">
        <v>3670286</v>
      </c>
      <c r="EW13" s="95">
        <v>3742748</v>
      </c>
      <c r="EX13" s="95">
        <v>3910011</v>
      </c>
      <c r="EY13" s="95">
        <v>3910066</v>
      </c>
      <c r="EZ13" s="95">
        <v>4253603</v>
      </c>
      <c r="FA13" s="95">
        <v>4053788</v>
      </c>
      <c r="FB13" s="763">
        <v>4094142</v>
      </c>
      <c r="FC13" s="763"/>
    </row>
    <row r="14" spans="1:159" ht="15" outlineLevel="2">
      <c r="A14" s="290">
        <v>154</v>
      </c>
      <c r="B14" s="290" t="s">
        <v>393</v>
      </c>
      <c r="C14" s="290" t="s">
        <v>448</v>
      </c>
      <c r="D14" s="293">
        <v>25695</v>
      </c>
      <c r="E14" s="301">
        <v>25457</v>
      </c>
      <c r="F14" s="301">
        <v>25711</v>
      </c>
      <c r="G14" s="301">
        <v>25875</v>
      </c>
      <c r="H14" s="301">
        <v>26612</v>
      </c>
      <c r="I14" s="301">
        <v>27210</v>
      </c>
      <c r="J14" s="301">
        <v>26958</v>
      </c>
      <c r="K14" s="301">
        <v>26582</v>
      </c>
      <c r="L14" s="301">
        <v>25611</v>
      </c>
      <c r="M14" s="301">
        <v>25925</v>
      </c>
      <c r="N14" s="301">
        <v>26184</v>
      </c>
      <c r="O14" s="296">
        <v>26476</v>
      </c>
      <c r="P14" s="293">
        <v>25748</v>
      </c>
      <c r="Q14" s="301">
        <v>24012</v>
      </c>
      <c r="R14" s="301">
        <v>25731</v>
      </c>
      <c r="S14" s="301">
        <v>26073</v>
      </c>
      <c r="T14" s="301">
        <v>26612</v>
      </c>
      <c r="U14" s="301">
        <v>27163</v>
      </c>
      <c r="V14" s="301">
        <v>27084</v>
      </c>
      <c r="W14" s="301">
        <v>27941</v>
      </c>
      <c r="X14" s="301">
        <v>28379</v>
      </c>
      <c r="Y14" s="301">
        <v>29030</v>
      </c>
      <c r="Z14" s="301">
        <v>28299</v>
      </c>
      <c r="AA14" s="296">
        <v>27629</v>
      </c>
      <c r="AB14" s="293">
        <v>26351</v>
      </c>
      <c r="AC14" s="301">
        <v>25605</v>
      </c>
      <c r="AD14" s="301">
        <v>25802</v>
      </c>
      <c r="AE14" s="301">
        <v>25879</v>
      </c>
      <c r="AF14" s="301">
        <v>26114</v>
      </c>
      <c r="AG14" s="301">
        <v>26902</v>
      </c>
      <c r="AH14" s="301">
        <v>27581</v>
      </c>
      <c r="AI14" s="301">
        <v>27823</v>
      </c>
      <c r="AJ14" s="301">
        <v>28167</v>
      </c>
      <c r="AK14" s="301">
        <v>28216</v>
      </c>
      <c r="AL14" s="301">
        <v>26528</v>
      </c>
      <c r="AM14" s="296">
        <v>26848</v>
      </c>
      <c r="AN14" s="293">
        <v>26436</v>
      </c>
      <c r="AO14" s="301">
        <v>25011</v>
      </c>
      <c r="AP14" s="301">
        <v>25346</v>
      </c>
      <c r="AQ14" s="301">
        <v>26119</v>
      </c>
      <c r="AR14" s="301">
        <v>26070</v>
      </c>
      <c r="AS14" s="301">
        <v>27674</v>
      </c>
      <c r="AT14" s="301">
        <v>28092</v>
      </c>
      <c r="AU14" s="301">
        <v>28335</v>
      </c>
      <c r="AV14" s="301">
        <v>28541</v>
      </c>
      <c r="AW14" s="301">
        <v>28563</v>
      </c>
      <c r="AX14" s="301">
        <v>28248</v>
      </c>
      <c r="AY14" s="296">
        <v>28408</v>
      </c>
      <c r="AZ14" s="293">
        <v>28238</v>
      </c>
      <c r="BA14" s="301">
        <v>28052</v>
      </c>
      <c r="BB14" s="301">
        <v>28099</v>
      </c>
      <c r="BC14" s="301">
        <v>27502</v>
      </c>
      <c r="BD14" s="301">
        <v>27257</v>
      </c>
      <c r="BE14" s="301">
        <v>27333</v>
      </c>
      <c r="BF14" s="301">
        <v>27552</v>
      </c>
      <c r="BG14" s="301">
        <v>27394</v>
      </c>
      <c r="BH14" s="301">
        <v>27436</v>
      </c>
      <c r="BI14" s="301">
        <v>27148</v>
      </c>
      <c r="BJ14" s="301">
        <v>26646</v>
      </c>
      <c r="BK14" s="292">
        <v>26940</v>
      </c>
      <c r="BL14" s="293">
        <v>26638</v>
      </c>
      <c r="BM14" s="301">
        <v>26223</v>
      </c>
      <c r="BN14" s="301">
        <v>26715</v>
      </c>
      <c r="BO14" s="301">
        <v>26538</v>
      </c>
      <c r="BP14" s="301">
        <v>26188</v>
      </c>
      <c r="BQ14" s="301">
        <v>26151</v>
      </c>
      <c r="BR14" s="301">
        <v>26124</v>
      </c>
      <c r="BS14" s="301">
        <v>26433</v>
      </c>
      <c r="BT14" s="301">
        <v>26378</v>
      </c>
      <c r="BU14" s="301">
        <v>26340</v>
      </c>
      <c r="BV14" s="301">
        <v>26437</v>
      </c>
      <c r="BW14" s="292">
        <v>26192</v>
      </c>
      <c r="BX14" s="293">
        <v>25590</v>
      </c>
      <c r="BY14" s="301">
        <v>25375</v>
      </c>
      <c r="BZ14" s="301">
        <v>25249</v>
      </c>
      <c r="CA14" s="301">
        <v>25132</v>
      </c>
      <c r="CB14" s="301">
        <v>25101</v>
      </c>
      <c r="CC14" s="301">
        <v>25201</v>
      </c>
      <c r="CD14" s="301">
        <v>25307</v>
      </c>
      <c r="CE14" s="301">
        <v>25277</v>
      </c>
      <c r="CF14" s="301">
        <v>25024</v>
      </c>
      <c r="CG14" s="301">
        <v>25007</v>
      </c>
      <c r="CH14" s="301">
        <v>24982</v>
      </c>
      <c r="CI14" s="292">
        <v>24892</v>
      </c>
      <c r="CJ14" s="293">
        <v>24114</v>
      </c>
      <c r="CK14" s="301">
        <v>23268</v>
      </c>
      <c r="CL14" s="301">
        <v>23037</v>
      </c>
      <c r="CM14" s="301">
        <v>22718</v>
      </c>
      <c r="CN14" s="301">
        <v>22266</v>
      </c>
      <c r="CO14" s="301">
        <v>22025</v>
      </c>
      <c r="CP14" s="301">
        <v>22031</v>
      </c>
      <c r="CQ14" s="301">
        <v>22506</v>
      </c>
      <c r="CR14" s="301">
        <v>22585</v>
      </c>
      <c r="CS14" s="301">
        <v>22856</v>
      </c>
      <c r="CT14" s="301">
        <v>23260</v>
      </c>
      <c r="CU14" s="292">
        <v>23476</v>
      </c>
      <c r="CV14" s="293">
        <v>23211</v>
      </c>
      <c r="CW14" s="301">
        <v>23135</v>
      </c>
      <c r="CX14" s="301">
        <v>23357</v>
      </c>
      <c r="CY14" s="301">
        <v>23446</v>
      </c>
      <c r="CZ14" s="301">
        <v>23611</v>
      </c>
      <c r="DA14" s="301">
        <v>23540</v>
      </c>
      <c r="DB14" s="301">
        <v>23537</v>
      </c>
      <c r="DC14" s="301">
        <v>23758</v>
      </c>
      <c r="DD14" s="301">
        <v>23091</v>
      </c>
      <c r="DE14" s="301">
        <v>23302</v>
      </c>
      <c r="DF14" s="301">
        <v>23383</v>
      </c>
      <c r="DG14" s="292">
        <v>23431</v>
      </c>
      <c r="DH14" s="293">
        <v>23271</v>
      </c>
      <c r="DI14" s="301">
        <v>22992</v>
      </c>
      <c r="DJ14" s="301">
        <v>23581</v>
      </c>
      <c r="DK14" s="301">
        <v>23820</v>
      </c>
      <c r="DL14" s="301">
        <v>23611</v>
      </c>
      <c r="DM14" s="301">
        <v>23398</v>
      </c>
      <c r="DN14" s="301">
        <v>21452</v>
      </c>
      <c r="DO14" s="301">
        <v>21490</v>
      </c>
      <c r="DP14" s="301">
        <v>21802</v>
      </c>
      <c r="DQ14" s="292">
        <v>21650</v>
      </c>
      <c r="DR14" s="292">
        <v>21664</v>
      </c>
      <c r="DS14" s="296">
        <v>21640</v>
      </c>
      <c r="DT14" s="292">
        <v>21194</v>
      </c>
      <c r="DU14" s="292">
        <v>20764</v>
      </c>
      <c r="DV14" s="292">
        <v>21765</v>
      </c>
      <c r="DW14" s="292">
        <v>21566</v>
      </c>
      <c r="DX14" s="292">
        <v>21267</v>
      </c>
      <c r="DY14" s="292">
        <v>21487</v>
      </c>
      <c r="DZ14" s="292">
        <v>21348</v>
      </c>
      <c r="EA14" s="292">
        <v>21385</v>
      </c>
      <c r="EB14" s="292">
        <v>21314</v>
      </c>
      <c r="EC14" s="292">
        <v>21278</v>
      </c>
      <c r="ED14" s="292">
        <v>21646</v>
      </c>
      <c r="EE14" s="292">
        <v>21601</v>
      </c>
      <c r="EF14" s="853">
        <v>21027</v>
      </c>
      <c r="EG14" s="292">
        <v>20627</v>
      </c>
      <c r="EH14" s="292">
        <v>20485</v>
      </c>
      <c r="EI14" s="292">
        <v>20675</v>
      </c>
      <c r="EJ14" s="292">
        <v>20813</v>
      </c>
      <c r="EK14" s="292">
        <v>20860</v>
      </c>
      <c r="EL14" s="296">
        <v>20693</v>
      </c>
      <c r="EM14" s="93">
        <v>-167</v>
      </c>
      <c r="EN14" s="79">
        <v>-0.80703619581500985</v>
      </c>
      <c r="EO14" s="93">
        <v>-908</v>
      </c>
      <c r="EP14" s="79">
        <v>-4.2035090968010742</v>
      </c>
      <c r="EQ14" s="5"/>
      <c r="ET14" s="16" t="s">
        <v>670</v>
      </c>
      <c r="EU14" s="92">
        <v>3632108</v>
      </c>
      <c r="EV14" s="95">
        <v>3682330</v>
      </c>
      <c r="EW14" s="95">
        <v>3769054</v>
      </c>
      <c r="EX14" s="95">
        <v>3914759</v>
      </c>
      <c r="EY14" s="95">
        <v>3943689</v>
      </c>
      <c r="EZ14" s="95">
        <v>4190806</v>
      </c>
      <c r="FA14" s="95">
        <v>4084358</v>
      </c>
      <c r="FB14" s="763">
        <v>4101452</v>
      </c>
      <c r="FC14" s="763"/>
    </row>
    <row r="15" spans="1:159" ht="15" outlineLevel="2">
      <c r="A15" s="290">
        <v>250</v>
      </c>
      <c r="B15" s="290" t="s">
        <v>393</v>
      </c>
      <c r="C15" s="290" t="s">
        <v>458</v>
      </c>
      <c r="D15" s="293">
        <v>8763</v>
      </c>
      <c r="E15" s="301">
        <v>8639</v>
      </c>
      <c r="F15" s="301">
        <v>8793</v>
      </c>
      <c r="G15" s="301">
        <v>9215</v>
      </c>
      <c r="H15" s="301">
        <v>9332</v>
      </c>
      <c r="I15" s="301">
        <v>9380</v>
      </c>
      <c r="J15" s="301">
        <v>9309</v>
      </c>
      <c r="K15" s="301">
        <v>9191</v>
      </c>
      <c r="L15" s="301">
        <v>8947</v>
      </c>
      <c r="M15" s="301">
        <v>9065</v>
      </c>
      <c r="N15" s="301">
        <v>9186</v>
      </c>
      <c r="O15" s="296">
        <v>9169</v>
      </c>
      <c r="P15" s="293">
        <v>8749</v>
      </c>
      <c r="Q15" s="301">
        <v>8846</v>
      </c>
      <c r="R15" s="301">
        <v>9058</v>
      </c>
      <c r="S15" s="301">
        <v>9036</v>
      </c>
      <c r="T15" s="301">
        <v>9332</v>
      </c>
      <c r="U15" s="301">
        <v>9370</v>
      </c>
      <c r="V15" s="301">
        <v>9391</v>
      </c>
      <c r="W15" s="301">
        <v>9609</v>
      </c>
      <c r="X15" s="301">
        <v>9703</v>
      </c>
      <c r="Y15" s="301">
        <v>9793</v>
      </c>
      <c r="Z15" s="301">
        <v>9410</v>
      </c>
      <c r="AA15" s="296">
        <v>9264</v>
      </c>
      <c r="AB15" s="293">
        <v>8786</v>
      </c>
      <c r="AC15" s="301">
        <v>8531</v>
      </c>
      <c r="AD15" s="301">
        <v>8654</v>
      </c>
      <c r="AE15" s="301">
        <v>8663</v>
      </c>
      <c r="AF15" s="301">
        <v>8633</v>
      </c>
      <c r="AG15" s="301">
        <v>8846</v>
      </c>
      <c r="AH15" s="301">
        <v>8934</v>
      </c>
      <c r="AI15" s="301">
        <v>8980</v>
      </c>
      <c r="AJ15" s="301">
        <v>9007</v>
      </c>
      <c r="AK15" s="301">
        <v>8983</v>
      </c>
      <c r="AL15" s="301">
        <v>8428</v>
      </c>
      <c r="AM15" s="296">
        <v>8585</v>
      </c>
      <c r="AN15" s="293">
        <v>8452</v>
      </c>
      <c r="AO15" s="301">
        <v>8057</v>
      </c>
      <c r="AP15" s="301">
        <v>8176</v>
      </c>
      <c r="AQ15" s="301">
        <v>8371</v>
      </c>
      <c r="AR15" s="301">
        <v>8402</v>
      </c>
      <c r="AS15" s="301">
        <v>9136</v>
      </c>
      <c r="AT15" s="301">
        <v>9107</v>
      </c>
      <c r="AU15" s="301">
        <v>9202</v>
      </c>
      <c r="AV15" s="301">
        <v>9336</v>
      </c>
      <c r="AW15" s="301">
        <v>9461</v>
      </c>
      <c r="AX15" s="301">
        <v>9476</v>
      </c>
      <c r="AY15" s="296">
        <v>9657</v>
      </c>
      <c r="AZ15" s="293">
        <v>9622</v>
      </c>
      <c r="BA15" s="301">
        <v>9468</v>
      </c>
      <c r="BB15" s="301">
        <v>9395</v>
      </c>
      <c r="BC15" s="301">
        <v>9135</v>
      </c>
      <c r="BD15" s="301">
        <v>9111</v>
      </c>
      <c r="BE15" s="301">
        <v>9211</v>
      </c>
      <c r="BF15" s="301">
        <v>9130</v>
      </c>
      <c r="BG15" s="301">
        <v>9333</v>
      </c>
      <c r="BH15" s="301">
        <v>9027</v>
      </c>
      <c r="BI15" s="301">
        <v>9090</v>
      </c>
      <c r="BJ15" s="301">
        <v>8995</v>
      </c>
      <c r="BK15" s="292">
        <v>9104</v>
      </c>
      <c r="BL15" s="293">
        <v>9092</v>
      </c>
      <c r="BM15" s="301">
        <v>8877</v>
      </c>
      <c r="BN15" s="301">
        <v>8990</v>
      </c>
      <c r="BO15" s="301">
        <v>8900</v>
      </c>
      <c r="BP15" s="301">
        <v>8836</v>
      </c>
      <c r="BQ15" s="301">
        <v>8852</v>
      </c>
      <c r="BR15" s="301">
        <v>8892</v>
      </c>
      <c r="BS15" s="301">
        <v>8915</v>
      </c>
      <c r="BT15" s="301">
        <v>9054</v>
      </c>
      <c r="BU15" s="301">
        <v>9132</v>
      </c>
      <c r="BV15" s="301">
        <v>9357</v>
      </c>
      <c r="BW15" s="292">
        <v>9332</v>
      </c>
      <c r="BX15" s="293">
        <v>9287</v>
      </c>
      <c r="BY15" s="301">
        <v>9169</v>
      </c>
      <c r="BZ15" s="301">
        <v>9128</v>
      </c>
      <c r="CA15" s="301">
        <v>9125</v>
      </c>
      <c r="CB15" s="301">
        <v>9203</v>
      </c>
      <c r="CC15" s="301">
        <v>9214</v>
      </c>
      <c r="CD15" s="301">
        <v>9335</v>
      </c>
      <c r="CE15" s="301">
        <v>9276</v>
      </c>
      <c r="CF15" s="301">
        <v>9212</v>
      </c>
      <c r="CG15" s="301">
        <v>9307</v>
      </c>
      <c r="CH15" s="301">
        <v>9249</v>
      </c>
      <c r="CI15" s="292">
        <v>9184</v>
      </c>
      <c r="CJ15" s="293">
        <v>8794</v>
      </c>
      <c r="CK15" s="301">
        <v>8696</v>
      </c>
      <c r="CL15" s="301">
        <v>8798</v>
      </c>
      <c r="CM15" s="301">
        <v>8964</v>
      </c>
      <c r="CN15" s="301">
        <v>8900</v>
      </c>
      <c r="CO15" s="301">
        <v>8914</v>
      </c>
      <c r="CP15" s="301">
        <v>8936</v>
      </c>
      <c r="CQ15" s="301">
        <v>9145</v>
      </c>
      <c r="CR15" s="301">
        <v>9184</v>
      </c>
      <c r="CS15" s="301">
        <v>9318</v>
      </c>
      <c r="CT15" s="301">
        <v>9477</v>
      </c>
      <c r="CU15" s="292">
        <v>9638</v>
      </c>
      <c r="CV15" s="293">
        <v>9605</v>
      </c>
      <c r="CW15" s="301">
        <v>9600</v>
      </c>
      <c r="CX15" s="301">
        <v>9670</v>
      </c>
      <c r="CY15" s="301">
        <v>9722</v>
      </c>
      <c r="CZ15" s="301">
        <v>9799</v>
      </c>
      <c r="DA15" s="301">
        <v>9893</v>
      </c>
      <c r="DB15" s="301">
        <v>9925</v>
      </c>
      <c r="DC15" s="301">
        <v>9941</v>
      </c>
      <c r="DD15" s="301">
        <v>9744</v>
      </c>
      <c r="DE15" s="301">
        <v>9660</v>
      </c>
      <c r="DF15" s="301">
        <v>9671</v>
      </c>
      <c r="DG15" s="292">
        <v>9732</v>
      </c>
      <c r="DH15" s="293">
        <v>9586</v>
      </c>
      <c r="DI15" s="301">
        <v>9491</v>
      </c>
      <c r="DJ15" s="301">
        <v>9738</v>
      </c>
      <c r="DK15" s="301">
        <v>9777</v>
      </c>
      <c r="DL15" s="301">
        <v>9720</v>
      </c>
      <c r="DM15" s="301">
        <v>9614</v>
      </c>
      <c r="DN15" s="301">
        <v>8881</v>
      </c>
      <c r="DO15" s="301">
        <v>8841</v>
      </c>
      <c r="DP15" s="301">
        <v>8930</v>
      </c>
      <c r="DQ15" s="292">
        <v>8880</v>
      </c>
      <c r="DR15" s="292">
        <v>8938</v>
      </c>
      <c r="DS15" s="296">
        <v>9014</v>
      </c>
      <c r="DT15" s="292">
        <v>8833</v>
      </c>
      <c r="DU15" s="292">
        <v>8596</v>
      </c>
      <c r="DV15" s="292">
        <v>9055</v>
      </c>
      <c r="DW15" s="292">
        <v>8964</v>
      </c>
      <c r="DX15" s="292">
        <v>8975</v>
      </c>
      <c r="DY15" s="292">
        <v>9071</v>
      </c>
      <c r="DZ15" s="292">
        <v>8977</v>
      </c>
      <c r="EA15" s="292">
        <v>9049</v>
      </c>
      <c r="EB15" s="292">
        <v>9058</v>
      </c>
      <c r="EC15" s="292">
        <v>9038</v>
      </c>
      <c r="ED15" s="292">
        <v>9195</v>
      </c>
      <c r="EE15" s="292">
        <v>9109</v>
      </c>
      <c r="EF15" s="853">
        <v>8837</v>
      </c>
      <c r="EG15" s="292">
        <v>8604</v>
      </c>
      <c r="EH15" s="292">
        <v>8625</v>
      </c>
      <c r="EI15" s="292">
        <v>8775</v>
      </c>
      <c r="EJ15" s="292">
        <v>8813</v>
      </c>
      <c r="EK15" s="292">
        <v>8927</v>
      </c>
      <c r="EL15" s="296">
        <v>8972</v>
      </c>
      <c r="EM15" s="93">
        <v>45</v>
      </c>
      <c r="EN15" s="79">
        <v>0.50156041016495767</v>
      </c>
      <c r="EO15" s="93">
        <v>-137</v>
      </c>
      <c r="EP15" s="79">
        <v>-1.5040070260182237</v>
      </c>
      <c r="ET15" s="16" t="s">
        <v>671</v>
      </c>
      <c r="EU15" s="92">
        <v>3679020</v>
      </c>
      <c r="EV15" s="95">
        <v>3688539</v>
      </c>
      <c r="EW15" s="95">
        <v>3783032</v>
      </c>
      <c r="EX15" s="95">
        <v>3938516</v>
      </c>
      <c r="EY15" s="95">
        <v>3980162</v>
      </c>
      <c r="EZ15" s="95">
        <v>4213503</v>
      </c>
      <c r="FA15" s="95">
        <v>4063743</v>
      </c>
      <c r="FB15" s="763">
        <v>4106076</v>
      </c>
      <c r="FC15" s="763"/>
    </row>
    <row r="16" spans="1:159" ht="15" outlineLevel="2">
      <c r="A16" s="290">
        <v>495</v>
      </c>
      <c r="B16" s="290" t="s">
        <v>393</v>
      </c>
      <c r="C16" s="290" t="s">
        <v>488</v>
      </c>
      <c r="D16" s="293">
        <v>1475</v>
      </c>
      <c r="E16" s="301">
        <v>1302</v>
      </c>
      <c r="F16" s="301">
        <v>1341</v>
      </c>
      <c r="G16" s="301">
        <v>1345</v>
      </c>
      <c r="H16" s="301">
        <v>1436</v>
      </c>
      <c r="I16" s="301">
        <v>1438</v>
      </c>
      <c r="J16" s="301">
        <v>1488</v>
      </c>
      <c r="K16" s="301">
        <v>1559</v>
      </c>
      <c r="L16" s="301">
        <v>1554</v>
      </c>
      <c r="M16" s="301">
        <v>1588</v>
      </c>
      <c r="N16" s="301">
        <v>1564</v>
      </c>
      <c r="O16" s="296">
        <v>1437</v>
      </c>
      <c r="P16" s="293">
        <v>1250</v>
      </c>
      <c r="Q16" s="301">
        <v>1246</v>
      </c>
      <c r="R16" s="301">
        <v>1209</v>
      </c>
      <c r="S16" s="301">
        <v>1233</v>
      </c>
      <c r="T16" s="301">
        <v>1436</v>
      </c>
      <c r="U16" s="301">
        <v>1238</v>
      </c>
      <c r="V16" s="301">
        <v>1244</v>
      </c>
      <c r="W16" s="301">
        <v>1256</v>
      </c>
      <c r="X16" s="301">
        <v>1293</v>
      </c>
      <c r="Y16" s="301">
        <v>1336</v>
      </c>
      <c r="Z16" s="301">
        <v>1225</v>
      </c>
      <c r="AA16" s="296">
        <v>1174</v>
      </c>
      <c r="AB16" s="293">
        <v>1034</v>
      </c>
      <c r="AC16" s="301">
        <v>949</v>
      </c>
      <c r="AD16" s="301">
        <v>1000</v>
      </c>
      <c r="AE16" s="301">
        <v>1013</v>
      </c>
      <c r="AF16" s="301">
        <v>992</v>
      </c>
      <c r="AG16" s="301">
        <v>988</v>
      </c>
      <c r="AH16" s="301">
        <v>985</v>
      </c>
      <c r="AI16" s="301">
        <v>985</v>
      </c>
      <c r="AJ16" s="301">
        <v>956</v>
      </c>
      <c r="AK16" s="301">
        <v>966</v>
      </c>
      <c r="AL16" s="301">
        <v>818</v>
      </c>
      <c r="AM16" s="296">
        <v>984</v>
      </c>
      <c r="AN16" s="293">
        <v>1170</v>
      </c>
      <c r="AO16" s="301">
        <v>984</v>
      </c>
      <c r="AP16" s="301">
        <v>994</v>
      </c>
      <c r="AQ16" s="301">
        <v>1035</v>
      </c>
      <c r="AR16" s="301">
        <v>1069</v>
      </c>
      <c r="AS16" s="301">
        <v>1333</v>
      </c>
      <c r="AT16" s="301">
        <v>1247</v>
      </c>
      <c r="AU16" s="301">
        <v>1280</v>
      </c>
      <c r="AV16" s="301">
        <v>1321</v>
      </c>
      <c r="AW16" s="301">
        <v>1371</v>
      </c>
      <c r="AX16" s="301">
        <v>1398</v>
      </c>
      <c r="AY16" s="296">
        <v>1426</v>
      </c>
      <c r="AZ16" s="293">
        <v>1418</v>
      </c>
      <c r="BA16" s="301">
        <v>1397</v>
      </c>
      <c r="BB16" s="301">
        <v>1221</v>
      </c>
      <c r="BC16" s="301">
        <v>1166</v>
      </c>
      <c r="BD16" s="301">
        <v>1158</v>
      </c>
      <c r="BE16" s="301">
        <v>1170</v>
      </c>
      <c r="BF16" s="301">
        <v>1309</v>
      </c>
      <c r="BG16" s="301">
        <v>1192</v>
      </c>
      <c r="BH16" s="301">
        <v>1163</v>
      </c>
      <c r="BI16" s="301">
        <v>1174</v>
      </c>
      <c r="BJ16" s="301">
        <v>1168</v>
      </c>
      <c r="BK16" s="292">
        <v>1210</v>
      </c>
      <c r="BL16" s="293">
        <v>1204</v>
      </c>
      <c r="BM16" s="301">
        <v>1135</v>
      </c>
      <c r="BN16" s="301">
        <v>1266</v>
      </c>
      <c r="BO16" s="301">
        <v>1230</v>
      </c>
      <c r="BP16" s="301">
        <v>1193</v>
      </c>
      <c r="BQ16" s="301">
        <v>1219</v>
      </c>
      <c r="BR16" s="301">
        <v>1213</v>
      </c>
      <c r="BS16" s="301">
        <v>1209</v>
      </c>
      <c r="BT16" s="301">
        <v>1245</v>
      </c>
      <c r="BU16" s="301">
        <v>1306</v>
      </c>
      <c r="BV16" s="301">
        <v>1336</v>
      </c>
      <c r="BW16" s="292">
        <v>1290</v>
      </c>
      <c r="BX16" s="293">
        <v>1226</v>
      </c>
      <c r="BY16" s="301">
        <v>1171</v>
      </c>
      <c r="BZ16" s="301">
        <v>1222</v>
      </c>
      <c r="CA16" s="301">
        <v>1228</v>
      </c>
      <c r="CB16" s="301">
        <v>1224</v>
      </c>
      <c r="CC16" s="301">
        <v>1220</v>
      </c>
      <c r="CD16" s="301">
        <v>1197</v>
      </c>
      <c r="CE16" s="301">
        <v>1158</v>
      </c>
      <c r="CF16" s="301">
        <v>1117</v>
      </c>
      <c r="CG16" s="301">
        <v>1129</v>
      </c>
      <c r="CH16" s="301">
        <v>1121</v>
      </c>
      <c r="CI16" s="292">
        <v>1118</v>
      </c>
      <c r="CJ16" s="293">
        <v>1016</v>
      </c>
      <c r="CK16" s="301">
        <v>938</v>
      </c>
      <c r="CL16" s="301">
        <v>1016</v>
      </c>
      <c r="CM16" s="301">
        <v>1106</v>
      </c>
      <c r="CN16" s="301">
        <v>1060</v>
      </c>
      <c r="CO16" s="301">
        <v>1106</v>
      </c>
      <c r="CP16" s="301">
        <v>1105</v>
      </c>
      <c r="CQ16" s="301">
        <v>1151</v>
      </c>
      <c r="CR16" s="301">
        <v>1203</v>
      </c>
      <c r="CS16" s="301">
        <v>1246</v>
      </c>
      <c r="CT16" s="301">
        <v>1302</v>
      </c>
      <c r="CU16" s="292">
        <v>1375</v>
      </c>
      <c r="CV16" s="293">
        <v>1345</v>
      </c>
      <c r="CW16" s="301">
        <v>1279</v>
      </c>
      <c r="CX16" s="301">
        <v>1331</v>
      </c>
      <c r="CY16" s="301">
        <v>1418</v>
      </c>
      <c r="CZ16" s="301">
        <v>1471</v>
      </c>
      <c r="DA16" s="301">
        <v>1465</v>
      </c>
      <c r="DB16" s="301">
        <v>1509</v>
      </c>
      <c r="DC16" s="301">
        <v>1505</v>
      </c>
      <c r="DD16" s="301">
        <v>1348</v>
      </c>
      <c r="DE16" s="301">
        <v>1351</v>
      </c>
      <c r="DF16" s="301">
        <v>1349</v>
      </c>
      <c r="DG16" s="292">
        <v>1374</v>
      </c>
      <c r="DH16" s="293">
        <v>1290</v>
      </c>
      <c r="DI16" s="301">
        <v>1223</v>
      </c>
      <c r="DJ16" s="301">
        <v>1444</v>
      </c>
      <c r="DK16" s="301">
        <v>1431</v>
      </c>
      <c r="DL16" s="301">
        <v>1399</v>
      </c>
      <c r="DM16" s="301">
        <v>1377</v>
      </c>
      <c r="DN16" s="301">
        <v>1225</v>
      </c>
      <c r="DO16" s="301">
        <v>1210</v>
      </c>
      <c r="DP16" s="301">
        <v>1292</v>
      </c>
      <c r="DQ16" s="292">
        <v>1297</v>
      </c>
      <c r="DR16" s="292">
        <v>1287</v>
      </c>
      <c r="DS16" s="296">
        <v>1313</v>
      </c>
      <c r="DT16" s="292">
        <v>1168</v>
      </c>
      <c r="DU16" s="292">
        <v>1048</v>
      </c>
      <c r="DV16" s="292">
        <v>1240</v>
      </c>
      <c r="DW16" s="292">
        <v>1230</v>
      </c>
      <c r="DX16" s="292">
        <v>1200</v>
      </c>
      <c r="DY16" s="292">
        <v>1261</v>
      </c>
      <c r="DZ16" s="292">
        <v>1183</v>
      </c>
      <c r="EA16" s="292">
        <v>1260</v>
      </c>
      <c r="EB16" s="292">
        <v>1253</v>
      </c>
      <c r="EC16" s="292">
        <v>1234</v>
      </c>
      <c r="ED16" s="292">
        <v>1263</v>
      </c>
      <c r="EE16" s="292">
        <v>1233</v>
      </c>
      <c r="EF16" s="853">
        <v>1140</v>
      </c>
      <c r="EG16" s="292">
        <v>1056</v>
      </c>
      <c r="EH16" s="292">
        <v>1081</v>
      </c>
      <c r="EI16" s="292">
        <v>1126</v>
      </c>
      <c r="EJ16" s="292">
        <v>1205</v>
      </c>
      <c r="EK16" s="292">
        <v>1252</v>
      </c>
      <c r="EL16" s="296">
        <v>1275</v>
      </c>
      <c r="EM16" s="93">
        <v>23</v>
      </c>
      <c r="EN16" s="79">
        <v>1.803921568627451</v>
      </c>
      <c r="EO16" s="93">
        <v>42</v>
      </c>
      <c r="EP16" s="79">
        <v>3.4063260340632602</v>
      </c>
      <c r="ET16" s="16" t="s">
        <v>672</v>
      </c>
      <c r="EU16" s="92">
        <v>3678842</v>
      </c>
      <c r="EV16" s="95">
        <v>3691515</v>
      </c>
      <c r="EW16" s="95">
        <v>3791243</v>
      </c>
      <c r="EX16" s="95">
        <v>3947078</v>
      </c>
      <c r="EY16" s="95">
        <v>4015743</v>
      </c>
      <c r="EZ16" s="95">
        <v>4231708</v>
      </c>
      <c r="FA16" s="95">
        <v>4063743</v>
      </c>
      <c r="FB16" s="763">
        <v>4112491</v>
      </c>
      <c r="FC16" s="763"/>
    </row>
    <row r="17" spans="1:159" ht="15" outlineLevel="2">
      <c r="A17" s="290">
        <v>790</v>
      </c>
      <c r="B17" s="290" t="s">
        <v>393</v>
      </c>
      <c r="C17" s="290" t="s">
        <v>522</v>
      </c>
      <c r="D17" s="293">
        <v>2334</v>
      </c>
      <c r="E17" s="301">
        <v>2359</v>
      </c>
      <c r="F17" s="301">
        <v>2393</v>
      </c>
      <c r="G17" s="301">
        <v>2487</v>
      </c>
      <c r="H17" s="301">
        <v>2501</v>
      </c>
      <c r="I17" s="301">
        <v>2583</v>
      </c>
      <c r="J17" s="301">
        <v>2456</v>
      </c>
      <c r="K17" s="301">
        <v>2363</v>
      </c>
      <c r="L17" s="301">
        <v>2347</v>
      </c>
      <c r="M17" s="301">
        <v>2417</v>
      </c>
      <c r="N17" s="301">
        <v>2463</v>
      </c>
      <c r="O17" s="296">
        <v>2459</v>
      </c>
      <c r="P17" s="293">
        <v>2297</v>
      </c>
      <c r="Q17" s="301">
        <v>2388</v>
      </c>
      <c r="R17" s="301">
        <v>2464</v>
      </c>
      <c r="S17" s="301">
        <v>2470</v>
      </c>
      <c r="T17" s="301">
        <v>2501</v>
      </c>
      <c r="U17" s="301">
        <v>2526</v>
      </c>
      <c r="V17" s="301">
        <v>2543</v>
      </c>
      <c r="W17" s="301">
        <v>2608</v>
      </c>
      <c r="X17" s="301">
        <v>2661</v>
      </c>
      <c r="Y17" s="301">
        <v>2769</v>
      </c>
      <c r="Z17" s="301">
        <v>2685</v>
      </c>
      <c r="AA17" s="296">
        <v>2625</v>
      </c>
      <c r="AB17" s="293">
        <v>2437</v>
      </c>
      <c r="AC17" s="301">
        <v>2367</v>
      </c>
      <c r="AD17" s="301">
        <v>2394</v>
      </c>
      <c r="AE17" s="301">
        <v>2401</v>
      </c>
      <c r="AF17" s="301">
        <v>2355</v>
      </c>
      <c r="AG17" s="301">
        <v>2416</v>
      </c>
      <c r="AH17" s="301">
        <v>2438</v>
      </c>
      <c r="AI17" s="301">
        <v>2467</v>
      </c>
      <c r="AJ17" s="301">
        <v>2481</v>
      </c>
      <c r="AK17" s="301">
        <v>2486</v>
      </c>
      <c r="AL17" s="301">
        <v>2325</v>
      </c>
      <c r="AM17" s="296">
        <v>2390</v>
      </c>
      <c r="AN17" s="293">
        <v>2337</v>
      </c>
      <c r="AO17" s="301">
        <v>2014</v>
      </c>
      <c r="AP17" s="301">
        <v>1993</v>
      </c>
      <c r="AQ17" s="301">
        <v>2161</v>
      </c>
      <c r="AR17" s="301">
        <v>2162</v>
      </c>
      <c r="AS17" s="301">
        <v>2552</v>
      </c>
      <c r="AT17" s="301">
        <v>2505</v>
      </c>
      <c r="AU17" s="301">
        <v>2548</v>
      </c>
      <c r="AV17" s="301">
        <v>2588</v>
      </c>
      <c r="AW17" s="301">
        <v>2602</v>
      </c>
      <c r="AX17" s="301">
        <v>2644</v>
      </c>
      <c r="AY17" s="296">
        <v>2739</v>
      </c>
      <c r="AZ17" s="293">
        <v>2700</v>
      </c>
      <c r="BA17" s="301">
        <v>2673</v>
      </c>
      <c r="BB17" s="301">
        <v>2629</v>
      </c>
      <c r="BC17" s="301">
        <v>2492</v>
      </c>
      <c r="BD17" s="301">
        <v>2465</v>
      </c>
      <c r="BE17" s="301">
        <v>2484</v>
      </c>
      <c r="BF17" s="301">
        <v>2474</v>
      </c>
      <c r="BG17" s="301">
        <v>2439</v>
      </c>
      <c r="BH17" s="301">
        <v>2387</v>
      </c>
      <c r="BI17" s="301">
        <v>2386</v>
      </c>
      <c r="BJ17" s="301">
        <v>2411</v>
      </c>
      <c r="BK17" s="292">
        <v>2510</v>
      </c>
      <c r="BL17" s="293">
        <v>2483</v>
      </c>
      <c r="BM17" s="301">
        <v>2437</v>
      </c>
      <c r="BN17" s="301">
        <v>2555</v>
      </c>
      <c r="BO17" s="301">
        <v>2535</v>
      </c>
      <c r="BP17" s="301">
        <v>2583</v>
      </c>
      <c r="BQ17" s="301">
        <v>2612</v>
      </c>
      <c r="BR17" s="301">
        <v>2608</v>
      </c>
      <c r="BS17" s="301">
        <v>2584</v>
      </c>
      <c r="BT17" s="301">
        <v>2597</v>
      </c>
      <c r="BU17" s="301">
        <v>2600</v>
      </c>
      <c r="BV17" s="301">
        <v>2637</v>
      </c>
      <c r="BW17" s="292">
        <v>2586</v>
      </c>
      <c r="BX17" s="293">
        <v>2442</v>
      </c>
      <c r="BY17" s="301">
        <v>2408</v>
      </c>
      <c r="BZ17" s="301">
        <v>2325</v>
      </c>
      <c r="CA17" s="301">
        <v>2331</v>
      </c>
      <c r="CB17" s="301">
        <v>2266</v>
      </c>
      <c r="CC17" s="301">
        <v>2269</v>
      </c>
      <c r="CD17" s="301">
        <v>2273</v>
      </c>
      <c r="CE17" s="301">
        <v>2158</v>
      </c>
      <c r="CF17" s="301">
        <v>2085</v>
      </c>
      <c r="CG17" s="301">
        <v>2085</v>
      </c>
      <c r="CH17" s="301">
        <v>2043</v>
      </c>
      <c r="CI17" s="292">
        <v>2012</v>
      </c>
      <c r="CJ17" s="293">
        <v>1858</v>
      </c>
      <c r="CK17" s="301">
        <v>1738</v>
      </c>
      <c r="CL17" s="301">
        <v>1759</v>
      </c>
      <c r="CM17" s="301">
        <v>1785</v>
      </c>
      <c r="CN17" s="301">
        <v>1748</v>
      </c>
      <c r="CO17" s="301">
        <v>1752</v>
      </c>
      <c r="CP17" s="301">
        <v>1780</v>
      </c>
      <c r="CQ17" s="301">
        <v>1877</v>
      </c>
      <c r="CR17" s="301">
        <v>1903</v>
      </c>
      <c r="CS17" s="301">
        <v>1929</v>
      </c>
      <c r="CT17" s="301">
        <v>2020</v>
      </c>
      <c r="CU17" s="292">
        <v>2111</v>
      </c>
      <c r="CV17" s="293">
        <v>2088</v>
      </c>
      <c r="CW17" s="301">
        <v>1964</v>
      </c>
      <c r="CX17" s="301">
        <v>2028</v>
      </c>
      <c r="CY17" s="301">
        <v>2109</v>
      </c>
      <c r="CZ17" s="301">
        <v>2212</v>
      </c>
      <c r="DA17" s="301">
        <v>2198</v>
      </c>
      <c r="DB17" s="301">
        <v>2252</v>
      </c>
      <c r="DC17" s="301">
        <v>2233</v>
      </c>
      <c r="DD17" s="301">
        <v>2081</v>
      </c>
      <c r="DE17" s="301">
        <v>2094</v>
      </c>
      <c r="DF17" s="301">
        <v>2106</v>
      </c>
      <c r="DG17" s="292">
        <v>2122</v>
      </c>
      <c r="DH17" s="293">
        <v>2049</v>
      </c>
      <c r="DI17" s="301">
        <v>1953</v>
      </c>
      <c r="DJ17" s="301">
        <v>2116</v>
      </c>
      <c r="DK17" s="301">
        <v>2111</v>
      </c>
      <c r="DL17" s="301">
        <v>2078</v>
      </c>
      <c r="DM17" s="301">
        <v>2060</v>
      </c>
      <c r="DN17" s="301">
        <v>1859</v>
      </c>
      <c r="DO17" s="301">
        <v>1852</v>
      </c>
      <c r="DP17" s="301">
        <v>1905</v>
      </c>
      <c r="DQ17" s="292">
        <v>1882</v>
      </c>
      <c r="DR17" s="292">
        <v>1902</v>
      </c>
      <c r="DS17" s="296">
        <v>1864</v>
      </c>
      <c r="DT17" s="292">
        <v>1666</v>
      </c>
      <c r="DU17" s="292">
        <v>1667</v>
      </c>
      <c r="DV17" s="292">
        <v>1935</v>
      </c>
      <c r="DW17" s="292">
        <v>1902</v>
      </c>
      <c r="DX17" s="292">
        <v>1871</v>
      </c>
      <c r="DY17" s="292">
        <v>1952</v>
      </c>
      <c r="DZ17" s="292">
        <v>1915</v>
      </c>
      <c r="EA17" s="292">
        <v>2000</v>
      </c>
      <c r="EB17" s="292">
        <v>1970</v>
      </c>
      <c r="EC17" s="292">
        <v>1969</v>
      </c>
      <c r="ED17" s="292">
        <v>1995</v>
      </c>
      <c r="EE17" s="292">
        <v>2007</v>
      </c>
      <c r="EF17" s="853">
        <v>1877</v>
      </c>
      <c r="EG17" s="292">
        <v>1818</v>
      </c>
      <c r="EH17" s="292">
        <v>1810</v>
      </c>
      <c r="EI17" s="292">
        <v>1911</v>
      </c>
      <c r="EJ17" s="292">
        <v>1948</v>
      </c>
      <c r="EK17" s="292">
        <v>2007</v>
      </c>
      <c r="EL17" s="296">
        <v>2007</v>
      </c>
      <c r="EM17" s="93">
        <v>0</v>
      </c>
      <c r="EN17" s="79">
        <v>0</v>
      </c>
      <c r="EO17" s="93">
        <v>0</v>
      </c>
      <c r="EP17" s="79">
        <v>0</v>
      </c>
      <c r="ET17" s="16" t="s">
        <v>673</v>
      </c>
      <c r="EU17" s="92">
        <v>3696112</v>
      </c>
      <c r="EV17" s="95">
        <v>3699285</v>
      </c>
      <c r="EW17" s="3">
        <v>3791942</v>
      </c>
      <c r="EX17" s="95">
        <v>3941677</v>
      </c>
      <c r="EY17" s="95">
        <v>4036469</v>
      </c>
      <c r="EZ17" s="95">
        <v>4240748</v>
      </c>
      <c r="FA17" s="95">
        <v>4098416</v>
      </c>
      <c r="FB17" s="763">
        <v>4092641</v>
      </c>
      <c r="FC17" s="763"/>
    </row>
    <row r="18" spans="1:159" ht="15" outlineLevel="2">
      <c r="A18" s="290">
        <v>895</v>
      </c>
      <c r="B18" s="290" t="s">
        <v>393</v>
      </c>
      <c r="C18" s="290" t="s">
        <v>538</v>
      </c>
      <c r="D18" s="293">
        <v>2363</v>
      </c>
      <c r="E18" s="301">
        <v>2387</v>
      </c>
      <c r="F18" s="301">
        <v>2427</v>
      </c>
      <c r="G18" s="301">
        <v>2441</v>
      </c>
      <c r="H18" s="301">
        <v>2385</v>
      </c>
      <c r="I18" s="301">
        <v>2372</v>
      </c>
      <c r="J18" s="301">
        <v>2305</v>
      </c>
      <c r="K18" s="301">
        <v>2257</v>
      </c>
      <c r="L18" s="301">
        <v>2149</v>
      </c>
      <c r="M18" s="301">
        <v>2159</v>
      </c>
      <c r="N18" s="301">
        <v>2139</v>
      </c>
      <c r="O18" s="296">
        <v>2168</v>
      </c>
      <c r="P18" s="293">
        <v>1991</v>
      </c>
      <c r="Q18" s="301">
        <v>2003</v>
      </c>
      <c r="R18" s="301">
        <v>2009</v>
      </c>
      <c r="S18" s="301">
        <v>1958</v>
      </c>
      <c r="T18" s="301">
        <v>2385</v>
      </c>
      <c r="U18" s="301">
        <v>2018</v>
      </c>
      <c r="V18" s="301">
        <v>2027</v>
      </c>
      <c r="W18" s="301">
        <v>2142</v>
      </c>
      <c r="X18" s="301">
        <v>2185</v>
      </c>
      <c r="Y18" s="301">
        <v>2218</v>
      </c>
      <c r="Z18" s="301">
        <v>2027</v>
      </c>
      <c r="AA18" s="296">
        <v>1972</v>
      </c>
      <c r="AB18" s="293">
        <v>1906</v>
      </c>
      <c r="AC18" s="301">
        <v>1848</v>
      </c>
      <c r="AD18" s="301">
        <v>1833</v>
      </c>
      <c r="AE18" s="301">
        <v>1818</v>
      </c>
      <c r="AF18" s="301">
        <v>1818</v>
      </c>
      <c r="AG18" s="301">
        <v>1888</v>
      </c>
      <c r="AH18" s="301">
        <v>1969</v>
      </c>
      <c r="AI18" s="301">
        <v>1998</v>
      </c>
      <c r="AJ18" s="301">
        <v>1984</v>
      </c>
      <c r="AK18" s="301">
        <v>1962</v>
      </c>
      <c r="AL18" s="301">
        <v>1715</v>
      </c>
      <c r="AM18" s="296">
        <v>1814</v>
      </c>
      <c r="AN18" s="293">
        <v>1825</v>
      </c>
      <c r="AO18" s="301">
        <v>1626</v>
      </c>
      <c r="AP18" s="301">
        <v>1666</v>
      </c>
      <c r="AQ18" s="301">
        <v>1760</v>
      </c>
      <c r="AR18" s="301">
        <v>1746</v>
      </c>
      <c r="AS18" s="301">
        <v>2056</v>
      </c>
      <c r="AT18" s="301">
        <v>2001</v>
      </c>
      <c r="AU18" s="301">
        <v>2066</v>
      </c>
      <c r="AV18" s="301">
        <v>2123</v>
      </c>
      <c r="AW18" s="301">
        <v>2159</v>
      </c>
      <c r="AX18" s="301">
        <v>2146</v>
      </c>
      <c r="AY18" s="296">
        <v>2222</v>
      </c>
      <c r="AZ18" s="293">
        <v>2180</v>
      </c>
      <c r="BA18" s="301">
        <v>2190</v>
      </c>
      <c r="BB18" s="301">
        <v>2142</v>
      </c>
      <c r="BC18" s="301">
        <v>2080</v>
      </c>
      <c r="BD18" s="301">
        <v>2060</v>
      </c>
      <c r="BE18" s="301">
        <v>2098</v>
      </c>
      <c r="BF18" s="301">
        <v>2168</v>
      </c>
      <c r="BG18" s="301">
        <v>2085</v>
      </c>
      <c r="BH18" s="301">
        <v>2164</v>
      </c>
      <c r="BI18" s="301">
        <v>2173</v>
      </c>
      <c r="BJ18" s="301">
        <v>2128</v>
      </c>
      <c r="BK18" s="292">
        <v>2168</v>
      </c>
      <c r="BL18" s="293">
        <v>2139</v>
      </c>
      <c r="BM18" s="301">
        <v>1998</v>
      </c>
      <c r="BN18" s="301">
        <v>2041</v>
      </c>
      <c r="BO18" s="301">
        <v>1971</v>
      </c>
      <c r="BP18" s="301">
        <v>1993</v>
      </c>
      <c r="BQ18" s="301">
        <v>2029</v>
      </c>
      <c r="BR18" s="301">
        <v>2006</v>
      </c>
      <c r="BS18" s="301">
        <v>2023</v>
      </c>
      <c r="BT18" s="301">
        <v>2018</v>
      </c>
      <c r="BU18" s="301">
        <v>2010</v>
      </c>
      <c r="BV18" s="301">
        <v>1968</v>
      </c>
      <c r="BW18" s="292">
        <v>1982</v>
      </c>
      <c r="BX18" s="293">
        <v>1894</v>
      </c>
      <c r="BY18" s="301">
        <v>1895</v>
      </c>
      <c r="BZ18" s="301">
        <v>1835</v>
      </c>
      <c r="CA18" s="301">
        <v>1891</v>
      </c>
      <c r="CB18" s="301">
        <v>1927</v>
      </c>
      <c r="CC18" s="301">
        <v>1986</v>
      </c>
      <c r="CD18" s="301">
        <v>2012</v>
      </c>
      <c r="CE18" s="301">
        <v>1955</v>
      </c>
      <c r="CF18" s="301">
        <v>1912</v>
      </c>
      <c r="CG18" s="301">
        <v>1982</v>
      </c>
      <c r="CH18" s="301">
        <v>1974</v>
      </c>
      <c r="CI18" s="292">
        <v>1922</v>
      </c>
      <c r="CJ18" s="293">
        <v>1736</v>
      </c>
      <c r="CK18" s="301">
        <v>1619</v>
      </c>
      <c r="CL18" s="301">
        <v>1686</v>
      </c>
      <c r="CM18" s="301">
        <v>1725</v>
      </c>
      <c r="CN18" s="301">
        <v>1633</v>
      </c>
      <c r="CO18" s="301">
        <v>1703</v>
      </c>
      <c r="CP18" s="301">
        <v>1710</v>
      </c>
      <c r="CQ18" s="301">
        <v>1768</v>
      </c>
      <c r="CR18" s="301">
        <v>1819</v>
      </c>
      <c r="CS18" s="301">
        <v>1879</v>
      </c>
      <c r="CT18" s="301">
        <v>1951</v>
      </c>
      <c r="CU18" s="292">
        <v>2051</v>
      </c>
      <c r="CV18" s="293">
        <v>2020</v>
      </c>
      <c r="CW18" s="301">
        <v>1970</v>
      </c>
      <c r="CX18" s="301">
        <v>2019</v>
      </c>
      <c r="CY18" s="301">
        <v>2051</v>
      </c>
      <c r="CZ18" s="301">
        <v>2100</v>
      </c>
      <c r="DA18" s="301">
        <v>2148</v>
      </c>
      <c r="DB18" s="301">
        <v>2140</v>
      </c>
      <c r="DC18" s="301">
        <v>2174</v>
      </c>
      <c r="DD18" s="301">
        <v>2029</v>
      </c>
      <c r="DE18" s="301">
        <v>2057</v>
      </c>
      <c r="DF18" s="301">
        <v>2064</v>
      </c>
      <c r="DG18" s="292">
        <v>2046</v>
      </c>
      <c r="DH18" s="293">
        <v>1987</v>
      </c>
      <c r="DI18" s="301">
        <v>1905</v>
      </c>
      <c r="DJ18" s="301">
        <v>2132</v>
      </c>
      <c r="DK18" s="301">
        <v>2113</v>
      </c>
      <c r="DL18" s="301">
        <v>2085</v>
      </c>
      <c r="DM18" s="301">
        <v>2091</v>
      </c>
      <c r="DN18" s="301">
        <v>1867</v>
      </c>
      <c r="DO18" s="301">
        <v>1837</v>
      </c>
      <c r="DP18" s="301">
        <v>1903</v>
      </c>
      <c r="DQ18" s="292">
        <v>1821</v>
      </c>
      <c r="DR18" s="292">
        <v>1853</v>
      </c>
      <c r="DS18" s="296">
        <v>1853</v>
      </c>
      <c r="DT18" s="292">
        <v>1698</v>
      </c>
      <c r="DU18" s="292">
        <v>1655</v>
      </c>
      <c r="DV18" s="292">
        <v>1867</v>
      </c>
      <c r="DW18" s="292">
        <v>1835</v>
      </c>
      <c r="DX18" s="292">
        <v>1818</v>
      </c>
      <c r="DY18" s="292">
        <v>1843</v>
      </c>
      <c r="DZ18" s="292">
        <v>1768</v>
      </c>
      <c r="EA18" s="292">
        <v>1891</v>
      </c>
      <c r="EB18" s="292">
        <v>1874</v>
      </c>
      <c r="EC18" s="292">
        <v>1865</v>
      </c>
      <c r="ED18" s="292">
        <v>1889</v>
      </c>
      <c r="EE18" s="292">
        <v>1829</v>
      </c>
      <c r="EF18" s="853">
        <v>1734</v>
      </c>
      <c r="EG18" s="292">
        <v>1669</v>
      </c>
      <c r="EH18" s="292">
        <v>1720</v>
      </c>
      <c r="EI18" s="292">
        <v>1749</v>
      </c>
      <c r="EJ18" s="292">
        <v>1789</v>
      </c>
      <c r="EK18" s="292">
        <v>1819</v>
      </c>
      <c r="EL18" s="296">
        <v>1830</v>
      </c>
      <c r="EM18" s="93">
        <v>11</v>
      </c>
      <c r="EN18" s="79">
        <v>0.60109289617486339</v>
      </c>
      <c r="EO18" s="93">
        <v>1</v>
      </c>
      <c r="EP18" s="79">
        <v>5.4674685620557675E-2</v>
      </c>
    </row>
    <row r="19" spans="1:159" ht="15" outlineLevel="1">
      <c r="A19" s="108" t="s">
        <v>394</v>
      </c>
      <c r="B19" s="21"/>
      <c r="C19" s="22"/>
      <c r="D19" s="39">
        <v>172751</v>
      </c>
      <c r="E19" s="40">
        <v>169490</v>
      </c>
      <c r="F19" s="40">
        <v>169637</v>
      </c>
      <c r="G19" s="40">
        <v>169874</v>
      </c>
      <c r="H19" s="40">
        <v>168748</v>
      </c>
      <c r="I19" s="40">
        <v>169622</v>
      </c>
      <c r="J19" s="40">
        <v>168766</v>
      </c>
      <c r="K19" s="40">
        <v>169033</v>
      </c>
      <c r="L19" s="40">
        <v>164098</v>
      </c>
      <c r="M19" s="40">
        <v>167191</v>
      </c>
      <c r="N19" s="40">
        <v>167466</v>
      </c>
      <c r="O19" s="208">
        <v>168219</v>
      </c>
      <c r="P19" s="39">
        <v>165527</v>
      </c>
      <c r="Q19" s="40">
        <v>157160</v>
      </c>
      <c r="R19" s="40">
        <v>167672</v>
      </c>
      <c r="S19" s="40">
        <v>167249</v>
      </c>
      <c r="T19" s="40">
        <v>168748</v>
      </c>
      <c r="U19" s="40">
        <v>172726</v>
      </c>
      <c r="V19" s="40">
        <v>170438</v>
      </c>
      <c r="W19" s="40">
        <v>173978</v>
      </c>
      <c r="X19" s="40">
        <v>174877</v>
      </c>
      <c r="Y19" s="40">
        <v>177435</v>
      </c>
      <c r="Z19" s="40">
        <v>176986</v>
      </c>
      <c r="AA19" s="208">
        <v>173049</v>
      </c>
      <c r="AB19" s="39">
        <v>167648</v>
      </c>
      <c r="AC19" s="40">
        <v>165580</v>
      </c>
      <c r="AD19" s="40">
        <v>166654</v>
      </c>
      <c r="AE19" s="40">
        <v>168410</v>
      </c>
      <c r="AF19" s="40">
        <v>167862</v>
      </c>
      <c r="AG19" s="40">
        <v>169578</v>
      </c>
      <c r="AH19" s="40">
        <v>175463</v>
      </c>
      <c r="AI19" s="40">
        <v>177734</v>
      </c>
      <c r="AJ19" s="40">
        <v>179264</v>
      </c>
      <c r="AK19" s="40">
        <v>180268</v>
      </c>
      <c r="AL19" s="40">
        <v>177062</v>
      </c>
      <c r="AM19" s="208">
        <v>178026</v>
      </c>
      <c r="AN19" s="39">
        <v>174957</v>
      </c>
      <c r="AO19" s="40">
        <v>172331</v>
      </c>
      <c r="AP19" s="40">
        <v>174968</v>
      </c>
      <c r="AQ19" s="40">
        <v>178570</v>
      </c>
      <c r="AR19" s="40">
        <v>179569</v>
      </c>
      <c r="AS19" s="40">
        <v>182656</v>
      </c>
      <c r="AT19" s="40">
        <v>186318</v>
      </c>
      <c r="AU19" s="40">
        <v>187387</v>
      </c>
      <c r="AV19" s="40">
        <v>188040</v>
      </c>
      <c r="AW19" s="40">
        <v>190196</v>
      </c>
      <c r="AX19" s="40">
        <v>189649</v>
      </c>
      <c r="AY19" s="208">
        <v>189957</v>
      </c>
      <c r="AZ19" s="39">
        <v>187328</v>
      </c>
      <c r="BA19" s="40">
        <v>185287</v>
      </c>
      <c r="BB19" s="40">
        <v>188090</v>
      </c>
      <c r="BC19" s="40">
        <v>185887</v>
      </c>
      <c r="BD19" s="40">
        <v>186670</v>
      </c>
      <c r="BE19" s="40">
        <v>189023</v>
      </c>
      <c r="BF19" s="40">
        <v>189296</v>
      </c>
      <c r="BG19" s="40">
        <v>191377</v>
      </c>
      <c r="BH19" s="40">
        <v>190900</v>
      </c>
      <c r="BI19" s="40">
        <v>190718</v>
      </c>
      <c r="BJ19" s="40">
        <v>189862</v>
      </c>
      <c r="BK19" s="52">
        <v>190141</v>
      </c>
      <c r="BL19" s="39">
        <v>187230</v>
      </c>
      <c r="BM19" s="40">
        <v>186781</v>
      </c>
      <c r="BN19" s="40">
        <v>189654</v>
      </c>
      <c r="BO19" s="40">
        <v>191373</v>
      </c>
      <c r="BP19" s="40">
        <v>190547</v>
      </c>
      <c r="BQ19" s="40">
        <v>190549</v>
      </c>
      <c r="BR19" s="40">
        <v>189876</v>
      </c>
      <c r="BS19" s="40">
        <v>190772</v>
      </c>
      <c r="BT19" s="40">
        <v>191384</v>
      </c>
      <c r="BU19" s="40">
        <v>191895</v>
      </c>
      <c r="BV19" s="40">
        <v>191918</v>
      </c>
      <c r="BW19" s="52">
        <v>191308</v>
      </c>
      <c r="BX19" s="39">
        <v>187795</v>
      </c>
      <c r="BY19" s="40">
        <v>187218</v>
      </c>
      <c r="BZ19" s="40">
        <v>189052</v>
      </c>
      <c r="CA19" s="40">
        <v>190331</v>
      </c>
      <c r="CB19" s="40">
        <v>191205</v>
      </c>
      <c r="CC19" s="40">
        <v>192619</v>
      </c>
      <c r="CD19" s="40">
        <v>193440</v>
      </c>
      <c r="CE19" s="40">
        <v>194501</v>
      </c>
      <c r="CF19" s="40">
        <v>194677</v>
      </c>
      <c r="CG19" s="40">
        <v>196099</v>
      </c>
      <c r="CH19" s="40">
        <v>197411</v>
      </c>
      <c r="CI19" s="52">
        <v>197645</v>
      </c>
      <c r="CJ19" s="39">
        <v>194422</v>
      </c>
      <c r="CK19" s="40">
        <v>192712</v>
      </c>
      <c r="CL19" s="40">
        <v>192305</v>
      </c>
      <c r="CM19" s="40">
        <v>192216</v>
      </c>
      <c r="CN19" s="40">
        <v>190903</v>
      </c>
      <c r="CO19" s="40">
        <v>191359</v>
      </c>
      <c r="CP19" s="40">
        <v>193334</v>
      </c>
      <c r="CQ19" s="40">
        <v>197420</v>
      </c>
      <c r="CR19" s="40">
        <v>198995</v>
      </c>
      <c r="CS19" s="40">
        <v>200729</v>
      </c>
      <c r="CT19" s="40">
        <v>203220</v>
      </c>
      <c r="CU19" s="52">
        <v>204764</v>
      </c>
      <c r="CV19" s="39">
        <v>203784</v>
      </c>
      <c r="CW19" s="40">
        <v>205093</v>
      </c>
      <c r="CX19" s="40">
        <v>207980</v>
      </c>
      <c r="CY19" s="40">
        <v>209838</v>
      </c>
      <c r="CZ19" s="40">
        <v>211706</v>
      </c>
      <c r="DA19" s="40">
        <v>212920</v>
      </c>
      <c r="DB19" s="40">
        <v>212566</v>
      </c>
      <c r="DC19" s="40">
        <v>213673</v>
      </c>
      <c r="DD19" s="40">
        <v>209220</v>
      </c>
      <c r="DE19" s="40">
        <v>210987</v>
      </c>
      <c r="DF19" s="40">
        <v>212094</v>
      </c>
      <c r="DG19" s="52">
        <v>212262</v>
      </c>
      <c r="DH19" s="39">
        <v>210854</v>
      </c>
      <c r="DI19" s="40">
        <v>210792</v>
      </c>
      <c r="DJ19" s="40">
        <v>210751</v>
      </c>
      <c r="DK19" s="40">
        <v>212159</v>
      </c>
      <c r="DL19" s="40">
        <v>211369</v>
      </c>
      <c r="DM19" s="40">
        <v>211730</v>
      </c>
      <c r="DN19" s="40">
        <v>198962</v>
      </c>
      <c r="DO19" s="40">
        <v>198884</v>
      </c>
      <c r="DP19" s="40">
        <v>199798</v>
      </c>
      <c r="DQ19" s="52">
        <v>199604</v>
      </c>
      <c r="DR19" s="52">
        <v>199845</v>
      </c>
      <c r="DS19" s="208">
        <v>199144</v>
      </c>
      <c r="DT19" s="52">
        <v>195209</v>
      </c>
      <c r="DU19" s="52">
        <v>194154</v>
      </c>
      <c r="DV19" s="52">
        <v>197386</v>
      </c>
      <c r="DW19" s="52">
        <v>198544</v>
      </c>
      <c r="DX19" s="52">
        <v>198537</v>
      </c>
      <c r="DY19" s="52">
        <v>199118</v>
      </c>
      <c r="DZ19" s="52">
        <v>198844</v>
      </c>
      <c r="EA19" s="52">
        <v>199192</v>
      </c>
      <c r="EB19" s="52">
        <v>199097</v>
      </c>
      <c r="EC19" s="52">
        <v>199831</v>
      </c>
      <c r="ED19" s="52">
        <v>200588</v>
      </c>
      <c r="EE19" s="52">
        <v>198702</v>
      </c>
      <c r="EF19" s="852">
        <v>194120</v>
      </c>
      <c r="EG19" s="52">
        <v>192899</v>
      </c>
      <c r="EH19" s="52">
        <v>193631</v>
      </c>
      <c r="EI19" s="52">
        <v>195820</v>
      </c>
      <c r="EJ19" s="52">
        <v>197465</v>
      </c>
      <c r="EK19" s="52">
        <v>197864</v>
      </c>
      <c r="EL19" s="208">
        <v>197599</v>
      </c>
      <c r="EM19" s="93">
        <v>-265</v>
      </c>
      <c r="EN19" s="79">
        <v>-0.13410999043517427</v>
      </c>
      <c r="EO19" s="93">
        <v>-1103</v>
      </c>
      <c r="EP19" s="79">
        <v>-0.55510261597769528</v>
      </c>
      <c r="EY19" s="806" t="s">
        <v>368</v>
      </c>
    </row>
    <row r="20" spans="1:159" ht="15" outlineLevel="2">
      <c r="A20" s="290">
        <v>45</v>
      </c>
      <c r="B20" s="290" t="s">
        <v>394</v>
      </c>
      <c r="C20" s="290" t="s">
        <v>426</v>
      </c>
      <c r="D20" s="293">
        <v>81292</v>
      </c>
      <c r="E20" s="301">
        <v>80416</v>
      </c>
      <c r="F20" s="301">
        <v>80618</v>
      </c>
      <c r="G20" s="301">
        <v>80638</v>
      </c>
      <c r="H20" s="301">
        <v>79962</v>
      </c>
      <c r="I20" s="301">
        <v>80396</v>
      </c>
      <c r="J20" s="301">
        <v>79911</v>
      </c>
      <c r="K20" s="301">
        <v>80026</v>
      </c>
      <c r="L20" s="301">
        <v>80961</v>
      </c>
      <c r="M20" s="301">
        <v>79304</v>
      </c>
      <c r="N20" s="301">
        <v>79411</v>
      </c>
      <c r="O20" s="296">
        <v>79530</v>
      </c>
      <c r="P20" s="293">
        <v>78519</v>
      </c>
      <c r="Q20" s="301">
        <v>73500</v>
      </c>
      <c r="R20" s="301">
        <v>79977</v>
      </c>
      <c r="S20" s="301">
        <v>79294</v>
      </c>
      <c r="T20" s="301">
        <v>79962</v>
      </c>
      <c r="U20" s="301">
        <v>80892</v>
      </c>
      <c r="V20" s="301">
        <v>79921</v>
      </c>
      <c r="W20" s="301">
        <v>81369</v>
      </c>
      <c r="X20" s="301">
        <v>81557</v>
      </c>
      <c r="Y20" s="301">
        <v>82240</v>
      </c>
      <c r="Z20" s="301">
        <v>81865</v>
      </c>
      <c r="AA20" s="296">
        <v>79506</v>
      </c>
      <c r="AB20" s="293">
        <v>78329</v>
      </c>
      <c r="AC20" s="301">
        <v>77543</v>
      </c>
      <c r="AD20" s="301">
        <v>77996</v>
      </c>
      <c r="AE20" s="301">
        <v>78526</v>
      </c>
      <c r="AF20" s="301">
        <v>78276</v>
      </c>
      <c r="AG20" s="301">
        <v>78991</v>
      </c>
      <c r="AH20" s="301">
        <v>81479</v>
      </c>
      <c r="AI20" s="301">
        <v>82192</v>
      </c>
      <c r="AJ20" s="301">
        <v>82670</v>
      </c>
      <c r="AK20" s="301">
        <v>83177</v>
      </c>
      <c r="AL20" s="301">
        <v>81983</v>
      </c>
      <c r="AM20" s="296">
        <v>82396</v>
      </c>
      <c r="AN20" s="293">
        <v>80690</v>
      </c>
      <c r="AO20" s="301">
        <v>80125</v>
      </c>
      <c r="AP20" s="301">
        <v>81060</v>
      </c>
      <c r="AQ20" s="301">
        <v>82406</v>
      </c>
      <c r="AR20" s="301">
        <v>82718</v>
      </c>
      <c r="AS20" s="301">
        <v>83875</v>
      </c>
      <c r="AT20" s="301">
        <v>84606</v>
      </c>
      <c r="AU20" s="301">
        <v>84989</v>
      </c>
      <c r="AV20" s="301">
        <v>85307</v>
      </c>
      <c r="AW20" s="301">
        <v>86164</v>
      </c>
      <c r="AX20" s="301">
        <v>85996</v>
      </c>
      <c r="AY20" s="296">
        <v>86254</v>
      </c>
      <c r="AZ20" s="293">
        <v>85530</v>
      </c>
      <c r="BA20" s="301">
        <v>84980</v>
      </c>
      <c r="BB20" s="301">
        <v>86006</v>
      </c>
      <c r="BC20" s="301">
        <v>84978</v>
      </c>
      <c r="BD20" s="301">
        <v>85190</v>
      </c>
      <c r="BE20" s="301">
        <v>85625</v>
      </c>
      <c r="BF20" s="301">
        <v>85816</v>
      </c>
      <c r="BG20" s="301">
        <v>86225</v>
      </c>
      <c r="BH20" s="301">
        <v>86404</v>
      </c>
      <c r="BI20" s="301">
        <v>86159</v>
      </c>
      <c r="BJ20" s="301">
        <v>85936</v>
      </c>
      <c r="BK20" s="292">
        <v>86146</v>
      </c>
      <c r="BL20" s="293">
        <v>85221</v>
      </c>
      <c r="BM20" s="301">
        <v>85065</v>
      </c>
      <c r="BN20" s="301">
        <v>85955</v>
      </c>
      <c r="BO20" s="301">
        <v>86604</v>
      </c>
      <c r="BP20" s="301">
        <v>86229</v>
      </c>
      <c r="BQ20" s="301">
        <v>85885</v>
      </c>
      <c r="BR20" s="301">
        <v>85808</v>
      </c>
      <c r="BS20" s="301">
        <v>86324</v>
      </c>
      <c r="BT20" s="301">
        <v>86585</v>
      </c>
      <c r="BU20" s="301">
        <v>86861</v>
      </c>
      <c r="BV20" s="301">
        <v>86920</v>
      </c>
      <c r="BW20" s="292">
        <v>86064</v>
      </c>
      <c r="BX20" s="293">
        <v>85162</v>
      </c>
      <c r="BY20" s="301">
        <v>84868</v>
      </c>
      <c r="BZ20" s="301">
        <v>85625</v>
      </c>
      <c r="CA20" s="301">
        <v>85999</v>
      </c>
      <c r="CB20" s="301">
        <v>86398</v>
      </c>
      <c r="CC20" s="301">
        <v>86942</v>
      </c>
      <c r="CD20" s="301">
        <v>87286</v>
      </c>
      <c r="CE20" s="301">
        <v>87645</v>
      </c>
      <c r="CF20" s="301">
        <v>87569</v>
      </c>
      <c r="CG20" s="301">
        <v>87967</v>
      </c>
      <c r="CH20" s="301">
        <v>88202</v>
      </c>
      <c r="CI20" s="292">
        <v>88062</v>
      </c>
      <c r="CJ20" s="293">
        <v>87149</v>
      </c>
      <c r="CK20" s="301">
        <v>86234</v>
      </c>
      <c r="CL20" s="301">
        <v>85845</v>
      </c>
      <c r="CM20" s="301">
        <v>85302</v>
      </c>
      <c r="CN20" s="301">
        <v>84440</v>
      </c>
      <c r="CO20" s="301">
        <v>84385</v>
      </c>
      <c r="CP20" s="301">
        <v>85369</v>
      </c>
      <c r="CQ20" s="301">
        <v>86984</v>
      </c>
      <c r="CR20" s="301">
        <v>87472</v>
      </c>
      <c r="CS20" s="301">
        <v>88074</v>
      </c>
      <c r="CT20" s="301">
        <v>88952</v>
      </c>
      <c r="CU20" s="292">
        <v>89472</v>
      </c>
      <c r="CV20" s="293">
        <v>89085</v>
      </c>
      <c r="CW20" s="301">
        <v>89658</v>
      </c>
      <c r="CX20" s="301">
        <v>90488</v>
      </c>
      <c r="CY20" s="301">
        <v>90883</v>
      </c>
      <c r="CZ20" s="301">
        <v>91291</v>
      </c>
      <c r="DA20" s="301">
        <v>91772</v>
      </c>
      <c r="DB20" s="301">
        <v>91965</v>
      </c>
      <c r="DC20" s="301">
        <v>92251</v>
      </c>
      <c r="DD20" s="301">
        <v>90288</v>
      </c>
      <c r="DE20" s="301">
        <v>90811</v>
      </c>
      <c r="DF20" s="301">
        <v>91193</v>
      </c>
      <c r="DG20" s="292">
        <v>91068</v>
      </c>
      <c r="DH20" s="293">
        <v>90810</v>
      </c>
      <c r="DI20" s="301">
        <v>90603</v>
      </c>
      <c r="DJ20" s="301">
        <v>90070</v>
      </c>
      <c r="DK20" s="301">
        <v>90308</v>
      </c>
      <c r="DL20" s="301">
        <v>89989</v>
      </c>
      <c r="DM20" s="301">
        <v>90042</v>
      </c>
      <c r="DN20" s="301">
        <v>85458</v>
      </c>
      <c r="DO20" s="301">
        <v>85500</v>
      </c>
      <c r="DP20" s="301">
        <v>85557</v>
      </c>
      <c r="DQ20" s="292">
        <v>85478</v>
      </c>
      <c r="DR20" s="292">
        <v>85494</v>
      </c>
      <c r="DS20" s="296">
        <v>85085</v>
      </c>
      <c r="DT20" s="292">
        <v>83703</v>
      </c>
      <c r="DU20" s="292">
        <v>83102</v>
      </c>
      <c r="DV20" s="292">
        <v>83730</v>
      </c>
      <c r="DW20" s="292">
        <v>83951</v>
      </c>
      <c r="DX20" s="292">
        <v>83601</v>
      </c>
      <c r="DY20" s="292">
        <v>83595</v>
      </c>
      <c r="DZ20" s="292">
        <v>83400</v>
      </c>
      <c r="EA20" s="292">
        <v>83422</v>
      </c>
      <c r="EB20" s="292">
        <v>83136</v>
      </c>
      <c r="EC20" s="292">
        <v>83317</v>
      </c>
      <c r="ED20" s="292">
        <v>83375</v>
      </c>
      <c r="EE20" s="292">
        <v>82772</v>
      </c>
      <c r="EF20" s="853">
        <v>81418</v>
      </c>
      <c r="EG20" s="292">
        <v>80925</v>
      </c>
      <c r="EH20" s="292">
        <v>81025</v>
      </c>
      <c r="EI20" s="292">
        <v>81610</v>
      </c>
      <c r="EJ20" s="292">
        <v>82004</v>
      </c>
      <c r="EK20" s="292">
        <v>81977</v>
      </c>
      <c r="EL20" s="296">
        <v>81760</v>
      </c>
      <c r="EM20" s="93">
        <v>-217</v>
      </c>
      <c r="EN20" s="79">
        <v>-0.2654109589041096</v>
      </c>
      <c r="EO20" s="93">
        <v>-1012</v>
      </c>
      <c r="EP20" s="79">
        <v>-1.2226356738993864</v>
      </c>
    </row>
    <row r="21" spans="1:159" ht="15" outlineLevel="2">
      <c r="A21" s="290">
        <v>51</v>
      </c>
      <c r="B21" s="290" t="s">
        <v>394</v>
      </c>
      <c r="C21" s="290" t="s">
        <v>427</v>
      </c>
      <c r="D21" s="293">
        <v>3820</v>
      </c>
      <c r="E21" s="301">
        <v>3642</v>
      </c>
      <c r="F21" s="301">
        <v>3567</v>
      </c>
      <c r="G21" s="301">
        <v>3669</v>
      </c>
      <c r="H21" s="301">
        <v>3657</v>
      </c>
      <c r="I21" s="301">
        <v>3648</v>
      </c>
      <c r="J21" s="301">
        <v>3653</v>
      </c>
      <c r="K21" s="301">
        <v>3681</v>
      </c>
      <c r="L21" s="301">
        <v>3586</v>
      </c>
      <c r="M21" s="301">
        <v>3626</v>
      </c>
      <c r="N21" s="301">
        <v>3609</v>
      </c>
      <c r="O21" s="296">
        <v>3569</v>
      </c>
      <c r="P21" s="293">
        <v>3467</v>
      </c>
      <c r="Q21" s="301">
        <v>3288</v>
      </c>
      <c r="R21" s="301">
        <v>3599</v>
      </c>
      <c r="S21" s="301">
        <v>3494</v>
      </c>
      <c r="T21" s="301">
        <v>3657</v>
      </c>
      <c r="U21" s="301">
        <v>3747</v>
      </c>
      <c r="V21" s="301">
        <v>3633</v>
      </c>
      <c r="W21" s="301">
        <v>3779</v>
      </c>
      <c r="X21" s="301">
        <v>3878</v>
      </c>
      <c r="Y21" s="301">
        <v>3968</v>
      </c>
      <c r="Z21" s="301">
        <v>3900</v>
      </c>
      <c r="AA21" s="296">
        <v>3822</v>
      </c>
      <c r="AB21" s="293">
        <v>3452</v>
      </c>
      <c r="AC21" s="301">
        <v>3395</v>
      </c>
      <c r="AD21" s="301">
        <v>3420</v>
      </c>
      <c r="AE21" s="301">
        <v>3489</v>
      </c>
      <c r="AF21" s="301">
        <v>3501</v>
      </c>
      <c r="AG21" s="301">
        <v>3499</v>
      </c>
      <c r="AH21" s="301">
        <v>3659</v>
      </c>
      <c r="AI21" s="301">
        <v>3750</v>
      </c>
      <c r="AJ21" s="301">
        <v>3865</v>
      </c>
      <c r="AK21" s="301">
        <v>3936</v>
      </c>
      <c r="AL21" s="301">
        <v>3813</v>
      </c>
      <c r="AM21" s="296">
        <v>3813</v>
      </c>
      <c r="AN21" s="293">
        <v>3645</v>
      </c>
      <c r="AO21" s="301">
        <v>3359</v>
      </c>
      <c r="AP21" s="301">
        <v>3363</v>
      </c>
      <c r="AQ21" s="301">
        <v>3537</v>
      </c>
      <c r="AR21" s="301">
        <v>3563</v>
      </c>
      <c r="AS21" s="301">
        <v>3657</v>
      </c>
      <c r="AT21" s="301">
        <v>3722</v>
      </c>
      <c r="AU21" s="301">
        <v>3783</v>
      </c>
      <c r="AV21" s="301">
        <v>3784</v>
      </c>
      <c r="AW21" s="301">
        <v>3802</v>
      </c>
      <c r="AX21" s="301">
        <v>3759</v>
      </c>
      <c r="AY21" s="296">
        <v>3687</v>
      </c>
      <c r="AZ21" s="293">
        <v>3575</v>
      </c>
      <c r="BA21" s="301">
        <v>3359</v>
      </c>
      <c r="BB21" s="301">
        <v>3519</v>
      </c>
      <c r="BC21" s="301">
        <v>3505</v>
      </c>
      <c r="BD21" s="301">
        <v>3556</v>
      </c>
      <c r="BE21" s="301">
        <v>3648</v>
      </c>
      <c r="BF21" s="301">
        <v>3637</v>
      </c>
      <c r="BG21" s="301">
        <v>3585</v>
      </c>
      <c r="BH21" s="301">
        <v>3659</v>
      </c>
      <c r="BI21" s="301">
        <v>3667</v>
      </c>
      <c r="BJ21" s="301">
        <v>3629</v>
      </c>
      <c r="BK21" s="292">
        <v>3653</v>
      </c>
      <c r="BL21" s="293">
        <v>3464</v>
      </c>
      <c r="BM21" s="301">
        <v>3482</v>
      </c>
      <c r="BN21" s="301">
        <v>3623</v>
      </c>
      <c r="BO21" s="301">
        <v>3732</v>
      </c>
      <c r="BP21" s="301">
        <v>3722</v>
      </c>
      <c r="BQ21" s="301">
        <v>3729</v>
      </c>
      <c r="BR21" s="301">
        <v>3670</v>
      </c>
      <c r="BS21" s="301">
        <v>3638</v>
      </c>
      <c r="BT21" s="301">
        <v>3642</v>
      </c>
      <c r="BU21" s="301">
        <v>3637</v>
      </c>
      <c r="BV21" s="301">
        <v>3593</v>
      </c>
      <c r="BW21" s="292">
        <v>3553</v>
      </c>
      <c r="BX21" s="293">
        <v>3261</v>
      </c>
      <c r="BY21" s="301">
        <v>3182</v>
      </c>
      <c r="BZ21" s="301">
        <v>3259</v>
      </c>
      <c r="CA21" s="301">
        <v>3375</v>
      </c>
      <c r="CB21" s="301">
        <v>3377</v>
      </c>
      <c r="CC21" s="301">
        <v>3460</v>
      </c>
      <c r="CD21" s="301">
        <v>3434</v>
      </c>
      <c r="CE21" s="301">
        <v>3455</v>
      </c>
      <c r="CF21" s="301">
        <v>3404</v>
      </c>
      <c r="CG21" s="301">
        <v>3436</v>
      </c>
      <c r="CH21" s="301">
        <v>3505</v>
      </c>
      <c r="CI21" s="292">
        <v>3541</v>
      </c>
      <c r="CJ21" s="293">
        <v>3393</v>
      </c>
      <c r="CK21" s="301">
        <v>3304</v>
      </c>
      <c r="CL21" s="301">
        <v>3268</v>
      </c>
      <c r="CM21" s="301">
        <v>3373</v>
      </c>
      <c r="CN21" s="301">
        <v>3327</v>
      </c>
      <c r="CO21" s="301">
        <v>3284</v>
      </c>
      <c r="CP21" s="301">
        <v>3381</v>
      </c>
      <c r="CQ21" s="301">
        <v>3476</v>
      </c>
      <c r="CR21" s="301">
        <v>3494</v>
      </c>
      <c r="CS21" s="301">
        <v>3505</v>
      </c>
      <c r="CT21" s="301">
        <v>3546</v>
      </c>
      <c r="CU21" s="292">
        <v>3555</v>
      </c>
      <c r="CV21" s="293">
        <v>3396</v>
      </c>
      <c r="CW21" s="301">
        <v>3354</v>
      </c>
      <c r="CX21" s="301">
        <v>3460</v>
      </c>
      <c r="CY21" s="301">
        <v>3580</v>
      </c>
      <c r="CZ21" s="301">
        <v>3624</v>
      </c>
      <c r="DA21" s="301">
        <v>3674</v>
      </c>
      <c r="DB21" s="301">
        <v>3650</v>
      </c>
      <c r="DC21" s="301">
        <v>3672</v>
      </c>
      <c r="DD21" s="301">
        <v>3649</v>
      </c>
      <c r="DE21" s="301">
        <v>3688</v>
      </c>
      <c r="DF21" s="301">
        <v>3701</v>
      </c>
      <c r="DG21" s="292">
        <v>3716</v>
      </c>
      <c r="DH21" s="293">
        <v>3566</v>
      </c>
      <c r="DI21" s="301">
        <v>3658</v>
      </c>
      <c r="DJ21" s="301">
        <v>3638</v>
      </c>
      <c r="DK21" s="301">
        <v>3808</v>
      </c>
      <c r="DL21" s="301">
        <v>3736</v>
      </c>
      <c r="DM21" s="301">
        <v>3848</v>
      </c>
      <c r="DN21" s="301">
        <v>3450</v>
      </c>
      <c r="DO21" s="301">
        <v>3521</v>
      </c>
      <c r="DP21" s="301">
        <v>3632</v>
      </c>
      <c r="DQ21" s="292">
        <v>3696</v>
      </c>
      <c r="DR21" s="292">
        <v>3752</v>
      </c>
      <c r="DS21" s="296">
        <v>3786</v>
      </c>
      <c r="DT21" s="292">
        <v>3574</v>
      </c>
      <c r="DU21" s="292">
        <v>3595</v>
      </c>
      <c r="DV21" s="292">
        <v>3831</v>
      </c>
      <c r="DW21" s="292">
        <v>3896</v>
      </c>
      <c r="DX21" s="292">
        <v>3950</v>
      </c>
      <c r="DY21" s="292">
        <v>4015</v>
      </c>
      <c r="DZ21" s="292">
        <v>4019</v>
      </c>
      <c r="EA21" s="292">
        <v>4067</v>
      </c>
      <c r="EB21" s="292">
        <v>4196</v>
      </c>
      <c r="EC21" s="292">
        <v>4208</v>
      </c>
      <c r="ED21" s="292">
        <v>4216</v>
      </c>
      <c r="EE21" s="292">
        <v>4075</v>
      </c>
      <c r="EF21" s="853">
        <v>3841</v>
      </c>
      <c r="EG21" s="292">
        <v>3777</v>
      </c>
      <c r="EH21" s="292">
        <v>3781</v>
      </c>
      <c r="EI21" s="292">
        <v>3926</v>
      </c>
      <c r="EJ21" s="292">
        <v>4049</v>
      </c>
      <c r="EK21" s="292">
        <v>4125</v>
      </c>
      <c r="EL21" s="296">
        <v>4115</v>
      </c>
      <c r="EM21" s="93">
        <v>-10</v>
      </c>
      <c r="EN21" s="79">
        <v>-0.24301336573511542</v>
      </c>
      <c r="EO21" s="93">
        <v>40</v>
      </c>
      <c r="EP21" s="79">
        <v>0.98159509202453998</v>
      </c>
    </row>
    <row r="22" spans="1:159" ht="15" outlineLevel="2">
      <c r="A22" s="290">
        <v>147</v>
      </c>
      <c r="B22" s="290" t="s">
        <v>394</v>
      </c>
      <c r="C22" s="290" t="s">
        <v>445</v>
      </c>
      <c r="D22" s="293">
        <v>21261</v>
      </c>
      <c r="E22" s="301">
        <v>21093</v>
      </c>
      <c r="F22" s="301">
        <v>21060</v>
      </c>
      <c r="G22" s="301">
        <v>20896</v>
      </c>
      <c r="H22" s="301">
        <v>20769</v>
      </c>
      <c r="I22" s="301">
        <v>20896</v>
      </c>
      <c r="J22" s="301">
        <v>20893</v>
      </c>
      <c r="K22" s="301">
        <v>20870</v>
      </c>
      <c r="L22" s="301">
        <v>19155</v>
      </c>
      <c r="M22" s="301">
        <v>20447</v>
      </c>
      <c r="N22" s="301">
        <v>20492</v>
      </c>
      <c r="O22" s="296">
        <v>20620</v>
      </c>
      <c r="P22" s="293">
        <v>20460</v>
      </c>
      <c r="Q22" s="301">
        <v>19721</v>
      </c>
      <c r="R22" s="301">
        <v>20147</v>
      </c>
      <c r="S22" s="301">
        <v>20266</v>
      </c>
      <c r="T22" s="301">
        <v>20769</v>
      </c>
      <c r="U22" s="301">
        <v>20907</v>
      </c>
      <c r="V22" s="301">
        <v>20751</v>
      </c>
      <c r="W22" s="301">
        <v>20996</v>
      </c>
      <c r="X22" s="301">
        <v>21111</v>
      </c>
      <c r="Y22" s="301">
        <v>21438</v>
      </c>
      <c r="Z22" s="301">
        <v>21526</v>
      </c>
      <c r="AA22" s="296">
        <v>21380</v>
      </c>
      <c r="AB22" s="293">
        <v>20835</v>
      </c>
      <c r="AC22" s="301">
        <v>20708</v>
      </c>
      <c r="AD22" s="301">
        <v>20853</v>
      </c>
      <c r="AE22" s="301">
        <v>21045</v>
      </c>
      <c r="AF22" s="301">
        <v>20954</v>
      </c>
      <c r="AG22" s="301">
        <v>21120</v>
      </c>
      <c r="AH22" s="301">
        <v>21851</v>
      </c>
      <c r="AI22" s="301">
        <v>22159</v>
      </c>
      <c r="AJ22" s="301">
        <v>22361</v>
      </c>
      <c r="AK22" s="301">
        <v>22480</v>
      </c>
      <c r="AL22" s="301">
        <v>22268</v>
      </c>
      <c r="AM22" s="296">
        <v>22277</v>
      </c>
      <c r="AN22" s="293">
        <v>22015</v>
      </c>
      <c r="AO22" s="301">
        <v>22029</v>
      </c>
      <c r="AP22" s="301">
        <v>22311</v>
      </c>
      <c r="AQ22" s="301">
        <v>22650</v>
      </c>
      <c r="AR22" s="301">
        <v>22739</v>
      </c>
      <c r="AS22" s="301">
        <v>23142</v>
      </c>
      <c r="AT22" s="301">
        <v>23582</v>
      </c>
      <c r="AU22" s="301">
        <v>23716</v>
      </c>
      <c r="AV22" s="301">
        <v>23773</v>
      </c>
      <c r="AW22" s="301">
        <v>23923</v>
      </c>
      <c r="AX22" s="301">
        <v>23935</v>
      </c>
      <c r="AY22" s="296">
        <v>24003</v>
      </c>
      <c r="AZ22" s="293">
        <v>23775</v>
      </c>
      <c r="BA22" s="301">
        <v>23613</v>
      </c>
      <c r="BB22" s="301">
        <v>24019</v>
      </c>
      <c r="BC22" s="301">
        <v>23749</v>
      </c>
      <c r="BD22" s="301">
        <v>23741</v>
      </c>
      <c r="BE22" s="301">
        <v>23988</v>
      </c>
      <c r="BF22" s="301">
        <v>24046</v>
      </c>
      <c r="BG22" s="301">
        <v>24171</v>
      </c>
      <c r="BH22" s="301">
        <v>24320</v>
      </c>
      <c r="BI22" s="301">
        <v>24375</v>
      </c>
      <c r="BJ22" s="301">
        <v>24322</v>
      </c>
      <c r="BK22" s="292">
        <v>24419</v>
      </c>
      <c r="BL22" s="293">
        <v>24062</v>
      </c>
      <c r="BM22" s="301">
        <v>24187</v>
      </c>
      <c r="BN22" s="301">
        <v>24494</v>
      </c>
      <c r="BO22" s="301">
        <v>24723</v>
      </c>
      <c r="BP22" s="301">
        <v>24682</v>
      </c>
      <c r="BQ22" s="301">
        <v>24705</v>
      </c>
      <c r="BR22" s="301">
        <v>24595</v>
      </c>
      <c r="BS22" s="301">
        <v>24678</v>
      </c>
      <c r="BT22" s="301">
        <v>24727</v>
      </c>
      <c r="BU22" s="301">
        <v>24839</v>
      </c>
      <c r="BV22" s="301">
        <v>25038</v>
      </c>
      <c r="BW22" s="292">
        <v>25462</v>
      </c>
      <c r="BX22" s="293">
        <v>25163</v>
      </c>
      <c r="BY22" s="301">
        <v>25181</v>
      </c>
      <c r="BZ22" s="301">
        <v>25315</v>
      </c>
      <c r="CA22" s="301">
        <v>25351</v>
      </c>
      <c r="CB22" s="301">
        <v>25346</v>
      </c>
      <c r="CC22" s="301">
        <v>25429</v>
      </c>
      <c r="CD22" s="301">
        <v>25356</v>
      </c>
      <c r="CE22" s="301">
        <v>25470</v>
      </c>
      <c r="CF22" s="301">
        <v>25579</v>
      </c>
      <c r="CG22" s="301">
        <v>25766</v>
      </c>
      <c r="CH22" s="301">
        <v>25894</v>
      </c>
      <c r="CI22" s="292">
        <v>25829</v>
      </c>
      <c r="CJ22" s="293">
        <v>25484</v>
      </c>
      <c r="CK22" s="301">
        <v>25430</v>
      </c>
      <c r="CL22" s="301">
        <v>25519</v>
      </c>
      <c r="CM22" s="301">
        <v>25448</v>
      </c>
      <c r="CN22" s="301">
        <v>25272</v>
      </c>
      <c r="CO22" s="301">
        <v>25417</v>
      </c>
      <c r="CP22" s="301">
        <v>25510</v>
      </c>
      <c r="CQ22" s="301">
        <v>25998</v>
      </c>
      <c r="CR22" s="301">
        <v>26194</v>
      </c>
      <c r="CS22" s="301">
        <v>26495</v>
      </c>
      <c r="CT22" s="301">
        <v>26795</v>
      </c>
      <c r="CU22" s="292">
        <v>26977</v>
      </c>
      <c r="CV22" s="293">
        <v>26982</v>
      </c>
      <c r="CW22" s="301">
        <v>27118</v>
      </c>
      <c r="CX22" s="301">
        <v>27503</v>
      </c>
      <c r="CY22" s="301">
        <v>27713</v>
      </c>
      <c r="CZ22" s="301">
        <v>27948</v>
      </c>
      <c r="DA22" s="301">
        <v>28051</v>
      </c>
      <c r="DB22" s="301">
        <v>27946</v>
      </c>
      <c r="DC22" s="301">
        <v>28033</v>
      </c>
      <c r="DD22" s="301">
        <v>27761</v>
      </c>
      <c r="DE22" s="301">
        <v>27954</v>
      </c>
      <c r="DF22" s="301">
        <v>28066</v>
      </c>
      <c r="DG22" s="292">
        <v>28082</v>
      </c>
      <c r="DH22" s="293">
        <v>27979</v>
      </c>
      <c r="DI22" s="301">
        <v>27956</v>
      </c>
      <c r="DJ22" s="301">
        <v>27836</v>
      </c>
      <c r="DK22" s="301">
        <v>27947</v>
      </c>
      <c r="DL22" s="301">
        <v>27819</v>
      </c>
      <c r="DM22" s="301">
        <v>27817</v>
      </c>
      <c r="DN22" s="301">
        <v>26390</v>
      </c>
      <c r="DO22" s="301">
        <v>26294</v>
      </c>
      <c r="DP22" s="301">
        <v>26375</v>
      </c>
      <c r="DQ22" s="292">
        <v>26344</v>
      </c>
      <c r="DR22" s="292">
        <v>26346</v>
      </c>
      <c r="DS22" s="296">
        <v>26241</v>
      </c>
      <c r="DT22" s="292">
        <v>25924</v>
      </c>
      <c r="DU22" s="292">
        <v>25947</v>
      </c>
      <c r="DV22" s="292">
        <v>26253</v>
      </c>
      <c r="DW22" s="292">
        <v>26394</v>
      </c>
      <c r="DX22" s="292">
        <v>26404</v>
      </c>
      <c r="DY22" s="292">
        <v>26475</v>
      </c>
      <c r="DZ22" s="292">
        <v>26425</v>
      </c>
      <c r="EA22" s="292">
        <v>26462</v>
      </c>
      <c r="EB22" s="292">
        <v>26490</v>
      </c>
      <c r="EC22" s="292">
        <v>26572</v>
      </c>
      <c r="ED22" s="292">
        <v>26648</v>
      </c>
      <c r="EE22" s="292">
        <v>26570</v>
      </c>
      <c r="EF22" s="853">
        <v>26085</v>
      </c>
      <c r="EG22" s="292">
        <v>25918</v>
      </c>
      <c r="EH22" s="292">
        <v>25970</v>
      </c>
      <c r="EI22" s="292">
        <v>26250</v>
      </c>
      <c r="EJ22" s="292">
        <v>26501</v>
      </c>
      <c r="EK22" s="292">
        <v>26565</v>
      </c>
      <c r="EL22" s="296">
        <v>26486</v>
      </c>
      <c r="EM22" s="93">
        <v>-79</v>
      </c>
      <c r="EN22" s="79">
        <v>-0.29827078456543082</v>
      </c>
      <c r="EO22" s="93">
        <v>-84</v>
      </c>
      <c r="EP22" s="79">
        <v>-0.316146029356417</v>
      </c>
    </row>
    <row r="23" spans="1:159" ht="15" outlineLevel="2">
      <c r="A23" s="290">
        <v>172</v>
      </c>
      <c r="B23" s="290" t="s">
        <v>394</v>
      </c>
      <c r="C23" s="290" t="s">
        <v>449</v>
      </c>
      <c r="D23" s="293">
        <v>25027</v>
      </c>
      <c r="E23" s="301">
        <v>24670</v>
      </c>
      <c r="F23" s="301">
        <v>24600</v>
      </c>
      <c r="G23" s="301">
        <v>24608</v>
      </c>
      <c r="H23" s="301">
        <v>24305</v>
      </c>
      <c r="I23" s="301">
        <v>24277</v>
      </c>
      <c r="J23" s="301">
        <v>24042</v>
      </c>
      <c r="K23" s="301">
        <v>23986</v>
      </c>
      <c r="L23" s="301">
        <v>22695</v>
      </c>
      <c r="M23" s="301">
        <v>23897</v>
      </c>
      <c r="N23" s="301">
        <v>23969</v>
      </c>
      <c r="O23" s="296">
        <v>24056</v>
      </c>
      <c r="P23" s="293">
        <v>23853</v>
      </c>
      <c r="Q23" s="301">
        <v>22591</v>
      </c>
      <c r="R23" s="301">
        <v>23943</v>
      </c>
      <c r="S23" s="301">
        <v>24093</v>
      </c>
      <c r="T23" s="301">
        <v>24305</v>
      </c>
      <c r="U23" s="301">
        <v>24974</v>
      </c>
      <c r="V23" s="301">
        <v>24685</v>
      </c>
      <c r="W23" s="301">
        <v>25297</v>
      </c>
      <c r="X23" s="301">
        <v>25373</v>
      </c>
      <c r="Y23" s="301">
        <v>25938</v>
      </c>
      <c r="Z23" s="301">
        <v>25872</v>
      </c>
      <c r="AA23" s="296">
        <v>25565</v>
      </c>
      <c r="AB23" s="293">
        <v>24911</v>
      </c>
      <c r="AC23" s="301">
        <v>24583</v>
      </c>
      <c r="AD23" s="301">
        <v>24775</v>
      </c>
      <c r="AE23" s="301">
        <v>24930</v>
      </c>
      <c r="AF23" s="301">
        <v>24936</v>
      </c>
      <c r="AG23" s="301">
        <v>25352</v>
      </c>
      <c r="AH23" s="301">
        <v>26451</v>
      </c>
      <c r="AI23" s="301">
        <v>26817</v>
      </c>
      <c r="AJ23" s="301">
        <v>26893</v>
      </c>
      <c r="AK23" s="301">
        <v>27092</v>
      </c>
      <c r="AL23" s="301">
        <v>26485</v>
      </c>
      <c r="AM23" s="296">
        <v>26763</v>
      </c>
      <c r="AN23" s="293">
        <v>26551</v>
      </c>
      <c r="AO23" s="301">
        <v>26126</v>
      </c>
      <c r="AP23" s="301">
        <v>26455</v>
      </c>
      <c r="AQ23" s="301">
        <v>27036</v>
      </c>
      <c r="AR23" s="301">
        <v>27242</v>
      </c>
      <c r="AS23" s="301">
        <v>27644</v>
      </c>
      <c r="AT23" s="301">
        <v>28211</v>
      </c>
      <c r="AU23" s="301">
        <v>28424</v>
      </c>
      <c r="AV23" s="301">
        <v>28692</v>
      </c>
      <c r="AW23" s="301">
        <v>29112</v>
      </c>
      <c r="AX23" s="301">
        <v>28958</v>
      </c>
      <c r="AY23" s="296">
        <v>28988</v>
      </c>
      <c r="AZ23" s="293">
        <v>28719</v>
      </c>
      <c r="BA23" s="301">
        <v>28317</v>
      </c>
      <c r="BB23" s="301">
        <v>28849</v>
      </c>
      <c r="BC23" s="301">
        <v>28523</v>
      </c>
      <c r="BD23" s="301">
        <v>28524</v>
      </c>
      <c r="BE23" s="301">
        <v>28913</v>
      </c>
      <c r="BF23" s="301">
        <v>28904</v>
      </c>
      <c r="BG23" s="301">
        <v>29044</v>
      </c>
      <c r="BH23" s="301">
        <v>29018</v>
      </c>
      <c r="BI23" s="301">
        <v>29140</v>
      </c>
      <c r="BJ23" s="301">
        <v>28898</v>
      </c>
      <c r="BK23" s="292">
        <v>28932</v>
      </c>
      <c r="BL23" s="293">
        <v>28506</v>
      </c>
      <c r="BM23" s="301">
        <v>28510</v>
      </c>
      <c r="BN23" s="301">
        <v>29129</v>
      </c>
      <c r="BO23" s="301">
        <v>29341</v>
      </c>
      <c r="BP23" s="301">
        <v>29234</v>
      </c>
      <c r="BQ23" s="301">
        <v>29355</v>
      </c>
      <c r="BR23" s="301">
        <v>29212</v>
      </c>
      <c r="BS23" s="301">
        <v>29359</v>
      </c>
      <c r="BT23" s="301">
        <v>29286</v>
      </c>
      <c r="BU23" s="301">
        <v>29422</v>
      </c>
      <c r="BV23" s="301">
        <v>29475</v>
      </c>
      <c r="BW23" s="292">
        <v>29416</v>
      </c>
      <c r="BX23" s="293">
        <v>28880</v>
      </c>
      <c r="BY23" s="301">
        <v>28943</v>
      </c>
      <c r="BZ23" s="301">
        <v>29245</v>
      </c>
      <c r="CA23" s="301">
        <v>29505</v>
      </c>
      <c r="CB23" s="301">
        <v>29764</v>
      </c>
      <c r="CC23" s="301">
        <v>29859</v>
      </c>
      <c r="CD23" s="301">
        <v>30190</v>
      </c>
      <c r="CE23" s="301">
        <v>30316</v>
      </c>
      <c r="CF23" s="301">
        <v>30346</v>
      </c>
      <c r="CG23" s="301">
        <v>30582</v>
      </c>
      <c r="CH23" s="301">
        <v>30752</v>
      </c>
      <c r="CI23" s="292">
        <v>30767</v>
      </c>
      <c r="CJ23" s="293">
        <v>30316</v>
      </c>
      <c r="CK23" s="301">
        <v>30202</v>
      </c>
      <c r="CL23" s="301">
        <v>30266</v>
      </c>
      <c r="CM23" s="301">
        <v>30416</v>
      </c>
      <c r="CN23" s="301">
        <v>30319</v>
      </c>
      <c r="CO23" s="301">
        <v>30482</v>
      </c>
      <c r="CP23" s="301">
        <v>30655</v>
      </c>
      <c r="CQ23" s="301">
        <v>31273</v>
      </c>
      <c r="CR23" s="301">
        <v>31514</v>
      </c>
      <c r="CS23" s="301">
        <v>31867</v>
      </c>
      <c r="CT23" s="301">
        <v>32232</v>
      </c>
      <c r="CU23" s="292">
        <v>32455</v>
      </c>
      <c r="CV23" s="293">
        <v>32457</v>
      </c>
      <c r="CW23" s="301">
        <v>32580</v>
      </c>
      <c r="CX23" s="301">
        <v>33049</v>
      </c>
      <c r="CY23" s="301">
        <v>33339</v>
      </c>
      <c r="CZ23" s="301">
        <v>33652</v>
      </c>
      <c r="DA23" s="301">
        <v>33898</v>
      </c>
      <c r="DB23" s="301">
        <v>33928</v>
      </c>
      <c r="DC23" s="301">
        <v>34047</v>
      </c>
      <c r="DD23" s="301">
        <v>33171</v>
      </c>
      <c r="DE23" s="301">
        <v>33489</v>
      </c>
      <c r="DF23" s="301">
        <v>33695</v>
      </c>
      <c r="DG23" s="292">
        <v>33915</v>
      </c>
      <c r="DH23" s="293">
        <v>33773</v>
      </c>
      <c r="DI23" s="301">
        <v>33693</v>
      </c>
      <c r="DJ23" s="301">
        <v>33653</v>
      </c>
      <c r="DK23" s="301">
        <v>33779</v>
      </c>
      <c r="DL23" s="301">
        <v>33716</v>
      </c>
      <c r="DM23" s="301">
        <v>33669</v>
      </c>
      <c r="DN23" s="301">
        <v>31408</v>
      </c>
      <c r="DO23" s="301">
        <v>31344</v>
      </c>
      <c r="DP23" s="301">
        <v>31405</v>
      </c>
      <c r="DQ23" s="292">
        <v>31299</v>
      </c>
      <c r="DR23" s="292">
        <v>31225</v>
      </c>
      <c r="DS23" s="296">
        <v>31348</v>
      </c>
      <c r="DT23" s="292">
        <v>30781</v>
      </c>
      <c r="DU23" s="292">
        <v>30537</v>
      </c>
      <c r="DV23" s="292">
        <v>30965</v>
      </c>
      <c r="DW23" s="292">
        <v>31229</v>
      </c>
      <c r="DX23" s="292">
        <v>31332</v>
      </c>
      <c r="DY23" s="292">
        <v>31472</v>
      </c>
      <c r="DZ23" s="292">
        <v>31475</v>
      </c>
      <c r="EA23" s="292">
        <v>31546</v>
      </c>
      <c r="EB23" s="292">
        <v>31608</v>
      </c>
      <c r="EC23" s="292">
        <v>31756</v>
      </c>
      <c r="ED23" s="292">
        <v>31920</v>
      </c>
      <c r="EE23" s="292">
        <v>31606</v>
      </c>
      <c r="EF23" s="853">
        <v>30840</v>
      </c>
      <c r="EG23" s="292">
        <v>30725</v>
      </c>
      <c r="EH23" s="292">
        <v>30935</v>
      </c>
      <c r="EI23" s="292">
        <v>31126</v>
      </c>
      <c r="EJ23" s="292">
        <v>31242</v>
      </c>
      <c r="EK23" s="292">
        <v>31166</v>
      </c>
      <c r="EL23" s="296">
        <v>31137</v>
      </c>
      <c r="EM23" s="93">
        <v>-29</v>
      </c>
      <c r="EN23" s="79">
        <v>-9.313678260590294E-2</v>
      </c>
      <c r="EO23" s="93">
        <v>-469</v>
      </c>
      <c r="EP23" s="79">
        <v>-1.4838954628867937</v>
      </c>
    </row>
    <row r="24" spans="1:159" ht="15" outlineLevel="2">
      <c r="A24" s="290">
        <v>475</v>
      </c>
      <c r="B24" s="290" t="s">
        <v>394</v>
      </c>
      <c r="C24" s="290" t="s">
        <v>484</v>
      </c>
      <c r="D24" s="293">
        <v>166</v>
      </c>
      <c r="E24" s="301">
        <v>145</v>
      </c>
      <c r="F24" s="301">
        <v>159</v>
      </c>
      <c r="G24" s="301">
        <v>168</v>
      </c>
      <c r="H24" s="301">
        <v>177</v>
      </c>
      <c r="I24" s="301">
        <v>176</v>
      </c>
      <c r="J24" s="301">
        <v>183</v>
      </c>
      <c r="K24" s="301">
        <v>188</v>
      </c>
      <c r="L24" s="301">
        <v>172</v>
      </c>
      <c r="M24" s="301">
        <v>193</v>
      </c>
      <c r="N24" s="301">
        <v>176</v>
      </c>
      <c r="O24" s="296">
        <v>188</v>
      </c>
      <c r="P24" s="293">
        <v>171</v>
      </c>
      <c r="Q24" s="301">
        <v>166</v>
      </c>
      <c r="R24" s="301">
        <v>195</v>
      </c>
      <c r="S24" s="301">
        <v>197</v>
      </c>
      <c r="T24" s="301">
        <v>177</v>
      </c>
      <c r="U24" s="301">
        <v>232</v>
      </c>
      <c r="V24" s="301">
        <v>234</v>
      </c>
      <c r="W24" s="301">
        <v>228</v>
      </c>
      <c r="X24" s="301">
        <v>226</v>
      </c>
      <c r="Y24" s="301">
        <v>239</v>
      </c>
      <c r="Z24" s="301">
        <v>241</v>
      </c>
      <c r="AA24" s="296">
        <v>233</v>
      </c>
      <c r="AB24" s="293">
        <v>196</v>
      </c>
      <c r="AC24" s="301">
        <v>159</v>
      </c>
      <c r="AD24" s="301">
        <v>160</v>
      </c>
      <c r="AE24" s="301">
        <v>175</v>
      </c>
      <c r="AF24" s="301">
        <v>170</v>
      </c>
      <c r="AG24" s="301">
        <v>151</v>
      </c>
      <c r="AH24" s="301">
        <v>179</v>
      </c>
      <c r="AI24" s="301">
        <v>171</v>
      </c>
      <c r="AJ24" s="301">
        <v>211</v>
      </c>
      <c r="AK24" s="301">
        <v>210</v>
      </c>
      <c r="AL24" s="301">
        <v>212</v>
      </c>
      <c r="AM24" s="296">
        <v>204</v>
      </c>
      <c r="AN24" s="293">
        <v>170</v>
      </c>
      <c r="AO24" s="301">
        <v>149</v>
      </c>
      <c r="AP24" s="301">
        <v>169</v>
      </c>
      <c r="AQ24" s="301">
        <v>175</v>
      </c>
      <c r="AR24" s="301">
        <v>191</v>
      </c>
      <c r="AS24" s="301">
        <v>220</v>
      </c>
      <c r="AT24" s="301">
        <v>242</v>
      </c>
      <c r="AU24" s="301">
        <v>243</v>
      </c>
      <c r="AV24" s="301">
        <v>276</v>
      </c>
      <c r="AW24" s="301">
        <v>291</v>
      </c>
      <c r="AX24" s="301">
        <v>295</v>
      </c>
      <c r="AY24" s="296">
        <v>381</v>
      </c>
      <c r="AZ24" s="293">
        <v>353</v>
      </c>
      <c r="BA24" s="301">
        <v>316</v>
      </c>
      <c r="BB24" s="301">
        <v>294</v>
      </c>
      <c r="BC24" s="301">
        <v>238</v>
      </c>
      <c r="BD24" s="301">
        <v>246</v>
      </c>
      <c r="BE24" s="301">
        <v>262</v>
      </c>
      <c r="BF24" s="301">
        <v>258</v>
      </c>
      <c r="BG24" s="301">
        <v>266</v>
      </c>
      <c r="BH24" s="301">
        <v>257</v>
      </c>
      <c r="BI24" s="301">
        <v>251</v>
      </c>
      <c r="BJ24" s="301">
        <v>248</v>
      </c>
      <c r="BK24" s="292">
        <v>258</v>
      </c>
      <c r="BL24" s="293">
        <v>240</v>
      </c>
      <c r="BM24" s="301">
        <v>189</v>
      </c>
      <c r="BN24" s="301">
        <v>216</v>
      </c>
      <c r="BO24" s="301">
        <v>226</v>
      </c>
      <c r="BP24" s="301">
        <v>235</v>
      </c>
      <c r="BQ24" s="301">
        <v>239</v>
      </c>
      <c r="BR24" s="301">
        <v>243</v>
      </c>
      <c r="BS24" s="301">
        <v>257</v>
      </c>
      <c r="BT24" s="301">
        <v>248</v>
      </c>
      <c r="BU24" s="301">
        <v>213</v>
      </c>
      <c r="BV24" s="301">
        <v>200</v>
      </c>
      <c r="BW24" s="292">
        <v>213</v>
      </c>
      <c r="BX24" s="293">
        <v>192</v>
      </c>
      <c r="BY24" s="301">
        <v>161</v>
      </c>
      <c r="BZ24" s="301">
        <v>175</v>
      </c>
      <c r="CA24" s="301">
        <v>197</v>
      </c>
      <c r="CB24" s="301">
        <v>223</v>
      </c>
      <c r="CC24" s="301">
        <v>234</v>
      </c>
      <c r="CD24" s="301">
        <v>242</v>
      </c>
      <c r="CE24" s="301">
        <v>254</v>
      </c>
      <c r="CF24" s="301">
        <v>252</v>
      </c>
      <c r="CG24" s="301">
        <v>268</v>
      </c>
      <c r="CH24" s="301">
        <v>275</v>
      </c>
      <c r="CI24" s="292">
        <v>291</v>
      </c>
      <c r="CJ24" s="293">
        <v>238</v>
      </c>
      <c r="CK24" s="301">
        <v>204</v>
      </c>
      <c r="CL24" s="301">
        <v>229</v>
      </c>
      <c r="CM24" s="301">
        <v>224</v>
      </c>
      <c r="CN24" s="301">
        <v>208</v>
      </c>
      <c r="CO24" s="301">
        <v>224</v>
      </c>
      <c r="CP24" s="301">
        <v>227</v>
      </c>
      <c r="CQ24" s="301">
        <v>252</v>
      </c>
      <c r="CR24" s="301">
        <v>267</v>
      </c>
      <c r="CS24" s="301">
        <v>265</v>
      </c>
      <c r="CT24" s="301">
        <v>268</v>
      </c>
      <c r="CU24" s="292">
        <v>276</v>
      </c>
      <c r="CV24" s="293">
        <v>248</v>
      </c>
      <c r="CW24" s="301">
        <v>235</v>
      </c>
      <c r="CX24" s="301">
        <v>230</v>
      </c>
      <c r="CY24" s="301">
        <v>246</v>
      </c>
      <c r="CZ24" s="301">
        <v>272</v>
      </c>
      <c r="DA24" s="301">
        <v>288</v>
      </c>
      <c r="DB24" s="301">
        <v>297</v>
      </c>
      <c r="DC24" s="301">
        <v>290</v>
      </c>
      <c r="DD24" s="301">
        <v>283</v>
      </c>
      <c r="DE24" s="301">
        <v>286</v>
      </c>
      <c r="DF24" s="301">
        <v>302</v>
      </c>
      <c r="DG24" s="292">
        <v>295</v>
      </c>
      <c r="DH24" s="293">
        <v>251</v>
      </c>
      <c r="DI24" s="301">
        <v>239</v>
      </c>
      <c r="DJ24" s="301">
        <v>247</v>
      </c>
      <c r="DK24" s="301">
        <v>317</v>
      </c>
      <c r="DL24" s="301">
        <v>312</v>
      </c>
      <c r="DM24" s="301">
        <v>322</v>
      </c>
      <c r="DN24" s="301">
        <v>266</v>
      </c>
      <c r="DO24" s="301">
        <v>259</v>
      </c>
      <c r="DP24" s="301">
        <v>291</v>
      </c>
      <c r="DQ24" s="292">
        <v>273</v>
      </c>
      <c r="DR24" s="292">
        <v>291</v>
      </c>
      <c r="DS24" s="296">
        <v>282</v>
      </c>
      <c r="DT24" s="292">
        <v>236</v>
      </c>
      <c r="DU24" s="292">
        <v>214</v>
      </c>
      <c r="DV24" s="292">
        <v>255</v>
      </c>
      <c r="DW24" s="292">
        <v>280</v>
      </c>
      <c r="DX24" s="292">
        <v>266</v>
      </c>
      <c r="DY24" s="292">
        <v>248</v>
      </c>
      <c r="DZ24" s="292">
        <v>271</v>
      </c>
      <c r="EA24" s="292">
        <v>266</v>
      </c>
      <c r="EB24" s="292">
        <v>278</v>
      </c>
      <c r="EC24" s="292">
        <v>295</v>
      </c>
      <c r="ED24" s="292">
        <v>293</v>
      </c>
      <c r="EE24" s="292">
        <v>267</v>
      </c>
      <c r="EF24" s="853">
        <v>218</v>
      </c>
      <c r="EG24" s="292">
        <v>204</v>
      </c>
      <c r="EH24" s="292">
        <v>237</v>
      </c>
      <c r="EI24" s="292">
        <v>261</v>
      </c>
      <c r="EJ24" s="292">
        <v>286</v>
      </c>
      <c r="EK24" s="292">
        <v>321</v>
      </c>
      <c r="EL24" s="296">
        <v>309</v>
      </c>
      <c r="EM24" s="93">
        <v>-12</v>
      </c>
      <c r="EN24" s="79">
        <v>-3.8834951456310676</v>
      </c>
      <c r="EO24" s="93">
        <v>42</v>
      </c>
      <c r="EP24" s="79">
        <v>15.730337078651685</v>
      </c>
    </row>
    <row r="25" spans="1:159" ht="15" outlineLevel="2">
      <c r="A25" s="290">
        <v>480</v>
      </c>
      <c r="B25" s="290" t="s">
        <v>394</v>
      </c>
      <c r="C25" s="290" t="s">
        <v>485</v>
      </c>
      <c r="D25" s="293">
        <v>1634</v>
      </c>
      <c r="E25" s="301">
        <v>1498</v>
      </c>
      <c r="F25" s="301">
        <v>1534</v>
      </c>
      <c r="G25" s="301">
        <v>1593</v>
      </c>
      <c r="H25" s="301">
        <v>1526</v>
      </c>
      <c r="I25" s="301">
        <v>1573</v>
      </c>
      <c r="J25" s="301">
        <v>1573</v>
      </c>
      <c r="K25" s="301">
        <v>1633</v>
      </c>
      <c r="L25" s="301">
        <v>1656</v>
      </c>
      <c r="M25" s="301">
        <v>1669</v>
      </c>
      <c r="N25" s="301">
        <v>1713</v>
      </c>
      <c r="O25" s="296">
        <v>1749</v>
      </c>
      <c r="P25" s="293">
        <v>1735</v>
      </c>
      <c r="Q25" s="301">
        <v>1736</v>
      </c>
      <c r="R25" s="301">
        <v>1880</v>
      </c>
      <c r="S25" s="301">
        <v>1916</v>
      </c>
      <c r="T25" s="301">
        <v>1526</v>
      </c>
      <c r="U25" s="301">
        <v>2063</v>
      </c>
      <c r="V25" s="301">
        <v>1982</v>
      </c>
      <c r="W25" s="301">
        <v>2056</v>
      </c>
      <c r="X25" s="301">
        <v>2047</v>
      </c>
      <c r="Y25" s="301">
        <v>2076</v>
      </c>
      <c r="Z25" s="301">
        <v>2051</v>
      </c>
      <c r="AA25" s="296">
        <v>2020</v>
      </c>
      <c r="AB25" s="293">
        <v>1932</v>
      </c>
      <c r="AC25" s="301">
        <v>1857</v>
      </c>
      <c r="AD25" s="301">
        <v>1865</v>
      </c>
      <c r="AE25" s="301">
        <v>1874</v>
      </c>
      <c r="AF25" s="301">
        <v>1844</v>
      </c>
      <c r="AG25" s="301">
        <v>1881</v>
      </c>
      <c r="AH25" s="301">
        <v>2008</v>
      </c>
      <c r="AI25" s="301">
        <v>2079</v>
      </c>
      <c r="AJ25" s="301">
        <v>2102</v>
      </c>
      <c r="AK25" s="301">
        <v>2118</v>
      </c>
      <c r="AL25" s="301">
        <v>2003</v>
      </c>
      <c r="AM25" s="296">
        <v>2043</v>
      </c>
      <c r="AN25" s="293">
        <v>2026</v>
      </c>
      <c r="AO25" s="301">
        <v>1921</v>
      </c>
      <c r="AP25" s="301">
        <v>2002</v>
      </c>
      <c r="AQ25" s="301">
        <v>2084</v>
      </c>
      <c r="AR25" s="301">
        <v>2128</v>
      </c>
      <c r="AS25" s="301">
        <v>2203</v>
      </c>
      <c r="AT25" s="301">
        <v>2221</v>
      </c>
      <c r="AU25" s="301">
        <v>2217</v>
      </c>
      <c r="AV25" s="301">
        <v>2174</v>
      </c>
      <c r="AW25" s="301">
        <v>2211</v>
      </c>
      <c r="AX25" s="301">
        <v>2189</v>
      </c>
      <c r="AY25" s="296">
        <v>2163</v>
      </c>
      <c r="AZ25" s="293">
        <v>2095</v>
      </c>
      <c r="BA25" s="301">
        <v>2032</v>
      </c>
      <c r="BB25" s="301">
        <v>2101</v>
      </c>
      <c r="BC25" s="301">
        <v>2047</v>
      </c>
      <c r="BD25" s="301">
        <v>2093</v>
      </c>
      <c r="BE25" s="301">
        <v>2237</v>
      </c>
      <c r="BF25" s="301">
        <v>2305</v>
      </c>
      <c r="BG25" s="301">
        <v>2485</v>
      </c>
      <c r="BH25" s="301">
        <v>2250</v>
      </c>
      <c r="BI25" s="301">
        <v>2192</v>
      </c>
      <c r="BJ25" s="301">
        <v>2138</v>
      </c>
      <c r="BK25" s="292">
        <v>2137</v>
      </c>
      <c r="BL25" s="293">
        <v>2079</v>
      </c>
      <c r="BM25" s="301">
        <v>2035</v>
      </c>
      <c r="BN25" s="301">
        <v>2057</v>
      </c>
      <c r="BO25" s="301">
        <v>2039</v>
      </c>
      <c r="BP25" s="301">
        <v>2007</v>
      </c>
      <c r="BQ25" s="301">
        <v>2056</v>
      </c>
      <c r="BR25" s="301">
        <v>2056</v>
      </c>
      <c r="BS25" s="301">
        <v>2032</v>
      </c>
      <c r="BT25" s="301">
        <v>2033</v>
      </c>
      <c r="BU25" s="301">
        <v>2084</v>
      </c>
      <c r="BV25" s="301">
        <v>2072</v>
      </c>
      <c r="BW25" s="292">
        <v>2077</v>
      </c>
      <c r="BX25" s="293">
        <v>2007</v>
      </c>
      <c r="BY25" s="301">
        <v>2001</v>
      </c>
      <c r="BZ25" s="301">
        <v>2042</v>
      </c>
      <c r="CA25" s="301">
        <v>2053</v>
      </c>
      <c r="CB25" s="301">
        <v>2080</v>
      </c>
      <c r="CC25" s="301">
        <v>2195</v>
      </c>
      <c r="CD25" s="301">
        <v>2249</v>
      </c>
      <c r="CE25" s="301">
        <v>2283</v>
      </c>
      <c r="CF25" s="301">
        <v>2291</v>
      </c>
      <c r="CG25" s="301">
        <v>2338</v>
      </c>
      <c r="CH25" s="301">
        <v>2399</v>
      </c>
      <c r="CI25" s="292">
        <v>2381</v>
      </c>
      <c r="CJ25" s="293">
        <v>2292</v>
      </c>
      <c r="CK25" s="301">
        <v>2234</v>
      </c>
      <c r="CL25" s="301">
        <v>2302</v>
      </c>
      <c r="CM25" s="301">
        <v>2325</v>
      </c>
      <c r="CN25" s="301">
        <v>2311</v>
      </c>
      <c r="CO25" s="301">
        <v>2309</v>
      </c>
      <c r="CP25" s="301">
        <v>2370</v>
      </c>
      <c r="CQ25" s="301">
        <v>2462</v>
      </c>
      <c r="CR25" s="301">
        <v>2444</v>
      </c>
      <c r="CS25" s="301">
        <v>2446</v>
      </c>
      <c r="CT25" s="301">
        <v>2480</v>
      </c>
      <c r="CU25" s="292">
        <v>2489</v>
      </c>
      <c r="CV25" s="293">
        <v>2475</v>
      </c>
      <c r="CW25" s="301">
        <v>2544</v>
      </c>
      <c r="CX25" s="301">
        <v>2621</v>
      </c>
      <c r="CY25" s="301">
        <v>2697</v>
      </c>
      <c r="CZ25" s="301">
        <v>2815</v>
      </c>
      <c r="DA25" s="301">
        <v>2842</v>
      </c>
      <c r="DB25" s="301">
        <v>2790</v>
      </c>
      <c r="DC25" s="301">
        <v>2848</v>
      </c>
      <c r="DD25" s="301">
        <v>2826</v>
      </c>
      <c r="DE25" s="301">
        <v>2849</v>
      </c>
      <c r="DF25" s="301">
        <v>2855</v>
      </c>
      <c r="DG25" s="292">
        <v>2819</v>
      </c>
      <c r="DH25" s="293">
        <v>2753</v>
      </c>
      <c r="DI25" s="301">
        <v>2786</v>
      </c>
      <c r="DJ25" s="301">
        <v>2816</v>
      </c>
      <c r="DK25" s="301">
        <v>2869</v>
      </c>
      <c r="DL25" s="301">
        <v>2851</v>
      </c>
      <c r="DM25" s="301">
        <v>2819</v>
      </c>
      <c r="DN25" s="301">
        <v>2441</v>
      </c>
      <c r="DO25" s="301">
        <v>2323</v>
      </c>
      <c r="DP25" s="301">
        <v>2336</v>
      </c>
      <c r="DQ25" s="292">
        <v>2300</v>
      </c>
      <c r="DR25" s="292">
        <v>2257</v>
      </c>
      <c r="DS25" s="296">
        <v>2145</v>
      </c>
      <c r="DT25" s="292">
        <v>2040</v>
      </c>
      <c r="DU25" s="292">
        <v>2016</v>
      </c>
      <c r="DV25" s="292">
        <v>2083</v>
      </c>
      <c r="DW25" s="292">
        <v>2104</v>
      </c>
      <c r="DX25" s="292">
        <v>2122</v>
      </c>
      <c r="DY25" s="292">
        <v>2159</v>
      </c>
      <c r="DZ25" s="292">
        <v>2123</v>
      </c>
      <c r="EA25" s="292">
        <v>2134</v>
      </c>
      <c r="EB25" s="292">
        <v>2148</v>
      </c>
      <c r="EC25" s="292">
        <v>2186</v>
      </c>
      <c r="ED25" s="292">
        <v>2184</v>
      </c>
      <c r="EE25" s="292">
        <v>2169</v>
      </c>
      <c r="EF25" s="853">
        <v>2085</v>
      </c>
      <c r="EG25" s="292">
        <v>2009</v>
      </c>
      <c r="EH25" s="292">
        <v>2031</v>
      </c>
      <c r="EI25" s="292">
        <v>2096</v>
      </c>
      <c r="EJ25" s="292">
        <v>2134</v>
      </c>
      <c r="EK25" s="292">
        <v>2213</v>
      </c>
      <c r="EL25" s="296">
        <v>2200</v>
      </c>
      <c r="EM25" s="93">
        <v>-13</v>
      </c>
      <c r="EN25" s="79">
        <v>-0.59090909090909094</v>
      </c>
      <c r="EO25" s="93">
        <v>31</v>
      </c>
      <c r="EP25" s="79">
        <v>1.4292300599354542</v>
      </c>
    </row>
    <row r="26" spans="1:159" ht="15" outlineLevel="2">
      <c r="A26" s="290">
        <v>490</v>
      </c>
      <c r="B26" s="290" t="s">
        <v>394</v>
      </c>
      <c r="C26" s="290" t="s">
        <v>487</v>
      </c>
      <c r="D26" s="293">
        <v>4193</v>
      </c>
      <c r="E26" s="301">
        <v>3841</v>
      </c>
      <c r="F26" s="301">
        <v>3771</v>
      </c>
      <c r="G26" s="301">
        <v>3778</v>
      </c>
      <c r="H26" s="301">
        <v>3835</v>
      </c>
      <c r="I26" s="301">
        <v>3946</v>
      </c>
      <c r="J26" s="301">
        <v>4002</v>
      </c>
      <c r="K26" s="301">
        <v>4136</v>
      </c>
      <c r="L26" s="301">
        <v>4134</v>
      </c>
      <c r="M26" s="301">
        <v>4242</v>
      </c>
      <c r="N26" s="301">
        <v>4348</v>
      </c>
      <c r="O26" s="296">
        <v>4398</v>
      </c>
      <c r="P26" s="293">
        <v>4158</v>
      </c>
      <c r="Q26" s="301">
        <v>4298</v>
      </c>
      <c r="R26" s="301">
        <v>4481</v>
      </c>
      <c r="S26" s="301">
        <v>4447</v>
      </c>
      <c r="T26" s="301">
        <v>3835</v>
      </c>
      <c r="U26" s="301">
        <v>4425</v>
      </c>
      <c r="V26" s="301">
        <v>4325</v>
      </c>
      <c r="W26" s="301">
        <v>4487</v>
      </c>
      <c r="X26" s="301">
        <v>4542</v>
      </c>
      <c r="Y26" s="301">
        <v>4623</v>
      </c>
      <c r="Z26" s="301">
        <v>4608</v>
      </c>
      <c r="AA26" s="296">
        <v>4379</v>
      </c>
      <c r="AB26" s="293">
        <v>3921</v>
      </c>
      <c r="AC26" s="301">
        <v>3768</v>
      </c>
      <c r="AD26" s="301">
        <v>3811</v>
      </c>
      <c r="AE26" s="301">
        <v>3886</v>
      </c>
      <c r="AF26" s="301">
        <v>3860</v>
      </c>
      <c r="AG26" s="301">
        <v>3852</v>
      </c>
      <c r="AH26" s="301">
        <v>3988</v>
      </c>
      <c r="AI26" s="301">
        <v>4151</v>
      </c>
      <c r="AJ26" s="301">
        <v>4196</v>
      </c>
      <c r="AK26" s="301">
        <v>4222</v>
      </c>
      <c r="AL26" s="301">
        <v>4113</v>
      </c>
      <c r="AM26" s="296">
        <v>4024</v>
      </c>
      <c r="AN26" s="293">
        <v>3840</v>
      </c>
      <c r="AO26" s="301">
        <v>3700</v>
      </c>
      <c r="AP26" s="301">
        <v>3763</v>
      </c>
      <c r="AQ26" s="301">
        <v>3924</v>
      </c>
      <c r="AR26" s="301">
        <v>3990</v>
      </c>
      <c r="AS26" s="301">
        <v>4104</v>
      </c>
      <c r="AT26" s="301">
        <v>4283</v>
      </c>
      <c r="AU26" s="301">
        <v>4369</v>
      </c>
      <c r="AV26" s="301">
        <v>4290</v>
      </c>
      <c r="AW26" s="301">
        <v>4367</v>
      </c>
      <c r="AX26" s="301">
        <v>4383</v>
      </c>
      <c r="AY26" s="296">
        <v>4327</v>
      </c>
      <c r="AZ26" s="293">
        <v>4176</v>
      </c>
      <c r="BA26" s="301">
        <v>3904</v>
      </c>
      <c r="BB26" s="301">
        <v>4102</v>
      </c>
      <c r="BC26" s="301">
        <v>4159</v>
      </c>
      <c r="BD26" s="301">
        <v>4295</v>
      </c>
      <c r="BE26" s="301">
        <v>4436</v>
      </c>
      <c r="BF26" s="301">
        <v>4397</v>
      </c>
      <c r="BG26" s="301">
        <v>5085</v>
      </c>
      <c r="BH26" s="301">
        <v>4351</v>
      </c>
      <c r="BI26" s="301">
        <v>4356</v>
      </c>
      <c r="BJ26" s="301">
        <v>4318</v>
      </c>
      <c r="BK26" s="292">
        <v>4330</v>
      </c>
      <c r="BL26" s="293">
        <v>4180</v>
      </c>
      <c r="BM26" s="301">
        <v>4027</v>
      </c>
      <c r="BN26" s="301">
        <v>4244</v>
      </c>
      <c r="BO26" s="301">
        <v>4278</v>
      </c>
      <c r="BP26" s="301">
        <v>4235</v>
      </c>
      <c r="BQ26" s="301">
        <v>4271</v>
      </c>
      <c r="BR26" s="301">
        <v>4270</v>
      </c>
      <c r="BS26" s="301">
        <v>4238</v>
      </c>
      <c r="BT26" s="301">
        <v>4304</v>
      </c>
      <c r="BU26" s="301">
        <v>4291</v>
      </c>
      <c r="BV26" s="301">
        <v>4286</v>
      </c>
      <c r="BW26" s="292">
        <v>4310</v>
      </c>
      <c r="BX26" s="293">
        <v>4098</v>
      </c>
      <c r="BY26" s="301">
        <v>4042</v>
      </c>
      <c r="BZ26" s="301">
        <v>4165</v>
      </c>
      <c r="CA26" s="301">
        <v>4227</v>
      </c>
      <c r="CB26" s="301">
        <v>4235</v>
      </c>
      <c r="CC26" s="301">
        <v>4271</v>
      </c>
      <c r="CD26" s="301">
        <v>4312</v>
      </c>
      <c r="CE26" s="301">
        <v>4372</v>
      </c>
      <c r="CF26" s="301">
        <v>4360</v>
      </c>
      <c r="CG26" s="301">
        <v>4451</v>
      </c>
      <c r="CH26" s="301">
        <v>4563</v>
      </c>
      <c r="CI26" s="292">
        <v>4667</v>
      </c>
      <c r="CJ26" s="293">
        <v>4376</v>
      </c>
      <c r="CK26" s="301">
        <v>4312</v>
      </c>
      <c r="CL26" s="301">
        <v>4344</v>
      </c>
      <c r="CM26" s="301">
        <v>4393</v>
      </c>
      <c r="CN26" s="301">
        <v>4254</v>
      </c>
      <c r="CO26" s="301">
        <v>4349</v>
      </c>
      <c r="CP26" s="301">
        <v>4374</v>
      </c>
      <c r="CQ26" s="301">
        <v>4551</v>
      </c>
      <c r="CR26" s="301">
        <v>4573</v>
      </c>
      <c r="CS26" s="301">
        <v>4630</v>
      </c>
      <c r="CT26" s="301">
        <v>4728</v>
      </c>
      <c r="CU26" s="292">
        <v>4834</v>
      </c>
      <c r="CV26" s="293">
        <v>4761</v>
      </c>
      <c r="CW26" s="301">
        <v>4912</v>
      </c>
      <c r="CX26" s="301">
        <v>5119</v>
      </c>
      <c r="CY26" s="301">
        <v>5243</v>
      </c>
      <c r="CZ26" s="301">
        <v>5311</v>
      </c>
      <c r="DA26" s="301">
        <v>5331</v>
      </c>
      <c r="DB26" s="301">
        <v>5205</v>
      </c>
      <c r="DC26" s="301">
        <v>5209</v>
      </c>
      <c r="DD26" s="301">
        <v>5230</v>
      </c>
      <c r="DE26" s="301">
        <v>5377</v>
      </c>
      <c r="DF26" s="301">
        <v>5378</v>
      </c>
      <c r="DG26" s="292">
        <v>5391</v>
      </c>
      <c r="DH26" s="293">
        <v>5280</v>
      </c>
      <c r="DI26" s="301">
        <v>5434</v>
      </c>
      <c r="DJ26" s="301">
        <v>5676</v>
      </c>
      <c r="DK26" s="301">
        <v>5800</v>
      </c>
      <c r="DL26" s="301">
        <v>5753</v>
      </c>
      <c r="DM26" s="301">
        <v>5779</v>
      </c>
      <c r="DN26" s="301">
        <v>5136</v>
      </c>
      <c r="DO26" s="301">
        <v>5177</v>
      </c>
      <c r="DP26" s="301">
        <v>5278</v>
      </c>
      <c r="DQ26" s="292">
        <v>5258</v>
      </c>
      <c r="DR26" s="292">
        <v>5330</v>
      </c>
      <c r="DS26" s="296">
        <v>5296</v>
      </c>
      <c r="DT26" s="292">
        <v>5114</v>
      </c>
      <c r="DU26" s="292">
        <v>5067</v>
      </c>
      <c r="DV26" s="292">
        <v>5332</v>
      </c>
      <c r="DW26" s="292">
        <v>5389</v>
      </c>
      <c r="DX26" s="292">
        <v>5493</v>
      </c>
      <c r="DY26" s="292">
        <v>5527</v>
      </c>
      <c r="DZ26" s="292">
        <v>5517</v>
      </c>
      <c r="EA26" s="292">
        <v>5560</v>
      </c>
      <c r="EB26" s="292">
        <v>5566</v>
      </c>
      <c r="EC26" s="292">
        <v>5612</v>
      </c>
      <c r="ED26" s="292">
        <v>5743</v>
      </c>
      <c r="EE26" s="292">
        <v>5701</v>
      </c>
      <c r="EF26" s="853">
        <v>5379</v>
      </c>
      <c r="EG26" s="292">
        <v>5384</v>
      </c>
      <c r="EH26" s="292">
        <v>5434</v>
      </c>
      <c r="EI26" s="292">
        <v>5585</v>
      </c>
      <c r="EJ26" s="292">
        <v>5730</v>
      </c>
      <c r="EK26" s="292">
        <v>5790</v>
      </c>
      <c r="EL26" s="296">
        <v>5756</v>
      </c>
      <c r="EM26" s="93">
        <v>-34</v>
      </c>
      <c r="EN26" s="79">
        <v>-0.59068797776233495</v>
      </c>
      <c r="EO26" s="93">
        <v>55</v>
      </c>
      <c r="EP26" s="79">
        <v>0.96474302753902819</v>
      </c>
    </row>
    <row r="27" spans="1:159" ht="15" outlineLevel="2">
      <c r="A27" s="290">
        <v>659</v>
      </c>
      <c r="B27" s="290" t="s">
        <v>394</v>
      </c>
      <c r="C27" s="290" t="s">
        <v>507</v>
      </c>
      <c r="D27" s="293">
        <v>1456</v>
      </c>
      <c r="E27" s="301">
        <v>1285</v>
      </c>
      <c r="F27" s="301">
        <v>1287</v>
      </c>
      <c r="G27" s="301">
        <v>1289</v>
      </c>
      <c r="H27" s="301">
        <v>1278</v>
      </c>
      <c r="I27" s="301">
        <v>1257</v>
      </c>
      <c r="J27" s="301">
        <v>1262</v>
      </c>
      <c r="K27" s="301">
        <v>1279</v>
      </c>
      <c r="L27" s="301">
        <v>1236</v>
      </c>
      <c r="M27" s="301">
        <v>1292</v>
      </c>
      <c r="N27" s="301">
        <v>1294</v>
      </c>
      <c r="O27" s="296">
        <v>1323</v>
      </c>
      <c r="P27" s="293">
        <v>1324</v>
      </c>
      <c r="Q27" s="301">
        <v>1230</v>
      </c>
      <c r="R27" s="301">
        <v>1419</v>
      </c>
      <c r="S27" s="301">
        <v>1367</v>
      </c>
      <c r="T27" s="301">
        <v>1278</v>
      </c>
      <c r="U27" s="301">
        <v>1449</v>
      </c>
      <c r="V27" s="301">
        <v>1459</v>
      </c>
      <c r="W27" s="301">
        <v>1500</v>
      </c>
      <c r="X27" s="301">
        <v>1525</v>
      </c>
      <c r="Y27" s="301">
        <v>1515</v>
      </c>
      <c r="Z27" s="301">
        <v>1512</v>
      </c>
      <c r="AA27" s="296">
        <v>1441</v>
      </c>
      <c r="AB27" s="293">
        <v>1310</v>
      </c>
      <c r="AC27" s="301">
        <v>1213</v>
      </c>
      <c r="AD27" s="301">
        <v>1264</v>
      </c>
      <c r="AE27" s="301">
        <v>1312</v>
      </c>
      <c r="AF27" s="301">
        <v>1333</v>
      </c>
      <c r="AG27" s="301">
        <v>1382</v>
      </c>
      <c r="AH27" s="301">
        <v>1482</v>
      </c>
      <c r="AI27" s="301">
        <v>1487</v>
      </c>
      <c r="AJ27" s="301">
        <v>1557</v>
      </c>
      <c r="AK27" s="301">
        <v>1612</v>
      </c>
      <c r="AL27" s="301">
        <v>1544</v>
      </c>
      <c r="AM27" s="296">
        <v>1540</v>
      </c>
      <c r="AN27" s="293">
        <v>1443</v>
      </c>
      <c r="AO27" s="301">
        <v>1245</v>
      </c>
      <c r="AP27" s="301">
        <v>1349</v>
      </c>
      <c r="AQ27" s="301">
        <v>1386</v>
      </c>
      <c r="AR27" s="301">
        <v>1387</v>
      </c>
      <c r="AS27" s="301">
        <v>1412</v>
      </c>
      <c r="AT27" s="301">
        <v>1419</v>
      </c>
      <c r="AU27" s="301">
        <v>1441</v>
      </c>
      <c r="AV27" s="301">
        <v>1461</v>
      </c>
      <c r="AW27" s="301">
        <v>1480</v>
      </c>
      <c r="AX27" s="301">
        <v>1431</v>
      </c>
      <c r="AY27" s="296">
        <v>1313</v>
      </c>
      <c r="AZ27" s="293">
        <v>1237</v>
      </c>
      <c r="BA27" s="301">
        <v>1158</v>
      </c>
      <c r="BB27" s="301">
        <v>1208</v>
      </c>
      <c r="BC27" s="301">
        <v>1144</v>
      </c>
      <c r="BD27" s="301">
        <v>1111</v>
      </c>
      <c r="BE27" s="301">
        <v>1146</v>
      </c>
      <c r="BF27" s="301">
        <v>1121</v>
      </c>
      <c r="BG27" s="301">
        <v>1266</v>
      </c>
      <c r="BH27" s="301">
        <v>1083</v>
      </c>
      <c r="BI27" s="301">
        <v>1085</v>
      </c>
      <c r="BJ27" s="301">
        <v>1070</v>
      </c>
      <c r="BK27" s="292">
        <v>1051</v>
      </c>
      <c r="BL27" s="293">
        <v>984</v>
      </c>
      <c r="BM27" s="301">
        <v>907</v>
      </c>
      <c r="BN27" s="301">
        <v>940</v>
      </c>
      <c r="BO27" s="301">
        <v>961</v>
      </c>
      <c r="BP27" s="301">
        <v>930</v>
      </c>
      <c r="BQ27" s="301">
        <v>939</v>
      </c>
      <c r="BR27" s="301">
        <v>873</v>
      </c>
      <c r="BS27" s="301">
        <v>942</v>
      </c>
      <c r="BT27" s="301">
        <v>943</v>
      </c>
      <c r="BU27" s="301">
        <v>949</v>
      </c>
      <c r="BV27" s="301">
        <v>953</v>
      </c>
      <c r="BW27" s="292">
        <v>952</v>
      </c>
      <c r="BX27" s="293">
        <v>893</v>
      </c>
      <c r="BY27" s="301">
        <v>895</v>
      </c>
      <c r="BZ27" s="301">
        <v>942</v>
      </c>
      <c r="CA27" s="301">
        <v>951</v>
      </c>
      <c r="CB27" s="301">
        <v>927</v>
      </c>
      <c r="CC27" s="301">
        <v>939</v>
      </c>
      <c r="CD27" s="301">
        <v>952</v>
      </c>
      <c r="CE27" s="301">
        <v>959</v>
      </c>
      <c r="CF27" s="301">
        <v>976</v>
      </c>
      <c r="CG27" s="301">
        <v>996</v>
      </c>
      <c r="CH27" s="301">
        <v>1041</v>
      </c>
      <c r="CI27" s="292">
        <v>1069</v>
      </c>
      <c r="CJ27" s="293">
        <v>966</v>
      </c>
      <c r="CK27" s="301">
        <v>946</v>
      </c>
      <c r="CL27" s="301">
        <v>980</v>
      </c>
      <c r="CM27" s="301">
        <v>1046</v>
      </c>
      <c r="CN27" s="301">
        <v>1061</v>
      </c>
      <c r="CO27" s="301">
        <v>1077</v>
      </c>
      <c r="CP27" s="301">
        <v>1074</v>
      </c>
      <c r="CQ27" s="301">
        <v>1132</v>
      </c>
      <c r="CR27" s="301">
        <v>1143</v>
      </c>
      <c r="CS27" s="301">
        <v>1174</v>
      </c>
      <c r="CT27" s="301">
        <v>1237</v>
      </c>
      <c r="CU27" s="292">
        <v>1277</v>
      </c>
      <c r="CV27" s="293">
        <v>1262</v>
      </c>
      <c r="CW27" s="301">
        <v>1277</v>
      </c>
      <c r="CX27" s="301">
        <v>1305</v>
      </c>
      <c r="CY27" s="301">
        <v>1370</v>
      </c>
      <c r="CZ27" s="301">
        <v>1430</v>
      </c>
      <c r="DA27" s="301">
        <v>1406</v>
      </c>
      <c r="DB27" s="301">
        <v>1388</v>
      </c>
      <c r="DC27" s="301">
        <v>1422</v>
      </c>
      <c r="DD27" s="301">
        <v>1470</v>
      </c>
      <c r="DE27" s="301">
        <v>1468</v>
      </c>
      <c r="DF27" s="301">
        <v>1491</v>
      </c>
      <c r="DG27" s="292">
        <v>1492</v>
      </c>
      <c r="DH27" s="293">
        <v>1463</v>
      </c>
      <c r="DI27" s="301">
        <v>1550</v>
      </c>
      <c r="DJ27" s="301">
        <v>1650</v>
      </c>
      <c r="DK27" s="301">
        <v>1729</v>
      </c>
      <c r="DL27" s="301">
        <v>1714</v>
      </c>
      <c r="DM27" s="301">
        <v>1745</v>
      </c>
      <c r="DN27" s="301">
        <v>1538</v>
      </c>
      <c r="DO27" s="301">
        <v>1558</v>
      </c>
      <c r="DP27" s="301">
        <v>1624</v>
      </c>
      <c r="DQ27" s="292">
        <v>1672</v>
      </c>
      <c r="DR27" s="292">
        <v>1696</v>
      </c>
      <c r="DS27" s="296">
        <v>1670</v>
      </c>
      <c r="DT27" s="292">
        <v>1578</v>
      </c>
      <c r="DU27" s="292">
        <v>1609</v>
      </c>
      <c r="DV27" s="292">
        <v>1736</v>
      </c>
      <c r="DW27" s="292">
        <v>1727</v>
      </c>
      <c r="DX27" s="292">
        <v>1787</v>
      </c>
      <c r="DY27" s="292">
        <v>1746</v>
      </c>
      <c r="DZ27" s="292">
        <v>1751</v>
      </c>
      <c r="EA27" s="292">
        <v>1755</v>
      </c>
      <c r="EB27" s="292">
        <v>1800</v>
      </c>
      <c r="EC27" s="292">
        <v>1825</v>
      </c>
      <c r="ED27" s="292">
        <v>1857</v>
      </c>
      <c r="EE27" s="292">
        <v>1817</v>
      </c>
      <c r="EF27" s="853">
        <v>1667</v>
      </c>
      <c r="EG27" s="292">
        <v>1669</v>
      </c>
      <c r="EH27" s="292">
        <v>1718</v>
      </c>
      <c r="EI27" s="292">
        <v>1877</v>
      </c>
      <c r="EJ27" s="292">
        <v>1883</v>
      </c>
      <c r="EK27" s="292">
        <v>1915</v>
      </c>
      <c r="EL27" s="296">
        <v>1961</v>
      </c>
      <c r="EM27" s="93">
        <v>46</v>
      </c>
      <c r="EN27" s="79">
        <v>2.3457419683834777</v>
      </c>
      <c r="EO27" s="93">
        <v>144</v>
      </c>
      <c r="EP27" s="79">
        <v>7.9251513483764437</v>
      </c>
    </row>
    <row r="28" spans="1:159" ht="15" outlineLevel="2">
      <c r="A28" s="290">
        <v>665</v>
      </c>
      <c r="B28" s="290" t="s">
        <v>394</v>
      </c>
      <c r="C28" s="290" t="s">
        <v>510</v>
      </c>
      <c r="D28" s="293">
        <v>2203</v>
      </c>
      <c r="E28" s="301">
        <v>2259</v>
      </c>
      <c r="F28" s="301">
        <v>2303</v>
      </c>
      <c r="G28" s="301">
        <v>2380</v>
      </c>
      <c r="H28" s="301">
        <v>2386</v>
      </c>
      <c r="I28" s="301">
        <v>2457</v>
      </c>
      <c r="J28" s="301">
        <v>2422</v>
      </c>
      <c r="K28" s="301">
        <v>2383</v>
      </c>
      <c r="L28" s="301">
        <v>2312</v>
      </c>
      <c r="M28" s="301">
        <v>2324</v>
      </c>
      <c r="N28" s="301">
        <v>2376</v>
      </c>
      <c r="O28" s="296">
        <v>2388</v>
      </c>
      <c r="P28" s="293">
        <v>2162</v>
      </c>
      <c r="Q28" s="301">
        <v>2327</v>
      </c>
      <c r="R28" s="301">
        <v>2524</v>
      </c>
      <c r="S28" s="301">
        <v>2451</v>
      </c>
      <c r="T28" s="301">
        <v>2386</v>
      </c>
      <c r="U28" s="301">
        <v>2588</v>
      </c>
      <c r="V28" s="301">
        <v>2614</v>
      </c>
      <c r="W28" s="301">
        <v>2692</v>
      </c>
      <c r="X28" s="301">
        <v>2747</v>
      </c>
      <c r="Y28" s="301">
        <v>2922</v>
      </c>
      <c r="Z28" s="301">
        <v>2907</v>
      </c>
      <c r="AA28" s="296">
        <v>2670</v>
      </c>
      <c r="AB28" s="293">
        <v>2324</v>
      </c>
      <c r="AC28" s="301">
        <v>2349</v>
      </c>
      <c r="AD28" s="301">
        <v>2362</v>
      </c>
      <c r="AE28" s="301">
        <v>2508</v>
      </c>
      <c r="AF28" s="301">
        <v>2374</v>
      </c>
      <c r="AG28" s="301">
        <v>2458</v>
      </c>
      <c r="AH28" s="301">
        <v>2646</v>
      </c>
      <c r="AI28" s="301">
        <v>2755</v>
      </c>
      <c r="AJ28" s="301">
        <v>2806</v>
      </c>
      <c r="AK28" s="301">
        <v>2814</v>
      </c>
      <c r="AL28" s="301">
        <v>2612</v>
      </c>
      <c r="AM28" s="296">
        <v>2657</v>
      </c>
      <c r="AN28" s="293">
        <v>2567</v>
      </c>
      <c r="AO28" s="301">
        <v>2339</v>
      </c>
      <c r="AP28" s="301">
        <v>2386</v>
      </c>
      <c r="AQ28" s="301">
        <v>2535</v>
      </c>
      <c r="AR28" s="301">
        <v>2570</v>
      </c>
      <c r="AS28" s="301">
        <v>2653</v>
      </c>
      <c r="AT28" s="301">
        <v>2725</v>
      </c>
      <c r="AU28" s="301">
        <v>2787</v>
      </c>
      <c r="AV28" s="301">
        <v>2928</v>
      </c>
      <c r="AW28" s="301">
        <v>3006</v>
      </c>
      <c r="AX28" s="301">
        <v>2961</v>
      </c>
      <c r="AY28" s="296">
        <v>2863</v>
      </c>
      <c r="AZ28" s="293">
        <v>2732</v>
      </c>
      <c r="BA28" s="301">
        <v>2678</v>
      </c>
      <c r="BB28" s="301">
        <v>2647</v>
      </c>
      <c r="BC28" s="301">
        <v>2528</v>
      </c>
      <c r="BD28" s="301">
        <v>2547</v>
      </c>
      <c r="BE28" s="301">
        <v>2621</v>
      </c>
      <c r="BF28" s="301">
        <v>2677</v>
      </c>
      <c r="BG28" s="301">
        <v>2658</v>
      </c>
      <c r="BH28" s="301">
        <v>2653</v>
      </c>
      <c r="BI28" s="301">
        <v>2569</v>
      </c>
      <c r="BJ28" s="301">
        <v>2505</v>
      </c>
      <c r="BK28" s="292">
        <v>2551</v>
      </c>
      <c r="BL28" s="293">
        <v>2389</v>
      </c>
      <c r="BM28" s="301">
        <v>2330</v>
      </c>
      <c r="BN28" s="301">
        <v>2449</v>
      </c>
      <c r="BO28" s="301">
        <v>2508</v>
      </c>
      <c r="BP28" s="301">
        <v>2475</v>
      </c>
      <c r="BQ28" s="301">
        <v>2466</v>
      </c>
      <c r="BR28" s="301">
        <v>2342</v>
      </c>
      <c r="BS28" s="301">
        <v>2391</v>
      </c>
      <c r="BT28" s="301">
        <v>2374</v>
      </c>
      <c r="BU28" s="301">
        <v>2376</v>
      </c>
      <c r="BV28" s="301">
        <v>2377</v>
      </c>
      <c r="BW28" s="292">
        <v>2329</v>
      </c>
      <c r="BX28" s="293">
        <v>2181</v>
      </c>
      <c r="BY28" s="301">
        <v>2080</v>
      </c>
      <c r="BZ28" s="301">
        <v>2176</v>
      </c>
      <c r="CA28" s="301">
        <v>2236</v>
      </c>
      <c r="CB28" s="301">
        <v>2218</v>
      </c>
      <c r="CC28" s="301">
        <v>2230</v>
      </c>
      <c r="CD28" s="301">
        <v>2266</v>
      </c>
      <c r="CE28" s="301">
        <v>2294</v>
      </c>
      <c r="CF28" s="301">
        <v>2231</v>
      </c>
      <c r="CG28" s="301">
        <v>2268</v>
      </c>
      <c r="CH28" s="301">
        <v>2299</v>
      </c>
      <c r="CI28" s="292">
        <v>2282</v>
      </c>
      <c r="CJ28" s="293">
        <v>2098</v>
      </c>
      <c r="CK28" s="301">
        <v>2037</v>
      </c>
      <c r="CL28" s="301">
        <v>2027</v>
      </c>
      <c r="CM28" s="301">
        <v>1988</v>
      </c>
      <c r="CN28" s="301">
        <v>2024</v>
      </c>
      <c r="CO28" s="301">
        <v>1999</v>
      </c>
      <c r="CP28" s="301">
        <v>2005</v>
      </c>
      <c r="CQ28" s="301">
        <v>2121</v>
      </c>
      <c r="CR28" s="301">
        <v>2140</v>
      </c>
      <c r="CS28" s="301">
        <v>2165</v>
      </c>
      <c r="CT28" s="301">
        <v>2235</v>
      </c>
      <c r="CU28" s="292">
        <v>2259</v>
      </c>
      <c r="CV28" s="293">
        <v>2176</v>
      </c>
      <c r="CW28" s="301">
        <v>2182</v>
      </c>
      <c r="CX28" s="301">
        <v>2307</v>
      </c>
      <c r="CY28" s="301">
        <v>2387</v>
      </c>
      <c r="CZ28" s="301">
        <v>2472</v>
      </c>
      <c r="DA28" s="301">
        <v>2452</v>
      </c>
      <c r="DB28" s="301">
        <v>2412</v>
      </c>
      <c r="DC28" s="301">
        <v>2418</v>
      </c>
      <c r="DD28" s="301">
        <v>2444</v>
      </c>
      <c r="DE28" s="301">
        <v>2453</v>
      </c>
      <c r="DF28" s="301">
        <v>2457</v>
      </c>
      <c r="DG28" s="292">
        <v>2492</v>
      </c>
      <c r="DH28" s="293">
        <v>2336</v>
      </c>
      <c r="DI28" s="301">
        <v>2351</v>
      </c>
      <c r="DJ28" s="301">
        <v>2435</v>
      </c>
      <c r="DK28" s="301">
        <v>2498</v>
      </c>
      <c r="DL28" s="301">
        <v>2489</v>
      </c>
      <c r="DM28" s="301">
        <v>2478</v>
      </c>
      <c r="DN28" s="301">
        <v>2251</v>
      </c>
      <c r="DO28" s="301">
        <v>2250</v>
      </c>
      <c r="DP28" s="301">
        <v>2350</v>
      </c>
      <c r="DQ28" s="292">
        <v>2315</v>
      </c>
      <c r="DR28" s="292">
        <v>2319</v>
      </c>
      <c r="DS28" s="296">
        <v>2228</v>
      </c>
      <c r="DT28" s="292">
        <v>2124</v>
      </c>
      <c r="DU28" s="292">
        <v>2128</v>
      </c>
      <c r="DV28" s="292">
        <v>2335</v>
      </c>
      <c r="DW28" s="292">
        <v>2336</v>
      </c>
      <c r="DX28" s="292">
        <v>2385</v>
      </c>
      <c r="DY28" s="292">
        <v>2409</v>
      </c>
      <c r="DZ28" s="292">
        <v>2367</v>
      </c>
      <c r="EA28" s="292">
        <v>2409</v>
      </c>
      <c r="EB28" s="292">
        <v>2424</v>
      </c>
      <c r="EC28" s="292">
        <v>2442</v>
      </c>
      <c r="ED28" s="292">
        <v>2489</v>
      </c>
      <c r="EE28" s="292">
        <v>2461</v>
      </c>
      <c r="EF28" s="853">
        <v>2299</v>
      </c>
      <c r="EG28" s="292">
        <v>2274</v>
      </c>
      <c r="EH28" s="292">
        <v>2322</v>
      </c>
      <c r="EI28" s="292">
        <v>2446</v>
      </c>
      <c r="EJ28" s="292">
        <v>2547</v>
      </c>
      <c r="EK28" s="292">
        <v>2511</v>
      </c>
      <c r="EL28" s="296">
        <v>2555</v>
      </c>
      <c r="EM28" s="93">
        <v>44</v>
      </c>
      <c r="EN28" s="79">
        <v>1.7221135029354209</v>
      </c>
      <c r="EO28" s="93">
        <v>94</v>
      </c>
      <c r="EP28" s="79">
        <v>3.8195855343356357</v>
      </c>
      <c r="EY28" s="196"/>
    </row>
    <row r="29" spans="1:159" ht="15" outlineLevel="2">
      <c r="A29" s="290">
        <v>837</v>
      </c>
      <c r="B29" s="290" t="s">
        <v>394</v>
      </c>
      <c r="C29" s="290" t="s">
        <v>526</v>
      </c>
      <c r="D29" s="293">
        <v>31487</v>
      </c>
      <c r="E29" s="301">
        <v>30461</v>
      </c>
      <c r="F29" s="301">
        <v>30541</v>
      </c>
      <c r="G29" s="301">
        <v>30639</v>
      </c>
      <c r="H29" s="301">
        <v>30619</v>
      </c>
      <c r="I29" s="301">
        <v>30743</v>
      </c>
      <c r="J29" s="301">
        <v>30588</v>
      </c>
      <c r="K29" s="301">
        <v>30617</v>
      </c>
      <c r="L29" s="301">
        <v>27957</v>
      </c>
      <c r="M29" s="301">
        <v>29962</v>
      </c>
      <c r="N29" s="301">
        <v>29850</v>
      </c>
      <c r="O29" s="296">
        <v>30176</v>
      </c>
      <c r="P29" s="293">
        <v>29510</v>
      </c>
      <c r="Q29" s="301">
        <v>28149</v>
      </c>
      <c r="R29" s="301">
        <v>29349</v>
      </c>
      <c r="S29" s="301">
        <v>29576</v>
      </c>
      <c r="T29" s="301">
        <v>30619</v>
      </c>
      <c r="U29" s="301">
        <v>31291</v>
      </c>
      <c r="V29" s="301">
        <v>30686</v>
      </c>
      <c r="W29" s="301">
        <v>31429</v>
      </c>
      <c r="X29" s="301">
        <v>31742</v>
      </c>
      <c r="Y29" s="301">
        <v>32348</v>
      </c>
      <c r="Z29" s="301">
        <v>32378</v>
      </c>
      <c r="AA29" s="296">
        <v>31895</v>
      </c>
      <c r="AB29" s="293">
        <v>30311</v>
      </c>
      <c r="AC29" s="301">
        <v>29862</v>
      </c>
      <c r="AD29" s="301">
        <v>29966</v>
      </c>
      <c r="AE29" s="301">
        <v>30425</v>
      </c>
      <c r="AF29" s="301">
        <v>30383</v>
      </c>
      <c r="AG29" s="301">
        <v>30652</v>
      </c>
      <c r="AH29" s="301">
        <v>31426</v>
      </c>
      <c r="AI29" s="301">
        <v>31860</v>
      </c>
      <c r="AJ29" s="301">
        <v>32283</v>
      </c>
      <c r="AK29" s="301">
        <v>32279</v>
      </c>
      <c r="AL29" s="301">
        <v>31716</v>
      </c>
      <c r="AM29" s="296">
        <v>31998</v>
      </c>
      <c r="AN29" s="293">
        <v>31710</v>
      </c>
      <c r="AO29" s="301">
        <v>31128</v>
      </c>
      <c r="AP29" s="301">
        <v>31894</v>
      </c>
      <c r="AQ29" s="301">
        <v>32576</v>
      </c>
      <c r="AR29" s="301">
        <v>32773</v>
      </c>
      <c r="AS29" s="301">
        <v>33456</v>
      </c>
      <c r="AT29" s="301">
        <v>35016</v>
      </c>
      <c r="AU29" s="301">
        <v>35118</v>
      </c>
      <c r="AV29" s="301">
        <v>35094</v>
      </c>
      <c r="AW29" s="301">
        <v>35537</v>
      </c>
      <c r="AX29" s="301">
        <v>35437</v>
      </c>
      <c r="AY29" s="296">
        <v>35791</v>
      </c>
      <c r="AZ29" s="293">
        <v>34991</v>
      </c>
      <c r="BA29" s="301">
        <v>34796</v>
      </c>
      <c r="BB29" s="301">
        <v>35196</v>
      </c>
      <c r="BC29" s="301">
        <v>34896</v>
      </c>
      <c r="BD29" s="301">
        <v>35249</v>
      </c>
      <c r="BE29" s="301">
        <v>36016</v>
      </c>
      <c r="BF29" s="301">
        <v>36003</v>
      </c>
      <c r="BG29" s="301">
        <v>36455</v>
      </c>
      <c r="BH29" s="301">
        <v>36767</v>
      </c>
      <c r="BI29" s="301">
        <v>36779</v>
      </c>
      <c r="BJ29" s="301">
        <v>36663</v>
      </c>
      <c r="BK29" s="292">
        <v>36516</v>
      </c>
      <c r="BL29" s="293">
        <v>35976</v>
      </c>
      <c r="BM29" s="301">
        <v>35972</v>
      </c>
      <c r="BN29" s="301">
        <v>36436</v>
      </c>
      <c r="BO29" s="301">
        <v>36818</v>
      </c>
      <c r="BP29" s="301">
        <v>36645</v>
      </c>
      <c r="BQ29" s="301">
        <v>36755</v>
      </c>
      <c r="BR29" s="301">
        <v>36671</v>
      </c>
      <c r="BS29" s="301">
        <v>36754</v>
      </c>
      <c r="BT29" s="301">
        <v>37085</v>
      </c>
      <c r="BU29" s="301">
        <v>37073</v>
      </c>
      <c r="BV29" s="301">
        <v>36870</v>
      </c>
      <c r="BW29" s="292">
        <v>36778</v>
      </c>
      <c r="BX29" s="293">
        <v>35857</v>
      </c>
      <c r="BY29" s="301">
        <v>35777</v>
      </c>
      <c r="BZ29" s="301">
        <v>36008</v>
      </c>
      <c r="CA29" s="301">
        <v>36316</v>
      </c>
      <c r="CB29" s="301">
        <v>36504</v>
      </c>
      <c r="CC29" s="301">
        <v>36912</v>
      </c>
      <c r="CD29" s="301">
        <v>36993</v>
      </c>
      <c r="CE29" s="301">
        <v>37267</v>
      </c>
      <c r="CF29" s="301">
        <v>37478</v>
      </c>
      <c r="CG29" s="301">
        <v>37820</v>
      </c>
      <c r="CH29" s="301">
        <v>38253</v>
      </c>
      <c r="CI29" s="292">
        <v>38523</v>
      </c>
      <c r="CJ29" s="293">
        <v>37973</v>
      </c>
      <c r="CK29" s="301">
        <v>37691</v>
      </c>
      <c r="CL29" s="301">
        <v>37385</v>
      </c>
      <c r="CM29" s="301">
        <v>37553</v>
      </c>
      <c r="CN29" s="301">
        <v>37522</v>
      </c>
      <c r="CO29" s="301">
        <v>37643</v>
      </c>
      <c r="CP29" s="301">
        <v>38178</v>
      </c>
      <c r="CQ29" s="301">
        <v>38956</v>
      </c>
      <c r="CR29" s="301">
        <v>39534</v>
      </c>
      <c r="CS29" s="301">
        <v>39882</v>
      </c>
      <c r="CT29" s="301">
        <v>40520</v>
      </c>
      <c r="CU29" s="292">
        <v>40938</v>
      </c>
      <c r="CV29" s="293">
        <v>40735</v>
      </c>
      <c r="CW29" s="301">
        <v>41056</v>
      </c>
      <c r="CX29" s="301">
        <v>41739</v>
      </c>
      <c r="CY29" s="301">
        <v>42158</v>
      </c>
      <c r="CZ29" s="301">
        <v>42611</v>
      </c>
      <c r="DA29" s="301">
        <v>42933</v>
      </c>
      <c r="DB29" s="301">
        <v>42709</v>
      </c>
      <c r="DC29" s="301">
        <v>43203</v>
      </c>
      <c r="DD29" s="301">
        <v>41851</v>
      </c>
      <c r="DE29" s="301">
        <v>42360</v>
      </c>
      <c r="DF29" s="301">
        <v>42698</v>
      </c>
      <c r="DG29" s="292">
        <v>42729</v>
      </c>
      <c r="DH29" s="293">
        <v>42416</v>
      </c>
      <c r="DI29" s="301">
        <v>42307</v>
      </c>
      <c r="DJ29" s="301">
        <v>42495</v>
      </c>
      <c r="DK29" s="301">
        <v>42816</v>
      </c>
      <c r="DL29" s="301">
        <v>42685</v>
      </c>
      <c r="DM29" s="301">
        <v>42901</v>
      </c>
      <c r="DN29" s="301">
        <v>40358</v>
      </c>
      <c r="DO29" s="301">
        <v>40381</v>
      </c>
      <c r="DP29" s="301">
        <v>40627</v>
      </c>
      <c r="DQ29" s="292">
        <v>40656</v>
      </c>
      <c r="DR29" s="292">
        <v>40824</v>
      </c>
      <c r="DS29" s="296">
        <v>40793</v>
      </c>
      <c r="DT29" s="292">
        <v>39926</v>
      </c>
      <c r="DU29" s="292">
        <v>39745</v>
      </c>
      <c r="DV29" s="292">
        <v>40590</v>
      </c>
      <c r="DW29" s="292">
        <v>40949</v>
      </c>
      <c r="DX29" s="292">
        <v>40862</v>
      </c>
      <c r="DY29" s="292">
        <v>41147</v>
      </c>
      <c r="DZ29" s="292">
        <v>41192</v>
      </c>
      <c r="EA29" s="292">
        <v>41241</v>
      </c>
      <c r="EB29" s="292">
        <v>41114</v>
      </c>
      <c r="EC29" s="292">
        <v>41273</v>
      </c>
      <c r="ED29" s="292">
        <v>41513</v>
      </c>
      <c r="EE29" s="292">
        <v>40951</v>
      </c>
      <c r="EF29" s="853">
        <v>40045</v>
      </c>
      <c r="EG29" s="292">
        <v>39796</v>
      </c>
      <c r="EH29" s="292">
        <v>39957</v>
      </c>
      <c r="EI29" s="292">
        <v>40363</v>
      </c>
      <c r="EJ29" s="292">
        <v>40805</v>
      </c>
      <c r="EK29" s="292">
        <v>40975</v>
      </c>
      <c r="EL29" s="296">
        <v>41015</v>
      </c>
      <c r="EM29" s="93">
        <v>40</v>
      </c>
      <c r="EN29" s="79">
        <v>9.752529562355236E-2</v>
      </c>
      <c r="EO29" s="93">
        <v>64</v>
      </c>
      <c r="EP29" s="79">
        <v>0.1562843398207614</v>
      </c>
    </row>
    <row r="30" spans="1:159" ht="15" outlineLevel="2">
      <c r="A30" s="290">
        <v>873</v>
      </c>
      <c r="B30" s="290" t="s">
        <v>394</v>
      </c>
      <c r="C30" s="290" t="s">
        <v>533</v>
      </c>
      <c r="D30" s="293">
        <v>212</v>
      </c>
      <c r="E30" s="301">
        <v>180</v>
      </c>
      <c r="F30" s="301">
        <v>197</v>
      </c>
      <c r="G30" s="301">
        <v>216</v>
      </c>
      <c r="H30" s="301">
        <v>234</v>
      </c>
      <c r="I30" s="301">
        <v>253</v>
      </c>
      <c r="J30" s="301">
        <v>237</v>
      </c>
      <c r="K30" s="301">
        <v>234</v>
      </c>
      <c r="L30" s="301">
        <v>234</v>
      </c>
      <c r="M30" s="301">
        <v>235</v>
      </c>
      <c r="N30" s="301">
        <v>228</v>
      </c>
      <c r="O30" s="296">
        <v>222</v>
      </c>
      <c r="P30" s="293">
        <v>168</v>
      </c>
      <c r="Q30" s="301">
        <v>154</v>
      </c>
      <c r="R30" s="301">
        <v>158</v>
      </c>
      <c r="S30" s="301">
        <v>148</v>
      </c>
      <c r="T30" s="301">
        <v>234</v>
      </c>
      <c r="U30" s="301">
        <v>158</v>
      </c>
      <c r="V30" s="301">
        <v>148</v>
      </c>
      <c r="W30" s="301">
        <v>145</v>
      </c>
      <c r="X30" s="301">
        <v>129</v>
      </c>
      <c r="Y30" s="301">
        <v>128</v>
      </c>
      <c r="Z30" s="301">
        <v>126</v>
      </c>
      <c r="AA30" s="296">
        <v>138</v>
      </c>
      <c r="AB30" s="293">
        <v>127</v>
      </c>
      <c r="AC30" s="301">
        <v>143</v>
      </c>
      <c r="AD30" s="301">
        <v>182</v>
      </c>
      <c r="AE30" s="301">
        <v>240</v>
      </c>
      <c r="AF30" s="301">
        <v>231</v>
      </c>
      <c r="AG30" s="301">
        <v>240</v>
      </c>
      <c r="AH30" s="301">
        <v>294</v>
      </c>
      <c r="AI30" s="301">
        <v>313</v>
      </c>
      <c r="AJ30" s="301">
        <v>320</v>
      </c>
      <c r="AK30" s="301">
        <v>328</v>
      </c>
      <c r="AL30" s="301">
        <v>313</v>
      </c>
      <c r="AM30" s="296">
        <v>311</v>
      </c>
      <c r="AN30" s="293">
        <v>300</v>
      </c>
      <c r="AO30" s="301">
        <v>210</v>
      </c>
      <c r="AP30" s="301">
        <v>216</v>
      </c>
      <c r="AQ30" s="301">
        <v>261</v>
      </c>
      <c r="AR30" s="301">
        <v>268</v>
      </c>
      <c r="AS30" s="301">
        <v>290</v>
      </c>
      <c r="AT30" s="301">
        <v>291</v>
      </c>
      <c r="AU30" s="301">
        <v>300</v>
      </c>
      <c r="AV30" s="301">
        <v>261</v>
      </c>
      <c r="AW30" s="301">
        <v>303</v>
      </c>
      <c r="AX30" s="301">
        <v>305</v>
      </c>
      <c r="AY30" s="296">
        <v>187</v>
      </c>
      <c r="AZ30" s="293">
        <v>145</v>
      </c>
      <c r="BA30" s="301">
        <v>134</v>
      </c>
      <c r="BB30" s="301">
        <v>149</v>
      </c>
      <c r="BC30" s="301">
        <v>120</v>
      </c>
      <c r="BD30" s="301">
        <v>118</v>
      </c>
      <c r="BE30" s="301">
        <v>131</v>
      </c>
      <c r="BF30" s="301">
        <v>132</v>
      </c>
      <c r="BG30" s="301">
        <v>137</v>
      </c>
      <c r="BH30" s="301">
        <v>138</v>
      </c>
      <c r="BI30" s="301">
        <v>145</v>
      </c>
      <c r="BJ30" s="301">
        <v>135</v>
      </c>
      <c r="BK30" s="292">
        <v>148</v>
      </c>
      <c r="BL30" s="293">
        <v>129</v>
      </c>
      <c r="BM30" s="301">
        <v>77</v>
      </c>
      <c r="BN30" s="301">
        <v>111</v>
      </c>
      <c r="BO30" s="301">
        <v>143</v>
      </c>
      <c r="BP30" s="301">
        <v>153</v>
      </c>
      <c r="BQ30" s="301">
        <v>149</v>
      </c>
      <c r="BR30" s="301">
        <v>136</v>
      </c>
      <c r="BS30" s="301">
        <v>159</v>
      </c>
      <c r="BT30" s="301">
        <v>157</v>
      </c>
      <c r="BU30" s="301">
        <v>150</v>
      </c>
      <c r="BV30" s="301">
        <v>134</v>
      </c>
      <c r="BW30" s="292">
        <v>154</v>
      </c>
      <c r="BX30" s="293">
        <v>101</v>
      </c>
      <c r="BY30" s="301">
        <v>88</v>
      </c>
      <c r="BZ30" s="301">
        <v>100</v>
      </c>
      <c r="CA30" s="301">
        <v>121</v>
      </c>
      <c r="CB30" s="301">
        <v>133</v>
      </c>
      <c r="CC30" s="301">
        <v>148</v>
      </c>
      <c r="CD30" s="301">
        <v>160</v>
      </c>
      <c r="CE30" s="301">
        <v>186</v>
      </c>
      <c r="CF30" s="301">
        <v>191</v>
      </c>
      <c r="CG30" s="301">
        <v>207</v>
      </c>
      <c r="CH30" s="301">
        <v>228</v>
      </c>
      <c r="CI30" s="292">
        <v>233</v>
      </c>
      <c r="CJ30" s="293">
        <v>137</v>
      </c>
      <c r="CK30" s="301">
        <v>118</v>
      </c>
      <c r="CL30" s="301">
        <v>140</v>
      </c>
      <c r="CM30" s="301">
        <v>148</v>
      </c>
      <c r="CN30" s="301">
        <v>165</v>
      </c>
      <c r="CO30" s="301">
        <v>190</v>
      </c>
      <c r="CP30" s="301">
        <v>191</v>
      </c>
      <c r="CQ30" s="301">
        <v>215</v>
      </c>
      <c r="CR30" s="301">
        <v>220</v>
      </c>
      <c r="CS30" s="301">
        <v>226</v>
      </c>
      <c r="CT30" s="301">
        <v>227</v>
      </c>
      <c r="CU30" s="292">
        <v>232</v>
      </c>
      <c r="CV30" s="293">
        <v>207</v>
      </c>
      <c r="CW30" s="301">
        <v>177</v>
      </c>
      <c r="CX30" s="301">
        <v>159</v>
      </c>
      <c r="CY30" s="301">
        <v>222</v>
      </c>
      <c r="CZ30" s="301">
        <v>280</v>
      </c>
      <c r="DA30" s="301">
        <v>273</v>
      </c>
      <c r="DB30" s="301">
        <v>276</v>
      </c>
      <c r="DC30" s="301">
        <v>280</v>
      </c>
      <c r="DD30" s="301">
        <v>247</v>
      </c>
      <c r="DE30" s="301">
        <v>252</v>
      </c>
      <c r="DF30" s="301">
        <v>258</v>
      </c>
      <c r="DG30" s="292">
        <v>263</v>
      </c>
      <c r="DH30" s="293">
        <v>227</v>
      </c>
      <c r="DI30" s="301">
        <v>215</v>
      </c>
      <c r="DJ30" s="301">
        <v>235</v>
      </c>
      <c r="DK30" s="301">
        <v>288</v>
      </c>
      <c r="DL30" s="301">
        <v>305</v>
      </c>
      <c r="DM30" s="301">
        <v>310</v>
      </c>
      <c r="DN30" s="301">
        <v>266</v>
      </c>
      <c r="DO30" s="301">
        <v>277</v>
      </c>
      <c r="DP30" s="301">
        <v>323</v>
      </c>
      <c r="DQ30" s="292">
        <v>313</v>
      </c>
      <c r="DR30" s="292">
        <v>311</v>
      </c>
      <c r="DS30" s="296">
        <v>270</v>
      </c>
      <c r="DT30" s="292">
        <v>209</v>
      </c>
      <c r="DU30" s="292">
        <v>194</v>
      </c>
      <c r="DV30" s="292">
        <v>276</v>
      </c>
      <c r="DW30" s="292">
        <v>289</v>
      </c>
      <c r="DX30" s="292">
        <v>335</v>
      </c>
      <c r="DY30" s="292">
        <v>325</v>
      </c>
      <c r="DZ30" s="292">
        <v>304</v>
      </c>
      <c r="EA30" s="292">
        <v>330</v>
      </c>
      <c r="EB30" s="292">
        <v>337</v>
      </c>
      <c r="EC30" s="292">
        <v>345</v>
      </c>
      <c r="ED30" s="292">
        <v>350</v>
      </c>
      <c r="EE30" s="292">
        <v>313</v>
      </c>
      <c r="EF30" s="853">
        <v>243</v>
      </c>
      <c r="EG30" s="292">
        <v>218</v>
      </c>
      <c r="EH30" s="292">
        <v>221</v>
      </c>
      <c r="EI30" s="292">
        <v>280</v>
      </c>
      <c r="EJ30" s="292">
        <v>284</v>
      </c>
      <c r="EK30" s="292">
        <v>306</v>
      </c>
      <c r="EL30" s="296">
        <v>305</v>
      </c>
      <c r="EM30" s="93">
        <v>-1</v>
      </c>
      <c r="EN30" s="79">
        <v>-0.32786885245901637</v>
      </c>
      <c r="EO30" s="93">
        <v>-8</v>
      </c>
      <c r="EP30" s="79">
        <v>-2.5559105431309903</v>
      </c>
    </row>
    <row r="31" spans="1:159" ht="15" outlineLevel="1">
      <c r="A31" s="108" t="s">
        <v>395</v>
      </c>
      <c r="B31" s="21"/>
      <c r="C31" s="22"/>
      <c r="D31" s="39">
        <v>37738</v>
      </c>
      <c r="E31" s="40">
        <v>37977</v>
      </c>
      <c r="F31" s="40">
        <v>37669</v>
      </c>
      <c r="G31" s="40">
        <v>37696</v>
      </c>
      <c r="H31" s="40">
        <v>38309</v>
      </c>
      <c r="I31" s="40">
        <v>39074</v>
      </c>
      <c r="J31" s="40">
        <v>37787</v>
      </c>
      <c r="K31" s="40">
        <v>37377</v>
      </c>
      <c r="L31" s="40">
        <v>36238</v>
      </c>
      <c r="M31" s="40">
        <v>36145</v>
      </c>
      <c r="N31" s="40">
        <v>36163</v>
      </c>
      <c r="O31" s="208">
        <v>35890</v>
      </c>
      <c r="P31" s="39">
        <v>32849</v>
      </c>
      <c r="Q31" s="40">
        <v>31403</v>
      </c>
      <c r="R31" s="40">
        <v>32829</v>
      </c>
      <c r="S31" s="40">
        <v>33030</v>
      </c>
      <c r="T31" s="40">
        <v>38309</v>
      </c>
      <c r="U31" s="40">
        <v>34557</v>
      </c>
      <c r="V31" s="40">
        <v>34690</v>
      </c>
      <c r="W31" s="40">
        <v>36037</v>
      </c>
      <c r="X31" s="40">
        <v>36843</v>
      </c>
      <c r="Y31" s="40">
        <v>37681</v>
      </c>
      <c r="Z31" s="40">
        <v>36514</v>
      </c>
      <c r="AA31" s="208">
        <v>35707</v>
      </c>
      <c r="AB31" s="39">
        <v>33742</v>
      </c>
      <c r="AC31" s="40">
        <v>33012</v>
      </c>
      <c r="AD31" s="40">
        <v>33105</v>
      </c>
      <c r="AE31" s="40">
        <v>33341</v>
      </c>
      <c r="AF31" s="40">
        <v>33211</v>
      </c>
      <c r="AG31" s="40">
        <v>34131</v>
      </c>
      <c r="AH31" s="40">
        <v>35595</v>
      </c>
      <c r="AI31" s="40">
        <v>36484</v>
      </c>
      <c r="AJ31" s="40">
        <v>37142</v>
      </c>
      <c r="AK31" s="40">
        <v>37092</v>
      </c>
      <c r="AL31" s="40">
        <v>35223</v>
      </c>
      <c r="AM31" s="208">
        <v>35602</v>
      </c>
      <c r="AN31" s="39">
        <v>34930</v>
      </c>
      <c r="AO31" s="40">
        <v>33065</v>
      </c>
      <c r="AP31" s="40">
        <v>33600</v>
      </c>
      <c r="AQ31" s="40">
        <v>34932</v>
      </c>
      <c r="AR31" s="40">
        <v>35541</v>
      </c>
      <c r="AS31" s="40">
        <v>38260</v>
      </c>
      <c r="AT31" s="40">
        <v>38690</v>
      </c>
      <c r="AU31" s="40">
        <v>38933</v>
      </c>
      <c r="AV31" s="40">
        <v>39354</v>
      </c>
      <c r="AW31" s="40">
        <v>39669</v>
      </c>
      <c r="AX31" s="40">
        <v>39816</v>
      </c>
      <c r="AY31" s="208">
        <v>40582</v>
      </c>
      <c r="AZ31" s="39">
        <v>40047</v>
      </c>
      <c r="BA31" s="40">
        <v>39959</v>
      </c>
      <c r="BB31" s="40">
        <v>39899</v>
      </c>
      <c r="BC31" s="40">
        <v>38354</v>
      </c>
      <c r="BD31" s="40">
        <v>38263</v>
      </c>
      <c r="BE31" s="40">
        <v>38793</v>
      </c>
      <c r="BF31" s="40">
        <v>39692</v>
      </c>
      <c r="BG31" s="40">
        <v>39779</v>
      </c>
      <c r="BH31" s="40">
        <v>37846</v>
      </c>
      <c r="BI31" s="40">
        <v>37208</v>
      </c>
      <c r="BJ31" s="40">
        <v>36940</v>
      </c>
      <c r="BK31" s="52">
        <v>37574</v>
      </c>
      <c r="BL31" s="39">
        <v>37298</v>
      </c>
      <c r="BM31" s="40">
        <v>37004</v>
      </c>
      <c r="BN31" s="40">
        <v>37849</v>
      </c>
      <c r="BO31" s="40">
        <v>37958</v>
      </c>
      <c r="BP31" s="40">
        <v>37375</v>
      </c>
      <c r="BQ31" s="40">
        <v>37686</v>
      </c>
      <c r="BR31" s="40">
        <v>37573</v>
      </c>
      <c r="BS31" s="40">
        <v>38018</v>
      </c>
      <c r="BT31" s="40">
        <v>38499</v>
      </c>
      <c r="BU31" s="40">
        <v>38666</v>
      </c>
      <c r="BV31" s="40">
        <v>38632</v>
      </c>
      <c r="BW31" s="52">
        <v>38411</v>
      </c>
      <c r="BX31" s="39">
        <v>37551</v>
      </c>
      <c r="BY31" s="40">
        <v>37327</v>
      </c>
      <c r="BZ31" s="40">
        <v>37472</v>
      </c>
      <c r="CA31" s="40">
        <v>37673</v>
      </c>
      <c r="CB31" s="40">
        <v>38045</v>
      </c>
      <c r="CC31" s="40">
        <v>38268</v>
      </c>
      <c r="CD31" s="40">
        <v>38648</v>
      </c>
      <c r="CE31" s="40">
        <v>38881</v>
      </c>
      <c r="CF31" s="40">
        <v>38174</v>
      </c>
      <c r="CG31" s="40">
        <v>38669</v>
      </c>
      <c r="CH31" s="40">
        <v>38918</v>
      </c>
      <c r="CI31" s="52">
        <v>38806</v>
      </c>
      <c r="CJ31" s="39">
        <v>37697</v>
      </c>
      <c r="CK31" s="40">
        <v>36915</v>
      </c>
      <c r="CL31" s="40">
        <v>37314</v>
      </c>
      <c r="CM31" s="40">
        <v>37488</v>
      </c>
      <c r="CN31" s="40">
        <v>36608</v>
      </c>
      <c r="CO31" s="40">
        <v>36766</v>
      </c>
      <c r="CP31" s="40">
        <v>37060</v>
      </c>
      <c r="CQ31" s="40">
        <v>38414</v>
      </c>
      <c r="CR31" s="40">
        <v>38732</v>
      </c>
      <c r="CS31" s="40">
        <v>39347</v>
      </c>
      <c r="CT31" s="40">
        <v>40228</v>
      </c>
      <c r="CU31" s="52">
        <v>40889</v>
      </c>
      <c r="CV31" s="39">
        <v>40518</v>
      </c>
      <c r="CW31" s="40">
        <v>40902</v>
      </c>
      <c r="CX31" s="40">
        <v>41569</v>
      </c>
      <c r="CY31" s="40">
        <v>42073</v>
      </c>
      <c r="CZ31" s="40">
        <v>42740</v>
      </c>
      <c r="DA31" s="40">
        <v>42816</v>
      </c>
      <c r="DB31" s="40">
        <v>42677</v>
      </c>
      <c r="DC31" s="40">
        <v>42947</v>
      </c>
      <c r="DD31" s="40">
        <v>42087</v>
      </c>
      <c r="DE31" s="40">
        <v>42220</v>
      </c>
      <c r="DF31" s="40">
        <v>42279</v>
      </c>
      <c r="DG31" s="52">
        <v>42673</v>
      </c>
      <c r="DH31" s="39">
        <v>41907</v>
      </c>
      <c r="DI31" s="40">
        <v>42153</v>
      </c>
      <c r="DJ31" s="40">
        <v>43497</v>
      </c>
      <c r="DK31" s="40">
        <v>43938</v>
      </c>
      <c r="DL31" s="40">
        <v>43535</v>
      </c>
      <c r="DM31" s="40">
        <v>43760</v>
      </c>
      <c r="DN31" s="40">
        <v>39844</v>
      </c>
      <c r="DO31" s="40">
        <v>39997</v>
      </c>
      <c r="DP31" s="40">
        <v>40635</v>
      </c>
      <c r="DQ31" s="52">
        <v>40537</v>
      </c>
      <c r="DR31" s="52">
        <v>40797</v>
      </c>
      <c r="DS31" s="208">
        <v>40565</v>
      </c>
      <c r="DT31" s="52">
        <v>39448</v>
      </c>
      <c r="DU31" s="52">
        <v>39170</v>
      </c>
      <c r="DV31" s="52">
        <v>40430</v>
      </c>
      <c r="DW31" s="52">
        <v>40300</v>
      </c>
      <c r="DX31" s="52">
        <v>40591</v>
      </c>
      <c r="DY31" s="52">
        <v>41073</v>
      </c>
      <c r="DZ31" s="52">
        <v>40885</v>
      </c>
      <c r="EA31" s="52">
        <v>41380</v>
      </c>
      <c r="EB31" s="52">
        <v>41216</v>
      </c>
      <c r="EC31" s="52">
        <v>41429</v>
      </c>
      <c r="ED31" s="52">
        <v>41881</v>
      </c>
      <c r="EE31" s="52">
        <v>41259</v>
      </c>
      <c r="EF31" s="852">
        <v>40296</v>
      </c>
      <c r="EG31" s="52">
        <v>40338</v>
      </c>
      <c r="EH31" s="52">
        <v>40819</v>
      </c>
      <c r="EI31" s="52">
        <v>41410</v>
      </c>
      <c r="EJ31" s="52">
        <v>41473</v>
      </c>
      <c r="EK31" s="52">
        <v>41761</v>
      </c>
      <c r="EL31" s="208">
        <v>41260</v>
      </c>
      <c r="EM31" s="93">
        <v>-501</v>
      </c>
      <c r="EN31" s="79">
        <v>-1.2142510906446922</v>
      </c>
      <c r="EO31" s="93">
        <v>1</v>
      </c>
      <c r="EP31" s="79">
        <v>2.4237136139993701E-3</v>
      </c>
      <c r="ET31" s="1"/>
      <c r="EU31" s="766">
        <v>2016</v>
      </c>
      <c r="EV31" s="766">
        <v>2017</v>
      </c>
      <c r="EW31" s="766">
        <v>2018</v>
      </c>
      <c r="EX31" s="765">
        <v>2019</v>
      </c>
      <c r="EY31" s="766">
        <v>2020</v>
      </c>
      <c r="EZ31" s="765">
        <v>2021</v>
      </c>
      <c r="FA31" s="766">
        <v>2022</v>
      </c>
      <c r="FB31" s="766">
        <v>2023</v>
      </c>
      <c r="FC31" s="766">
        <v>2024</v>
      </c>
    </row>
    <row r="32" spans="1:159" ht="15" outlineLevel="2">
      <c r="A32" s="290">
        <v>31</v>
      </c>
      <c r="B32" s="290" t="s">
        <v>395</v>
      </c>
      <c r="C32" s="290" t="s">
        <v>419</v>
      </c>
      <c r="D32" s="293">
        <v>4419</v>
      </c>
      <c r="E32" s="301">
        <v>4364</v>
      </c>
      <c r="F32" s="301">
        <v>4402</v>
      </c>
      <c r="G32" s="301">
        <v>4451</v>
      </c>
      <c r="H32" s="301">
        <v>4545</v>
      </c>
      <c r="I32" s="301">
        <v>4667</v>
      </c>
      <c r="J32" s="301">
        <v>4560</v>
      </c>
      <c r="K32" s="301">
        <v>4487</v>
      </c>
      <c r="L32" s="301">
        <v>4402</v>
      </c>
      <c r="M32" s="301">
        <v>4454</v>
      </c>
      <c r="N32" s="301">
        <v>4461</v>
      </c>
      <c r="O32" s="296">
        <v>4412</v>
      </c>
      <c r="P32" s="293">
        <v>4263</v>
      </c>
      <c r="Q32" s="301">
        <v>3424</v>
      </c>
      <c r="R32" s="301">
        <v>4161</v>
      </c>
      <c r="S32" s="301">
        <v>4264</v>
      </c>
      <c r="T32" s="301">
        <v>4545</v>
      </c>
      <c r="U32" s="301">
        <v>4555</v>
      </c>
      <c r="V32" s="301">
        <v>4570</v>
      </c>
      <c r="W32" s="301">
        <v>4661</v>
      </c>
      <c r="X32" s="301">
        <v>4740</v>
      </c>
      <c r="Y32" s="301">
        <v>4740</v>
      </c>
      <c r="Z32" s="301">
        <v>4492</v>
      </c>
      <c r="AA32" s="296">
        <v>4391</v>
      </c>
      <c r="AB32" s="293">
        <v>4197</v>
      </c>
      <c r="AC32" s="301">
        <v>4090</v>
      </c>
      <c r="AD32" s="301">
        <v>4177</v>
      </c>
      <c r="AE32" s="301">
        <v>4106</v>
      </c>
      <c r="AF32" s="301">
        <v>4064</v>
      </c>
      <c r="AG32" s="301">
        <v>4227</v>
      </c>
      <c r="AH32" s="301">
        <v>4365</v>
      </c>
      <c r="AI32" s="301">
        <v>4466</v>
      </c>
      <c r="AJ32" s="301">
        <v>4470</v>
      </c>
      <c r="AK32" s="301">
        <v>4474</v>
      </c>
      <c r="AL32" s="301">
        <v>4223</v>
      </c>
      <c r="AM32" s="296">
        <v>4248</v>
      </c>
      <c r="AN32" s="293">
        <v>4130</v>
      </c>
      <c r="AO32" s="301">
        <v>3918</v>
      </c>
      <c r="AP32" s="301">
        <v>3999</v>
      </c>
      <c r="AQ32" s="301">
        <v>4155</v>
      </c>
      <c r="AR32" s="301">
        <v>4268</v>
      </c>
      <c r="AS32" s="301">
        <v>4880</v>
      </c>
      <c r="AT32" s="301">
        <v>4921</v>
      </c>
      <c r="AU32" s="301">
        <v>4971</v>
      </c>
      <c r="AV32" s="301">
        <v>5084</v>
      </c>
      <c r="AW32" s="301">
        <v>5132</v>
      </c>
      <c r="AX32" s="301">
        <v>5153</v>
      </c>
      <c r="AY32" s="296">
        <v>5273</v>
      </c>
      <c r="AZ32" s="293">
        <v>5299</v>
      </c>
      <c r="BA32" s="301">
        <v>5319</v>
      </c>
      <c r="BB32" s="301">
        <v>5304</v>
      </c>
      <c r="BC32" s="301">
        <v>5045</v>
      </c>
      <c r="BD32" s="301">
        <v>4872</v>
      </c>
      <c r="BE32" s="301">
        <v>4881</v>
      </c>
      <c r="BF32" s="301">
        <v>4913</v>
      </c>
      <c r="BG32" s="301">
        <v>4880</v>
      </c>
      <c r="BH32" s="301">
        <v>4716</v>
      </c>
      <c r="BI32" s="301">
        <v>4592</v>
      </c>
      <c r="BJ32" s="301">
        <v>4434</v>
      </c>
      <c r="BK32" s="292">
        <v>4517</v>
      </c>
      <c r="BL32" s="293">
        <v>4439</v>
      </c>
      <c r="BM32" s="301">
        <v>4428</v>
      </c>
      <c r="BN32" s="301">
        <v>4529</v>
      </c>
      <c r="BO32" s="301">
        <v>4555</v>
      </c>
      <c r="BP32" s="301">
        <v>4519</v>
      </c>
      <c r="BQ32" s="301">
        <v>4481</v>
      </c>
      <c r="BR32" s="301">
        <v>4414</v>
      </c>
      <c r="BS32" s="301">
        <v>4332</v>
      </c>
      <c r="BT32" s="301">
        <v>4375</v>
      </c>
      <c r="BU32" s="301">
        <v>4387</v>
      </c>
      <c r="BV32" s="301">
        <v>4303</v>
      </c>
      <c r="BW32" s="292">
        <v>4292</v>
      </c>
      <c r="BX32" s="293">
        <v>4150</v>
      </c>
      <c r="BY32" s="301">
        <v>4062</v>
      </c>
      <c r="BZ32" s="301">
        <v>3981</v>
      </c>
      <c r="CA32" s="301">
        <v>3960</v>
      </c>
      <c r="CB32" s="301">
        <v>3985</v>
      </c>
      <c r="CC32" s="301">
        <v>3939</v>
      </c>
      <c r="CD32" s="301">
        <v>3955</v>
      </c>
      <c r="CE32" s="301">
        <v>3902</v>
      </c>
      <c r="CF32" s="301">
        <v>3855</v>
      </c>
      <c r="CG32" s="301">
        <v>3872</v>
      </c>
      <c r="CH32" s="301">
        <v>3844</v>
      </c>
      <c r="CI32" s="292">
        <v>3806</v>
      </c>
      <c r="CJ32" s="293">
        <v>3629</v>
      </c>
      <c r="CK32" s="301">
        <v>3518</v>
      </c>
      <c r="CL32" s="301">
        <v>3526</v>
      </c>
      <c r="CM32" s="301">
        <v>3651</v>
      </c>
      <c r="CN32" s="301">
        <v>3511</v>
      </c>
      <c r="CO32" s="301">
        <v>3533</v>
      </c>
      <c r="CP32" s="301">
        <v>3551</v>
      </c>
      <c r="CQ32" s="301">
        <v>3678</v>
      </c>
      <c r="CR32" s="301">
        <v>3715</v>
      </c>
      <c r="CS32" s="301">
        <v>3782</v>
      </c>
      <c r="CT32" s="301">
        <v>3858</v>
      </c>
      <c r="CU32" s="292">
        <v>3955</v>
      </c>
      <c r="CV32" s="293">
        <v>3975</v>
      </c>
      <c r="CW32" s="301">
        <v>3961</v>
      </c>
      <c r="CX32" s="301">
        <v>4040</v>
      </c>
      <c r="CY32" s="301">
        <v>4110</v>
      </c>
      <c r="CZ32" s="301">
        <v>4173</v>
      </c>
      <c r="DA32" s="301">
        <v>4183</v>
      </c>
      <c r="DB32" s="301">
        <v>4154</v>
      </c>
      <c r="DC32" s="301">
        <v>4128</v>
      </c>
      <c r="DD32" s="301">
        <v>3937</v>
      </c>
      <c r="DE32" s="301">
        <v>3903</v>
      </c>
      <c r="DF32" s="301">
        <v>3948</v>
      </c>
      <c r="DG32" s="292">
        <v>4008</v>
      </c>
      <c r="DH32" s="293">
        <v>3957</v>
      </c>
      <c r="DI32" s="301">
        <v>3907</v>
      </c>
      <c r="DJ32" s="301">
        <v>4082</v>
      </c>
      <c r="DK32" s="301">
        <v>4099</v>
      </c>
      <c r="DL32" s="301">
        <v>4042</v>
      </c>
      <c r="DM32" s="301">
        <v>4046</v>
      </c>
      <c r="DN32" s="301">
        <v>3626</v>
      </c>
      <c r="DO32" s="301">
        <v>3602</v>
      </c>
      <c r="DP32" s="301">
        <v>3675</v>
      </c>
      <c r="DQ32" s="292">
        <v>3640</v>
      </c>
      <c r="DR32" s="292">
        <v>3652</v>
      </c>
      <c r="DS32" s="296">
        <v>3671</v>
      </c>
      <c r="DT32" s="292">
        <v>3555</v>
      </c>
      <c r="DU32" s="292">
        <v>3447</v>
      </c>
      <c r="DV32" s="292">
        <v>3648</v>
      </c>
      <c r="DW32" s="292">
        <v>3671</v>
      </c>
      <c r="DX32" s="292">
        <v>3654</v>
      </c>
      <c r="DY32" s="292">
        <v>3659</v>
      </c>
      <c r="DZ32" s="292">
        <v>3625</v>
      </c>
      <c r="EA32" s="292">
        <v>3689</v>
      </c>
      <c r="EB32" s="292">
        <v>3659</v>
      </c>
      <c r="EC32" s="292">
        <v>3712</v>
      </c>
      <c r="ED32" s="292">
        <v>3736</v>
      </c>
      <c r="EE32" s="292">
        <v>3567</v>
      </c>
      <c r="EF32" s="853">
        <v>3428</v>
      </c>
      <c r="EG32" s="292">
        <v>3317</v>
      </c>
      <c r="EH32" s="292">
        <v>3345</v>
      </c>
      <c r="EI32" s="292">
        <v>3407</v>
      </c>
      <c r="EJ32" s="292">
        <v>3400</v>
      </c>
      <c r="EK32" s="292">
        <v>3418</v>
      </c>
      <c r="EL32" s="296">
        <v>3369</v>
      </c>
      <c r="EM32" s="93">
        <v>-49</v>
      </c>
      <c r="EN32" s="79">
        <v>-1.4544375185514988</v>
      </c>
      <c r="EO32" s="93">
        <v>-198</v>
      </c>
      <c r="EP32" s="79">
        <v>-5.5508830950378476</v>
      </c>
      <c r="ET32" s="1" t="s">
        <v>661</v>
      </c>
      <c r="EU32" s="3">
        <v>3426363</v>
      </c>
      <c r="EV32" s="3">
        <v>3648470</v>
      </c>
      <c r="EW32" s="3">
        <v>3680627</v>
      </c>
      <c r="EX32" s="3">
        <v>3770592</v>
      </c>
      <c r="EY32" s="567">
        <v>3900667</v>
      </c>
      <c r="EZ32" s="567">
        <v>4041993</v>
      </c>
      <c r="FA32" s="567">
        <v>4242663</v>
      </c>
      <c r="FB32" s="763">
        <v>4049362</v>
      </c>
      <c r="FC32" s="763">
        <v>4038849</v>
      </c>
    </row>
    <row r="33" spans="1:159" ht="15" outlineLevel="2">
      <c r="A33" s="290">
        <v>40</v>
      </c>
      <c r="B33" s="290" t="s">
        <v>395</v>
      </c>
      <c r="C33" s="290" t="s">
        <v>423</v>
      </c>
      <c r="D33" s="293">
        <v>1398</v>
      </c>
      <c r="E33" s="301">
        <v>1435</v>
      </c>
      <c r="F33" s="301">
        <v>1429</v>
      </c>
      <c r="G33" s="301">
        <v>1452</v>
      </c>
      <c r="H33" s="301">
        <v>1480</v>
      </c>
      <c r="I33" s="301">
        <v>1528</v>
      </c>
      <c r="J33" s="301">
        <v>1507</v>
      </c>
      <c r="K33" s="301">
        <v>1454</v>
      </c>
      <c r="L33" s="301">
        <v>1400</v>
      </c>
      <c r="M33" s="301">
        <v>1364</v>
      </c>
      <c r="N33" s="301">
        <v>1375</v>
      </c>
      <c r="O33" s="296">
        <v>1350</v>
      </c>
      <c r="P33" s="293">
        <v>1203</v>
      </c>
      <c r="Q33" s="301">
        <v>1200</v>
      </c>
      <c r="R33" s="301">
        <v>1261</v>
      </c>
      <c r="S33" s="301">
        <v>1237</v>
      </c>
      <c r="T33" s="301">
        <v>1480</v>
      </c>
      <c r="U33" s="301">
        <v>1282</v>
      </c>
      <c r="V33" s="301">
        <v>1278</v>
      </c>
      <c r="W33" s="301">
        <v>1322</v>
      </c>
      <c r="X33" s="301">
        <v>1372</v>
      </c>
      <c r="Y33" s="301">
        <v>1405</v>
      </c>
      <c r="Z33" s="301">
        <v>1315</v>
      </c>
      <c r="AA33" s="296">
        <v>1281</v>
      </c>
      <c r="AB33" s="293">
        <v>1194</v>
      </c>
      <c r="AC33" s="301">
        <v>1122</v>
      </c>
      <c r="AD33" s="301">
        <v>1126</v>
      </c>
      <c r="AE33" s="301">
        <v>1137</v>
      </c>
      <c r="AF33" s="301">
        <v>1119</v>
      </c>
      <c r="AG33" s="301">
        <v>1121</v>
      </c>
      <c r="AH33" s="301">
        <v>1205</v>
      </c>
      <c r="AI33" s="301">
        <v>1226</v>
      </c>
      <c r="AJ33" s="301">
        <v>1235</v>
      </c>
      <c r="AK33" s="301">
        <v>1216</v>
      </c>
      <c r="AL33" s="301">
        <v>1117</v>
      </c>
      <c r="AM33" s="296">
        <v>1144</v>
      </c>
      <c r="AN33" s="293">
        <v>1111</v>
      </c>
      <c r="AO33" s="301">
        <v>1039</v>
      </c>
      <c r="AP33" s="301">
        <v>1079</v>
      </c>
      <c r="AQ33" s="301">
        <v>1172</v>
      </c>
      <c r="AR33" s="301">
        <v>1195</v>
      </c>
      <c r="AS33" s="301">
        <v>1400</v>
      </c>
      <c r="AT33" s="301">
        <v>1343</v>
      </c>
      <c r="AU33" s="301">
        <v>1361</v>
      </c>
      <c r="AV33" s="301">
        <v>1418</v>
      </c>
      <c r="AW33" s="301">
        <v>1486</v>
      </c>
      <c r="AX33" s="301">
        <v>1516</v>
      </c>
      <c r="AY33" s="296">
        <v>1567</v>
      </c>
      <c r="AZ33" s="293">
        <v>1536</v>
      </c>
      <c r="BA33" s="301">
        <v>1564</v>
      </c>
      <c r="BB33" s="301">
        <v>1562</v>
      </c>
      <c r="BC33" s="301">
        <v>1524</v>
      </c>
      <c r="BD33" s="301">
        <v>1527</v>
      </c>
      <c r="BE33" s="301">
        <v>1584</v>
      </c>
      <c r="BF33" s="301">
        <v>1661</v>
      </c>
      <c r="BG33" s="301">
        <v>1651</v>
      </c>
      <c r="BH33" s="301">
        <v>1631</v>
      </c>
      <c r="BI33" s="301">
        <v>1620</v>
      </c>
      <c r="BJ33" s="301">
        <v>1628</v>
      </c>
      <c r="BK33" s="292">
        <v>1622</v>
      </c>
      <c r="BL33" s="293">
        <v>1628</v>
      </c>
      <c r="BM33" s="301">
        <v>1636</v>
      </c>
      <c r="BN33" s="301">
        <v>1742</v>
      </c>
      <c r="BO33" s="301">
        <v>1686</v>
      </c>
      <c r="BP33" s="301">
        <v>1650</v>
      </c>
      <c r="BQ33" s="301">
        <v>1651</v>
      </c>
      <c r="BR33" s="301">
        <v>1660</v>
      </c>
      <c r="BS33" s="301">
        <v>1637</v>
      </c>
      <c r="BT33" s="301">
        <v>1675</v>
      </c>
      <c r="BU33" s="301">
        <v>1667</v>
      </c>
      <c r="BV33" s="301">
        <v>1673</v>
      </c>
      <c r="BW33" s="292">
        <v>1698</v>
      </c>
      <c r="BX33" s="293">
        <v>1695</v>
      </c>
      <c r="BY33" s="301">
        <v>1672</v>
      </c>
      <c r="BZ33" s="301">
        <v>1674</v>
      </c>
      <c r="CA33" s="301">
        <v>1683</v>
      </c>
      <c r="CB33" s="301">
        <v>1919</v>
      </c>
      <c r="CC33" s="301">
        <v>1930</v>
      </c>
      <c r="CD33" s="301">
        <v>1999</v>
      </c>
      <c r="CE33" s="301">
        <v>1935</v>
      </c>
      <c r="CF33" s="301">
        <v>1686</v>
      </c>
      <c r="CG33" s="301">
        <v>1700</v>
      </c>
      <c r="CH33" s="301">
        <v>1719</v>
      </c>
      <c r="CI33" s="292">
        <v>1702</v>
      </c>
      <c r="CJ33" s="293">
        <v>1775</v>
      </c>
      <c r="CK33" s="301">
        <v>1725</v>
      </c>
      <c r="CL33" s="301">
        <v>1757</v>
      </c>
      <c r="CM33" s="301">
        <v>1779</v>
      </c>
      <c r="CN33" s="301">
        <v>1696</v>
      </c>
      <c r="CO33" s="301">
        <v>1720</v>
      </c>
      <c r="CP33" s="301">
        <v>1728</v>
      </c>
      <c r="CQ33" s="301">
        <v>1791</v>
      </c>
      <c r="CR33" s="301">
        <v>1809</v>
      </c>
      <c r="CS33" s="301">
        <v>1834</v>
      </c>
      <c r="CT33" s="301">
        <v>1881</v>
      </c>
      <c r="CU33" s="292">
        <v>1909</v>
      </c>
      <c r="CV33" s="293">
        <v>1872</v>
      </c>
      <c r="CW33" s="301">
        <v>1819</v>
      </c>
      <c r="CX33" s="301">
        <v>1789</v>
      </c>
      <c r="CY33" s="301">
        <v>1795</v>
      </c>
      <c r="CZ33" s="301">
        <v>1841</v>
      </c>
      <c r="DA33" s="301">
        <v>1817</v>
      </c>
      <c r="DB33" s="301">
        <v>1849</v>
      </c>
      <c r="DC33" s="301">
        <v>1818</v>
      </c>
      <c r="DD33" s="301">
        <v>1648</v>
      </c>
      <c r="DE33" s="301">
        <v>1656</v>
      </c>
      <c r="DF33" s="301">
        <v>1671</v>
      </c>
      <c r="DG33" s="292">
        <v>1681</v>
      </c>
      <c r="DH33" s="293">
        <v>1634</v>
      </c>
      <c r="DI33" s="301">
        <v>1585</v>
      </c>
      <c r="DJ33" s="301">
        <v>1677</v>
      </c>
      <c r="DK33" s="301">
        <v>1704</v>
      </c>
      <c r="DL33" s="301">
        <v>1654</v>
      </c>
      <c r="DM33" s="301">
        <v>1670</v>
      </c>
      <c r="DN33" s="301">
        <v>1528</v>
      </c>
      <c r="DO33" s="301">
        <v>1485</v>
      </c>
      <c r="DP33" s="301">
        <v>1556</v>
      </c>
      <c r="DQ33" s="292">
        <v>1561</v>
      </c>
      <c r="DR33" s="292">
        <v>1544</v>
      </c>
      <c r="DS33" s="296">
        <v>1554</v>
      </c>
      <c r="DT33" s="292">
        <v>1438</v>
      </c>
      <c r="DU33" s="292">
        <v>1390</v>
      </c>
      <c r="DV33" s="292">
        <v>1529</v>
      </c>
      <c r="DW33" s="292">
        <v>1524</v>
      </c>
      <c r="DX33" s="292">
        <v>1538</v>
      </c>
      <c r="DY33" s="292">
        <v>1586</v>
      </c>
      <c r="DZ33" s="292">
        <v>1556</v>
      </c>
      <c r="EA33" s="292">
        <v>1573</v>
      </c>
      <c r="EB33" s="292">
        <v>1612</v>
      </c>
      <c r="EC33" s="292">
        <v>1573</v>
      </c>
      <c r="ED33" s="292">
        <v>1642</v>
      </c>
      <c r="EE33" s="292">
        <v>1608</v>
      </c>
      <c r="EF33" s="853">
        <v>1497</v>
      </c>
      <c r="EG33" s="292">
        <v>1461</v>
      </c>
      <c r="EH33" s="292">
        <v>1465</v>
      </c>
      <c r="EI33" s="292">
        <v>1523</v>
      </c>
      <c r="EJ33" s="292">
        <v>1549</v>
      </c>
      <c r="EK33" s="292">
        <v>1621</v>
      </c>
      <c r="EL33" s="296">
        <v>1612</v>
      </c>
      <c r="EM33" s="93">
        <v>-9</v>
      </c>
      <c r="EN33" s="79">
        <v>-0.55831265508684857</v>
      </c>
      <c r="EO33" s="93">
        <v>4</v>
      </c>
      <c r="EP33" s="79">
        <v>0.24875621890547264</v>
      </c>
      <c r="ET33" s="1" t="s">
        <v>541</v>
      </c>
      <c r="EU33" s="3">
        <v>3398694</v>
      </c>
      <c r="EV33" s="3">
        <v>3611664</v>
      </c>
      <c r="EW33" s="3">
        <v>3678533</v>
      </c>
      <c r="EX33" s="3">
        <v>3762794</v>
      </c>
      <c r="EY33" s="567">
        <v>3887980</v>
      </c>
      <c r="EZ33" s="567">
        <v>4081087</v>
      </c>
      <c r="FA33" s="567">
        <v>4245292</v>
      </c>
      <c r="FB33" s="763">
        <v>4048714</v>
      </c>
      <c r="FC33" s="763">
        <v>4036413</v>
      </c>
    </row>
    <row r="34" spans="1:159" ht="15" outlineLevel="2">
      <c r="A34" s="290">
        <v>190</v>
      </c>
      <c r="B34" s="290" t="s">
        <v>395</v>
      </c>
      <c r="C34" s="290" t="s">
        <v>450</v>
      </c>
      <c r="D34" s="293">
        <v>2683</v>
      </c>
      <c r="E34" s="301">
        <v>2706</v>
      </c>
      <c r="F34" s="301">
        <v>2719</v>
      </c>
      <c r="G34" s="301">
        <v>2736</v>
      </c>
      <c r="H34" s="301">
        <v>2763</v>
      </c>
      <c r="I34" s="301">
        <v>2826</v>
      </c>
      <c r="J34" s="301">
        <v>2764</v>
      </c>
      <c r="K34" s="301">
        <v>2791</v>
      </c>
      <c r="L34" s="301">
        <v>2749</v>
      </c>
      <c r="M34" s="301">
        <v>2817</v>
      </c>
      <c r="N34" s="301">
        <v>2869</v>
      </c>
      <c r="O34" s="296">
        <v>2888</v>
      </c>
      <c r="P34" s="293">
        <v>2697</v>
      </c>
      <c r="Q34" s="301">
        <v>2445</v>
      </c>
      <c r="R34" s="301">
        <v>2754</v>
      </c>
      <c r="S34" s="301">
        <v>2742</v>
      </c>
      <c r="T34" s="301">
        <v>2763</v>
      </c>
      <c r="U34" s="301">
        <v>2776</v>
      </c>
      <c r="V34" s="301">
        <v>2816</v>
      </c>
      <c r="W34" s="301">
        <v>2872</v>
      </c>
      <c r="X34" s="301">
        <v>2922</v>
      </c>
      <c r="Y34" s="301">
        <v>3026</v>
      </c>
      <c r="Z34" s="301">
        <v>2964</v>
      </c>
      <c r="AA34" s="296">
        <v>2885</v>
      </c>
      <c r="AB34" s="293">
        <v>2766</v>
      </c>
      <c r="AC34" s="301">
        <v>2683</v>
      </c>
      <c r="AD34" s="301">
        <v>2675</v>
      </c>
      <c r="AE34" s="301">
        <v>2690</v>
      </c>
      <c r="AF34" s="301">
        <v>2731</v>
      </c>
      <c r="AG34" s="301">
        <v>2777</v>
      </c>
      <c r="AH34" s="301">
        <v>2911</v>
      </c>
      <c r="AI34" s="301">
        <v>2996</v>
      </c>
      <c r="AJ34" s="301">
        <v>3098</v>
      </c>
      <c r="AK34" s="301">
        <v>3087</v>
      </c>
      <c r="AL34" s="301">
        <v>2990</v>
      </c>
      <c r="AM34" s="296">
        <v>2981</v>
      </c>
      <c r="AN34" s="293">
        <v>2857</v>
      </c>
      <c r="AO34" s="301">
        <v>2742</v>
      </c>
      <c r="AP34" s="301">
        <v>2718</v>
      </c>
      <c r="AQ34" s="301">
        <v>2826</v>
      </c>
      <c r="AR34" s="301">
        <v>2875</v>
      </c>
      <c r="AS34" s="301">
        <v>2887</v>
      </c>
      <c r="AT34" s="301">
        <v>2921</v>
      </c>
      <c r="AU34" s="301">
        <v>2945</v>
      </c>
      <c r="AV34" s="301">
        <v>2948</v>
      </c>
      <c r="AW34" s="301">
        <v>2967</v>
      </c>
      <c r="AX34" s="301">
        <v>2986</v>
      </c>
      <c r="AY34" s="296">
        <v>3016</v>
      </c>
      <c r="AZ34" s="293">
        <v>2975</v>
      </c>
      <c r="BA34" s="301">
        <v>2932</v>
      </c>
      <c r="BB34" s="301">
        <v>2891</v>
      </c>
      <c r="BC34" s="301">
        <v>2812</v>
      </c>
      <c r="BD34" s="301">
        <v>2808</v>
      </c>
      <c r="BE34" s="301">
        <v>2826</v>
      </c>
      <c r="BF34" s="301">
        <v>2861</v>
      </c>
      <c r="BG34" s="301">
        <v>2860</v>
      </c>
      <c r="BH34" s="301">
        <v>2717</v>
      </c>
      <c r="BI34" s="301">
        <v>2668</v>
      </c>
      <c r="BJ34" s="301">
        <v>2641</v>
      </c>
      <c r="BK34" s="292">
        <v>2677</v>
      </c>
      <c r="BL34" s="293">
        <v>2658</v>
      </c>
      <c r="BM34" s="301">
        <v>2649</v>
      </c>
      <c r="BN34" s="301">
        <v>2670</v>
      </c>
      <c r="BO34" s="301">
        <v>2678</v>
      </c>
      <c r="BP34" s="301">
        <v>2702</v>
      </c>
      <c r="BQ34" s="301">
        <v>2754</v>
      </c>
      <c r="BR34" s="301">
        <v>2795</v>
      </c>
      <c r="BS34" s="301">
        <v>2820</v>
      </c>
      <c r="BT34" s="301">
        <v>2886</v>
      </c>
      <c r="BU34" s="301">
        <v>2868</v>
      </c>
      <c r="BV34" s="301">
        <v>2889</v>
      </c>
      <c r="BW34" s="292">
        <v>2909</v>
      </c>
      <c r="BX34" s="293">
        <v>2847</v>
      </c>
      <c r="BY34" s="301">
        <v>2900</v>
      </c>
      <c r="BZ34" s="301">
        <v>2932</v>
      </c>
      <c r="CA34" s="301">
        <v>2948</v>
      </c>
      <c r="CB34" s="301">
        <v>2948</v>
      </c>
      <c r="CC34" s="301">
        <v>2988</v>
      </c>
      <c r="CD34" s="301">
        <v>3048</v>
      </c>
      <c r="CE34" s="301">
        <v>3124</v>
      </c>
      <c r="CF34" s="301">
        <v>3124</v>
      </c>
      <c r="CG34" s="301">
        <v>3174</v>
      </c>
      <c r="CH34" s="301">
        <v>3199</v>
      </c>
      <c r="CI34" s="292">
        <v>3172</v>
      </c>
      <c r="CJ34" s="293">
        <v>3098</v>
      </c>
      <c r="CK34" s="301">
        <v>3142</v>
      </c>
      <c r="CL34" s="301">
        <v>3191</v>
      </c>
      <c r="CM34" s="301">
        <v>3226</v>
      </c>
      <c r="CN34" s="301">
        <v>3171</v>
      </c>
      <c r="CO34" s="301">
        <v>3158</v>
      </c>
      <c r="CP34" s="301">
        <v>3191</v>
      </c>
      <c r="CQ34" s="301">
        <v>3310</v>
      </c>
      <c r="CR34" s="301">
        <v>3303</v>
      </c>
      <c r="CS34" s="301">
        <v>3356</v>
      </c>
      <c r="CT34" s="301">
        <v>3416</v>
      </c>
      <c r="CU34" s="292">
        <v>3442</v>
      </c>
      <c r="CV34" s="293">
        <v>3360</v>
      </c>
      <c r="CW34" s="301">
        <v>3375</v>
      </c>
      <c r="CX34" s="301">
        <v>3426</v>
      </c>
      <c r="CY34" s="301">
        <v>3430</v>
      </c>
      <c r="CZ34" s="301">
        <v>3448</v>
      </c>
      <c r="DA34" s="301">
        <v>3441</v>
      </c>
      <c r="DB34" s="301">
        <v>3408</v>
      </c>
      <c r="DC34" s="301">
        <v>3405</v>
      </c>
      <c r="DD34" s="301">
        <v>3427</v>
      </c>
      <c r="DE34" s="301">
        <v>3388</v>
      </c>
      <c r="DF34" s="301">
        <v>3369</v>
      </c>
      <c r="DG34" s="292">
        <v>3389</v>
      </c>
      <c r="DH34" s="293">
        <v>3351</v>
      </c>
      <c r="DI34" s="301">
        <v>3338</v>
      </c>
      <c r="DJ34" s="301">
        <v>3370</v>
      </c>
      <c r="DK34" s="301">
        <v>3430</v>
      </c>
      <c r="DL34" s="301">
        <v>3422</v>
      </c>
      <c r="DM34" s="301">
        <v>3432</v>
      </c>
      <c r="DN34" s="301">
        <v>3163</v>
      </c>
      <c r="DO34" s="301">
        <v>3178</v>
      </c>
      <c r="DP34" s="301">
        <v>3187</v>
      </c>
      <c r="DQ34" s="292">
        <v>3191</v>
      </c>
      <c r="DR34" s="292">
        <v>3237</v>
      </c>
      <c r="DS34" s="296">
        <v>3213</v>
      </c>
      <c r="DT34" s="292">
        <v>3157</v>
      </c>
      <c r="DU34" s="292">
        <v>3166</v>
      </c>
      <c r="DV34" s="292">
        <v>3230</v>
      </c>
      <c r="DW34" s="292">
        <v>3189</v>
      </c>
      <c r="DX34" s="292">
        <v>3186</v>
      </c>
      <c r="DY34" s="292">
        <v>3238</v>
      </c>
      <c r="DZ34" s="292">
        <v>3205</v>
      </c>
      <c r="EA34" s="292">
        <v>3215</v>
      </c>
      <c r="EB34" s="292">
        <v>3210</v>
      </c>
      <c r="EC34" s="292">
        <v>3186</v>
      </c>
      <c r="ED34" s="292">
        <v>3184</v>
      </c>
      <c r="EE34" s="292">
        <v>3202</v>
      </c>
      <c r="EF34" s="853">
        <v>3193</v>
      </c>
      <c r="EG34" s="292">
        <v>3199</v>
      </c>
      <c r="EH34" s="292">
        <v>3262</v>
      </c>
      <c r="EI34" s="292">
        <v>3289</v>
      </c>
      <c r="EJ34" s="292">
        <v>3301</v>
      </c>
      <c r="EK34" s="292">
        <v>3296</v>
      </c>
      <c r="EL34" s="296">
        <v>3276</v>
      </c>
      <c r="EM34" s="93">
        <v>-20</v>
      </c>
      <c r="EN34" s="79">
        <v>-0.61050061050061055</v>
      </c>
      <c r="EO34" s="93">
        <v>74</v>
      </c>
      <c r="EP34" s="79">
        <v>2.3110555902560899</v>
      </c>
      <c r="ET34" s="1" t="s">
        <v>663</v>
      </c>
      <c r="EU34" s="3">
        <v>3448626</v>
      </c>
      <c r="EV34" s="3">
        <v>3686024</v>
      </c>
      <c r="EW34" s="3">
        <v>3710863</v>
      </c>
      <c r="EX34" s="3">
        <v>3800490</v>
      </c>
      <c r="EY34" s="567">
        <v>3904336</v>
      </c>
      <c r="EZ34" s="567">
        <v>4124926</v>
      </c>
      <c r="FA34" s="567">
        <v>4202885</v>
      </c>
      <c r="FB34" s="763">
        <v>4083123</v>
      </c>
      <c r="FC34" s="763">
        <v>4048298</v>
      </c>
    </row>
    <row r="35" spans="1:159" ht="15" outlineLevel="2">
      <c r="A35" s="290">
        <v>604</v>
      </c>
      <c r="B35" s="290" t="s">
        <v>395</v>
      </c>
      <c r="C35" s="290" t="s">
        <v>496</v>
      </c>
      <c r="D35" s="293">
        <v>3457</v>
      </c>
      <c r="E35" s="301">
        <v>3475</v>
      </c>
      <c r="F35" s="301">
        <v>3413</v>
      </c>
      <c r="G35" s="301">
        <v>3407</v>
      </c>
      <c r="H35" s="301">
        <v>3532</v>
      </c>
      <c r="I35" s="301">
        <v>3573</v>
      </c>
      <c r="J35" s="301">
        <v>3426</v>
      </c>
      <c r="K35" s="301">
        <v>3425</v>
      </c>
      <c r="L35" s="301">
        <v>3258</v>
      </c>
      <c r="M35" s="301">
        <v>3195</v>
      </c>
      <c r="N35" s="301">
        <v>3160</v>
      </c>
      <c r="O35" s="296">
        <v>3242</v>
      </c>
      <c r="P35" s="293">
        <v>2929</v>
      </c>
      <c r="Q35" s="301">
        <v>2740</v>
      </c>
      <c r="R35" s="301">
        <v>3133</v>
      </c>
      <c r="S35" s="301">
        <v>3082</v>
      </c>
      <c r="T35" s="301">
        <v>3532</v>
      </c>
      <c r="U35" s="301">
        <v>3261</v>
      </c>
      <c r="V35" s="301">
        <v>3263</v>
      </c>
      <c r="W35" s="301">
        <v>3419</v>
      </c>
      <c r="X35" s="301">
        <v>3488</v>
      </c>
      <c r="Y35" s="301">
        <v>3565</v>
      </c>
      <c r="Z35" s="301">
        <v>3429</v>
      </c>
      <c r="AA35" s="296">
        <v>3275</v>
      </c>
      <c r="AB35" s="293">
        <v>3091</v>
      </c>
      <c r="AC35" s="301">
        <v>2995</v>
      </c>
      <c r="AD35" s="301">
        <v>3039</v>
      </c>
      <c r="AE35" s="301">
        <v>3044</v>
      </c>
      <c r="AF35" s="301">
        <v>3110</v>
      </c>
      <c r="AG35" s="301">
        <v>3255</v>
      </c>
      <c r="AH35" s="301">
        <v>3387</v>
      </c>
      <c r="AI35" s="301">
        <v>3503</v>
      </c>
      <c r="AJ35" s="301">
        <v>3612</v>
      </c>
      <c r="AK35" s="301">
        <v>3656</v>
      </c>
      <c r="AL35" s="301">
        <v>3371</v>
      </c>
      <c r="AM35" s="296">
        <v>3369</v>
      </c>
      <c r="AN35" s="293">
        <v>3349</v>
      </c>
      <c r="AO35" s="301">
        <v>3125</v>
      </c>
      <c r="AP35" s="301">
        <v>3185</v>
      </c>
      <c r="AQ35" s="301">
        <v>3305</v>
      </c>
      <c r="AR35" s="301">
        <v>3439</v>
      </c>
      <c r="AS35" s="301">
        <v>3778</v>
      </c>
      <c r="AT35" s="301">
        <v>3824</v>
      </c>
      <c r="AU35" s="301">
        <v>3838</v>
      </c>
      <c r="AV35" s="301">
        <v>3961</v>
      </c>
      <c r="AW35" s="301">
        <v>4051</v>
      </c>
      <c r="AX35" s="301">
        <v>4116</v>
      </c>
      <c r="AY35" s="296">
        <v>4312</v>
      </c>
      <c r="AZ35" s="293">
        <v>4274</v>
      </c>
      <c r="BA35" s="301">
        <v>4254</v>
      </c>
      <c r="BB35" s="301">
        <v>4304</v>
      </c>
      <c r="BC35" s="301">
        <v>4184</v>
      </c>
      <c r="BD35" s="301">
        <v>4149</v>
      </c>
      <c r="BE35" s="301">
        <v>4297</v>
      </c>
      <c r="BF35" s="301">
        <v>4480</v>
      </c>
      <c r="BG35" s="301">
        <v>4415</v>
      </c>
      <c r="BH35" s="301">
        <v>4211</v>
      </c>
      <c r="BI35" s="301">
        <v>4032</v>
      </c>
      <c r="BJ35" s="301">
        <v>4097</v>
      </c>
      <c r="BK35" s="292">
        <v>4241</v>
      </c>
      <c r="BL35" s="293">
        <v>4271</v>
      </c>
      <c r="BM35" s="301">
        <v>4175</v>
      </c>
      <c r="BN35" s="301">
        <v>4350</v>
      </c>
      <c r="BO35" s="301">
        <v>4350</v>
      </c>
      <c r="BP35" s="301">
        <v>4249</v>
      </c>
      <c r="BQ35" s="301">
        <v>4281</v>
      </c>
      <c r="BR35" s="301">
        <v>4275</v>
      </c>
      <c r="BS35" s="301">
        <v>4360</v>
      </c>
      <c r="BT35" s="301">
        <v>4407</v>
      </c>
      <c r="BU35" s="301">
        <v>4502</v>
      </c>
      <c r="BV35" s="301">
        <v>4551</v>
      </c>
      <c r="BW35" s="292">
        <v>4583</v>
      </c>
      <c r="BX35" s="293">
        <v>4608</v>
      </c>
      <c r="BY35" s="301">
        <v>4606</v>
      </c>
      <c r="BZ35" s="301">
        <v>4497</v>
      </c>
      <c r="CA35" s="301">
        <v>4628</v>
      </c>
      <c r="CB35" s="301">
        <v>4620</v>
      </c>
      <c r="CC35" s="301">
        <v>4697</v>
      </c>
      <c r="CD35" s="301">
        <v>4814</v>
      </c>
      <c r="CE35" s="301">
        <v>4877</v>
      </c>
      <c r="CF35" s="301">
        <v>4811</v>
      </c>
      <c r="CG35" s="301">
        <v>4895</v>
      </c>
      <c r="CH35" s="301">
        <v>4950</v>
      </c>
      <c r="CI35" s="292">
        <v>4936</v>
      </c>
      <c r="CJ35" s="293">
        <v>4842</v>
      </c>
      <c r="CK35" s="301">
        <v>4778</v>
      </c>
      <c r="CL35" s="301">
        <v>4853</v>
      </c>
      <c r="CM35" s="301">
        <v>4925</v>
      </c>
      <c r="CN35" s="301">
        <v>4734</v>
      </c>
      <c r="CO35" s="301">
        <v>4748</v>
      </c>
      <c r="CP35" s="301">
        <v>4838</v>
      </c>
      <c r="CQ35" s="301">
        <v>5063</v>
      </c>
      <c r="CR35" s="301">
        <v>5155</v>
      </c>
      <c r="CS35" s="301">
        <v>5302</v>
      </c>
      <c r="CT35" s="301">
        <v>5438</v>
      </c>
      <c r="CU35" s="292">
        <v>5613</v>
      </c>
      <c r="CV35" s="293">
        <v>5601</v>
      </c>
      <c r="CW35" s="301">
        <v>5724</v>
      </c>
      <c r="CX35" s="301">
        <v>5777</v>
      </c>
      <c r="CY35" s="301">
        <v>5923</v>
      </c>
      <c r="CZ35" s="301">
        <v>6112</v>
      </c>
      <c r="DA35" s="301">
        <v>6161</v>
      </c>
      <c r="DB35" s="301">
        <v>6168</v>
      </c>
      <c r="DC35" s="301">
        <v>6179</v>
      </c>
      <c r="DD35" s="301">
        <v>5869</v>
      </c>
      <c r="DE35" s="301">
        <v>5890</v>
      </c>
      <c r="DF35" s="301">
        <v>5884</v>
      </c>
      <c r="DG35" s="292">
        <v>5977</v>
      </c>
      <c r="DH35" s="293">
        <v>5815</v>
      </c>
      <c r="DI35" s="301">
        <v>5848</v>
      </c>
      <c r="DJ35" s="301">
        <v>6128</v>
      </c>
      <c r="DK35" s="301">
        <v>6176</v>
      </c>
      <c r="DL35" s="301">
        <v>6146</v>
      </c>
      <c r="DM35" s="301">
        <v>6175</v>
      </c>
      <c r="DN35" s="301">
        <v>5566</v>
      </c>
      <c r="DO35" s="301">
        <v>5646</v>
      </c>
      <c r="DP35" s="301">
        <v>5754</v>
      </c>
      <c r="DQ35" s="292">
        <v>5739</v>
      </c>
      <c r="DR35" s="292">
        <v>5782</v>
      </c>
      <c r="DS35" s="296">
        <v>5789</v>
      </c>
      <c r="DT35" s="292">
        <v>5608</v>
      </c>
      <c r="DU35" s="292">
        <v>5579</v>
      </c>
      <c r="DV35" s="292">
        <v>5737</v>
      </c>
      <c r="DW35" s="292">
        <v>5649</v>
      </c>
      <c r="DX35" s="292">
        <v>5653</v>
      </c>
      <c r="DY35" s="292">
        <v>5750</v>
      </c>
      <c r="DZ35" s="292">
        <v>5737</v>
      </c>
      <c r="EA35" s="292">
        <v>5821</v>
      </c>
      <c r="EB35" s="292">
        <v>5843</v>
      </c>
      <c r="EC35" s="292">
        <v>5940</v>
      </c>
      <c r="ED35" s="292">
        <v>5988</v>
      </c>
      <c r="EE35" s="292">
        <v>5878</v>
      </c>
      <c r="EF35" s="853">
        <v>5763</v>
      </c>
      <c r="EG35" s="292">
        <v>5696</v>
      </c>
      <c r="EH35" s="292">
        <v>5692</v>
      </c>
      <c r="EI35" s="292">
        <v>5774</v>
      </c>
      <c r="EJ35" s="292">
        <v>5759</v>
      </c>
      <c r="EK35" s="292">
        <v>5787</v>
      </c>
      <c r="EL35" s="296">
        <v>5700</v>
      </c>
      <c r="EM35" s="93">
        <v>-87</v>
      </c>
      <c r="EN35" s="79">
        <v>-1.5263157894736841</v>
      </c>
      <c r="EO35" s="93">
        <v>-178</v>
      </c>
      <c r="EP35" s="79">
        <v>-3.0282408982647158</v>
      </c>
      <c r="ET35" s="1" t="s">
        <v>664</v>
      </c>
      <c r="EU35" s="3">
        <v>3493876</v>
      </c>
      <c r="EV35" s="3">
        <v>3662702</v>
      </c>
      <c r="EW35" s="3">
        <v>3715073</v>
      </c>
      <c r="EX35" s="3">
        <v>3833034</v>
      </c>
      <c r="EY35" s="567">
        <v>3842281</v>
      </c>
      <c r="EZ35" s="567">
        <v>4159698</v>
      </c>
      <c r="FA35" s="567">
        <v>4223530</v>
      </c>
      <c r="FB35" s="763">
        <v>4095014</v>
      </c>
      <c r="FC35" s="763">
        <v>4059885</v>
      </c>
    </row>
    <row r="36" spans="1:159" ht="15" outlineLevel="2">
      <c r="A36" s="290">
        <v>670</v>
      </c>
      <c r="B36" s="290" t="s">
        <v>395</v>
      </c>
      <c r="C36" s="290" t="s">
        <v>512</v>
      </c>
      <c r="D36" s="293">
        <v>3419</v>
      </c>
      <c r="E36" s="301">
        <v>3678</v>
      </c>
      <c r="F36" s="301">
        <v>3754</v>
      </c>
      <c r="G36" s="301">
        <v>3715</v>
      </c>
      <c r="H36" s="301">
        <v>3819</v>
      </c>
      <c r="I36" s="301">
        <v>3922</v>
      </c>
      <c r="J36" s="301">
        <v>3848</v>
      </c>
      <c r="K36" s="301">
        <v>3756</v>
      </c>
      <c r="L36" s="301">
        <v>3561</v>
      </c>
      <c r="M36" s="301">
        <v>3611</v>
      </c>
      <c r="N36" s="301">
        <v>3685</v>
      </c>
      <c r="O36" s="296">
        <v>3689</v>
      </c>
      <c r="P36" s="293">
        <v>3150</v>
      </c>
      <c r="Q36" s="301">
        <v>3047</v>
      </c>
      <c r="R36" s="301">
        <v>3359</v>
      </c>
      <c r="S36" s="301">
        <v>3448</v>
      </c>
      <c r="T36" s="301">
        <v>3819</v>
      </c>
      <c r="U36" s="301">
        <v>3601</v>
      </c>
      <c r="V36" s="301">
        <v>3597</v>
      </c>
      <c r="W36" s="301">
        <v>3683</v>
      </c>
      <c r="X36" s="301">
        <v>3699</v>
      </c>
      <c r="Y36" s="301">
        <v>3804</v>
      </c>
      <c r="Z36" s="301">
        <v>3742</v>
      </c>
      <c r="AA36" s="296">
        <v>3680</v>
      </c>
      <c r="AB36" s="293">
        <v>3311</v>
      </c>
      <c r="AC36" s="301">
        <v>3273</v>
      </c>
      <c r="AD36" s="301">
        <v>3278</v>
      </c>
      <c r="AE36" s="301">
        <v>3381</v>
      </c>
      <c r="AF36" s="301">
        <v>3402</v>
      </c>
      <c r="AG36" s="301">
        <v>3527</v>
      </c>
      <c r="AH36" s="301">
        <v>3745</v>
      </c>
      <c r="AI36" s="301">
        <v>3787</v>
      </c>
      <c r="AJ36" s="301">
        <v>3854</v>
      </c>
      <c r="AK36" s="301">
        <v>3815</v>
      </c>
      <c r="AL36" s="301">
        <v>3620</v>
      </c>
      <c r="AM36" s="296">
        <v>3683</v>
      </c>
      <c r="AN36" s="293">
        <v>3571</v>
      </c>
      <c r="AO36" s="301">
        <v>3394</v>
      </c>
      <c r="AP36" s="301">
        <v>3464</v>
      </c>
      <c r="AQ36" s="301">
        <v>3590</v>
      </c>
      <c r="AR36" s="301">
        <v>3680</v>
      </c>
      <c r="AS36" s="301">
        <v>3797</v>
      </c>
      <c r="AT36" s="301">
        <v>3865</v>
      </c>
      <c r="AU36" s="301">
        <v>3888</v>
      </c>
      <c r="AV36" s="301">
        <v>3852</v>
      </c>
      <c r="AW36" s="301">
        <v>3867</v>
      </c>
      <c r="AX36" s="301">
        <v>3849</v>
      </c>
      <c r="AY36" s="296">
        <v>3839</v>
      </c>
      <c r="AZ36" s="293">
        <v>3674</v>
      </c>
      <c r="BA36" s="301">
        <v>3671</v>
      </c>
      <c r="BB36" s="301">
        <v>3692</v>
      </c>
      <c r="BC36" s="301">
        <v>3552</v>
      </c>
      <c r="BD36" s="301">
        <v>3558</v>
      </c>
      <c r="BE36" s="301">
        <v>3638</v>
      </c>
      <c r="BF36" s="301">
        <v>3602</v>
      </c>
      <c r="BG36" s="301">
        <v>3754</v>
      </c>
      <c r="BH36" s="301">
        <v>3554</v>
      </c>
      <c r="BI36" s="301">
        <v>3470</v>
      </c>
      <c r="BJ36" s="301">
        <v>3368</v>
      </c>
      <c r="BK36" s="292">
        <v>3368</v>
      </c>
      <c r="BL36" s="293">
        <v>3247</v>
      </c>
      <c r="BM36" s="301">
        <v>3262</v>
      </c>
      <c r="BN36" s="301">
        <v>3264</v>
      </c>
      <c r="BO36" s="301">
        <v>3263</v>
      </c>
      <c r="BP36" s="301">
        <v>3202</v>
      </c>
      <c r="BQ36" s="301">
        <v>3241</v>
      </c>
      <c r="BR36" s="301">
        <v>3200</v>
      </c>
      <c r="BS36" s="301">
        <v>3288</v>
      </c>
      <c r="BT36" s="301">
        <v>3328</v>
      </c>
      <c r="BU36" s="301">
        <v>3304</v>
      </c>
      <c r="BV36" s="301">
        <v>3313</v>
      </c>
      <c r="BW36" s="292">
        <v>3257</v>
      </c>
      <c r="BX36" s="293">
        <v>3050</v>
      </c>
      <c r="BY36" s="301">
        <v>2994</v>
      </c>
      <c r="BZ36" s="301">
        <v>3083</v>
      </c>
      <c r="CA36" s="301">
        <v>3102</v>
      </c>
      <c r="CB36" s="301">
        <v>3185</v>
      </c>
      <c r="CC36" s="301">
        <v>3212</v>
      </c>
      <c r="CD36" s="301">
        <v>3262</v>
      </c>
      <c r="CE36" s="301">
        <v>3318</v>
      </c>
      <c r="CF36" s="301">
        <v>3279</v>
      </c>
      <c r="CG36" s="301">
        <v>3329</v>
      </c>
      <c r="CH36" s="301">
        <v>3407</v>
      </c>
      <c r="CI36" s="292">
        <v>3389</v>
      </c>
      <c r="CJ36" s="293">
        <v>3277</v>
      </c>
      <c r="CK36" s="301">
        <v>3250</v>
      </c>
      <c r="CL36" s="301">
        <v>3333</v>
      </c>
      <c r="CM36" s="301">
        <v>3286</v>
      </c>
      <c r="CN36" s="301">
        <v>3212</v>
      </c>
      <c r="CO36" s="301">
        <v>3265</v>
      </c>
      <c r="CP36" s="301">
        <v>3261</v>
      </c>
      <c r="CQ36" s="301">
        <v>3369</v>
      </c>
      <c r="CR36" s="301">
        <v>3351</v>
      </c>
      <c r="CS36" s="301">
        <v>3366</v>
      </c>
      <c r="CT36" s="301">
        <v>3415</v>
      </c>
      <c r="CU36" s="292">
        <v>3402</v>
      </c>
      <c r="CV36" s="293">
        <v>3308</v>
      </c>
      <c r="CW36" s="301">
        <v>3376</v>
      </c>
      <c r="CX36" s="301">
        <v>3452</v>
      </c>
      <c r="CY36" s="301">
        <v>3526</v>
      </c>
      <c r="CZ36" s="301">
        <v>3597</v>
      </c>
      <c r="DA36" s="301">
        <v>3610</v>
      </c>
      <c r="DB36" s="301">
        <v>3618</v>
      </c>
      <c r="DC36" s="301">
        <v>3680</v>
      </c>
      <c r="DD36" s="301">
        <v>3723</v>
      </c>
      <c r="DE36" s="301">
        <v>3714</v>
      </c>
      <c r="DF36" s="301">
        <v>3677</v>
      </c>
      <c r="DG36" s="292">
        <v>3703</v>
      </c>
      <c r="DH36" s="293">
        <v>3603</v>
      </c>
      <c r="DI36" s="301">
        <v>3653</v>
      </c>
      <c r="DJ36" s="301">
        <v>3733</v>
      </c>
      <c r="DK36" s="301">
        <v>3779</v>
      </c>
      <c r="DL36" s="301">
        <v>3748</v>
      </c>
      <c r="DM36" s="301">
        <v>3784</v>
      </c>
      <c r="DN36" s="301">
        <v>3469</v>
      </c>
      <c r="DO36" s="301">
        <v>3494</v>
      </c>
      <c r="DP36" s="301">
        <v>3493</v>
      </c>
      <c r="DQ36" s="292">
        <v>3478</v>
      </c>
      <c r="DR36" s="292">
        <v>3482</v>
      </c>
      <c r="DS36" s="296">
        <v>3393</v>
      </c>
      <c r="DT36" s="292">
        <v>3276</v>
      </c>
      <c r="DU36" s="292">
        <v>3304</v>
      </c>
      <c r="DV36" s="292">
        <v>3375</v>
      </c>
      <c r="DW36" s="292">
        <v>3397</v>
      </c>
      <c r="DX36" s="292">
        <v>3467</v>
      </c>
      <c r="DY36" s="292">
        <v>3526</v>
      </c>
      <c r="DZ36" s="292">
        <v>3515</v>
      </c>
      <c r="EA36" s="292">
        <v>3518</v>
      </c>
      <c r="EB36" s="292">
        <v>3499</v>
      </c>
      <c r="EC36" s="292">
        <v>3482</v>
      </c>
      <c r="ED36" s="292">
        <v>3573</v>
      </c>
      <c r="EE36" s="292">
        <v>3567</v>
      </c>
      <c r="EF36" s="853">
        <v>3426</v>
      </c>
      <c r="EG36" s="292">
        <v>3439</v>
      </c>
      <c r="EH36" s="292">
        <v>3474</v>
      </c>
      <c r="EI36" s="292">
        <v>3553</v>
      </c>
      <c r="EJ36" s="292">
        <v>3596</v>
      </c>
      <c r="EK36" s="292">
        <v>3638</v>
      </c>
      <c r="EL36" s="296">
        <v>3627</v>
      </c>
      <c r="EM36" s="93">
        <v>-11</v>
      </c>
      <c r="EN36" s="79">
        <v>-0.30328094844223874</v>
      </c>
      <c r="EO36" s="93">
        <v>60</v>
      </c>
      <c r="EP36" s="79">
        <v>1.6820857863751051</v>
      </c>
      <c r="ET36" s="1" t="s">
        <v>665</v>
      </c>
      <c r="EU36" s="3">
        <v>3515674</v>
      </c>
      <c r="EV36" s="3">
        <v>3629909</v>
      </c>
      <c r="EW36" s="3">
        <v>3717425</v>
      </c>
      <c r="EX36" s="3">
        <v>3860678</v>
      </c>
      <c r="EY36" s="567">
        <v>3782032</v>
      </c>
      <c r="EZ36" s="567">
        <v>4186403</v>
      </c>
      <c r="FA36" s="567">
        <v>4225101</v>
      </c>
      <c r="FB36" s="763">
        <v>4096061</v>
      </c>
      <c r="FC36" s="763">
        <v>4070169</v>
      </c>
    </row>
    <row r="37" spans="1:159" ht="15" outlineLevel="2">
      <c r="A37" s="290">
        <v>690</v>
      </c>
      <c r="B37" s="290" t="s">
        <v>395</v>
      </c>
      <c r="C37" s="290" t="s">
        <v>516</v>
      </c>
      <c r="D37" s="293">
        <v>1277</v>
      </c>
      <c r="E37" s="301">
        <v>1310</v>
      </c>
      <c r="F37" s="301">
        <v>1295</v>
      </c>
      <c r="G37" s="301">
        <v>1315</v>
      </c>
      <c r="H37" s="301">
        <v>1280</v>
      </c>
      <c r="I37" s="301">
        <v>1311</v>
      </c>
      <c r="J37" s="301">
        <v>1310</v>
      </c>
      <c r="K37" s="301">
        <v>1268</v>
      </c>
      <c r="L37" s="301">
        <v>1256</v>
      </c>
      <c r="M37" s="301">
        <v>1260</v>
      </c>
      <c r="N37" s="301">
        <v>1294</v>
      </c>
      <c r="O37" s="296">
        <v>1268</v>
      </c>
      <c r="P37" s="293">
        <v>1240</v>
      </c>
      <c r="Q37" s="301">
        <v>1197</v>
      </c>
      <c r="R37" s="301">
        <v>1215</v>
      </c>
      <c r="S37" s="301">
        <v>1218</v>
      </c>
      <c r="T37" s="301">
        <v>1280</v>
      </c>
      <c r="U37" s="301">
        <v>1282</v>
      </c>
      <c r="V37" s="301">
        <v>1284</v>
      </c>
      <c r="W37" s="301">
        <v>1314</v>
      </c>
      <c r="X37" s="301">
        <v>1324</v>
      </c>
      <c r="Y37" s="301">
        <v>1338</v>
      </c>
      <c r="Z37" s="301">
        <v>1323</v>
      </c>
      <c r="AA37" s="296">
        <v>1288</v>
      </c>
      <c r="AB37" s="293">
        <v>1264</v>
      </c>
      <c r="AC37" s="301">
        <v>1241</v>
      </c>
      <c r="AD37" s="301">
        <v>1242</v>
      </c>
      <c r="AE37" s="301">
        <v>1249</v>
      </c>
      <c r="AF37" s="301">
        <v>1216</v>
      </c>
      <c r="AG37" s="301">
        <v>1230</v>
      </c>
      <c r="AH37" s="301">
        <v>1322</v>
      </c>
      <c r="AI37" s="301">
        <v>1358</v>
      </c>
      <c r="AJ37" s="301">
        <v>1372</v>
      </c>
      <c r="AK37" s="301">
        <v>1353</v>
      </c>
      <c r="AL37" s="301">
        <v>1290</v>
      </c>
      <c r="AM37" s="296">
        <v>1320</v>
      </c>
      <c r="AN37" s="293">
        <v>1329</v>
      </c>
      <c r="AO37" s="301">
        <v>1209</v>
      </c>
      <c r="AP37" s="301">
        <v>1204</v>
      </c>
      <c r="AQ37" s="301">
        <v>1241</v>
      </c>
      <c r="AR37" s="301">
        <v>1255</v>
      </c>
      <c r="AS37" s="301">
        <v>1272</v>
      </c>
      <c r="AT37" s="301">
        <v>1320</v>
      </c>
      <c r="AU37" s="301">
        <v>1315</v>
      </c>
      <c r="AV37" s="301">
        <v>1283</v>
      </c>
      <c r="AW37" s="301">
        <v>1275</v>
      </c>
      <c r="AX37" s="301">
        <v>1249</v>
      </c>
      <c r="AY37" s="296">
        <v>1235</v>
      </c>
      <c r="AZ37" s="293">
        <v>1189</v>
      </c>
      <c r="BA37" s="301">
        <v>1186</v>
      </c>
      <c r="BB37" s="301">
        <v>1175</v>
      </c>
      <c r="BC37" s="301">
        <v>1152</v>
      </c>
      <c r="BD37" s="301">
        <v>1173</v>
      </c>
      <c r="BE37" s="301">
        <v>1241</v>
      </c>
      <c r="BF37" s="301">
        <v>1241</v>
      </c>
      <c r="BG37" s="301">
        <v>1238</v>
      </c>
      <c r="BH37" s="301">
        <v>1266</v>
      </c>
      <c r="BI37" s="301">
        <v>1252</v>
      </c>
      <c r="BJ37" s="301">
        <v>1226</v>
      </c>
      <c r="BK37" s="292">
        <v>1240</v>
      </c>
      <c r="BL37" s="293">
        <v>1216</v>
      </c>
      <c r="BM37" s="301">
        <v>1224</v>
      </c>
      <c r="BN37" s="301">
        <v>1227</v>
      </c>
      <c r="BO37" s="301">
        <v>1257</v>
      </c>
      <c r="BP37" s="301">
        <v>1298</v>
      </c>
      <c r="BQ37" s="301">
        <v>1336</v>
      </c>
      <c r="BR37" s="301">
        <v>1339</v>
      </c>
      <c r="BS37" s="301">
        <v>1355</v>
      </c>
      <c r="BT37" s="301">
        <v>1357</v>
      </c>
      <c r="BU37" s="301">
        <v>1398</v>
      </c>
      <c r="BV37" s="301">
        <v>1398</v>
      </c>
      <c r="BW37" s="292">
        <v>1390</v>
      </c>
      <c r="BX37" s="293">
        <v>1353</v>
      </c>
      <c r="BY37" s="301">
        <v>1375</v>
      </c>
      <c r="BZ37" s="301">
        <v>1399</v>
      </c>
      <c r="CA37" s="301">
        <v>1420</v>
      </c>
      <c r="CB37" s="301">
        <v>1415</v>
      </c>
      <c r="CC37" s="301">
        <v>1447</v>
      </c>
      <c r="CD37" s="301">
        <v>1473</v>
      </c>
      <c r="CE37" s="301">
        <v>1497</v>
      </c>
      <c r="CF37" s="301">
        <v>1449</v>
      </c>
      <c r="CG37" s="301">
        <v>1464</v>
      </c>
      <c r="CH37" s="301">
        <v>1475</v>
      </c>
      <c r="CI37" s="292">
        <v>1483</v>
      </c>
      <c r="CJ37" s="293">
        <v>1433</v>
      </c>
      <c r="CK37" s="301">
        <v>1397</v>
      </c>
      <c r="CL37" s="301">
        <v>1399</v>
      </c>
      <c r="CM37" s="301">
        <v>1401</v>
      </c>
      <c r="CN37" s="301">
        <v>1422</v>
      </c>
      <c r="CO37" s="301">
        <v>1423</v>
      </c>
      <c r="CP37" s="301">
        <v>1420</v>
      </c>
      <c r="CQ37" s="301">
        <v>1449</v>
      </c>
      <c r="CR37" s="301">
        <v>1453</v>
      </c>
      <c r="CS37" s="301">
        <v>1476</v>
      </c>
      <c r="CT37" s="301">
        <v>1534</v>
      </c>
      <c r="CU37" s="292">
        <v>1540</v>
      </c>
      <c r="CV37" s="293">
        <v>1501</v>
      </c>
      <c r="CW37" s="301">
        <v>1536</v>
      </c>
      <c r="CX37" s="301">
        <v>1529</v>
      </c>
      <c r="CY37" s="301">
        <v>1543</v>
      </c>
      <c r="CZ37" s="301">
        <v>1546</v>
      </c>
      <c r="DA37" s="301">
        <v>1539</v>
      </c>
      <c r="DB37" s="301">
        <v>1506</v>
      </c>
      <c r="DC37" s="301">
        <v>1526</v>
      </c>
      <c r="DD37" s="301">
        <v>1564</v>
      </c>
      <c r="DE37" s="301">
        <v>1573</v>
      </c>
      <c r="DF37" s="301">
        <v>1567</v>
      </c>
      <c r="DG37" s="292">
        <v>1568</v>
      </c>
      <c r="DH37" s="293">
        <v>1556</v>
      </c>
      <c r="DI37" s="301">
        <v>1573</v>
      </c>
      <c r="DJ37" s="301">
        <v>1584</v>
      </c>
      <c r="DK37" s="301">
        <v>1586</v>
      </c>
      <c r="DL37" s="301">
        <v>1583</v>
      </c>
      <c r="DM37" s="301">
        <v>1582</v>
      </c>
      <c r="DN37" s="301">
        <v>1467</v>
      </c>
      <c r="DO37" s="301">
        <v>1467</v>
      </c>
      <c r="DP37" s="301">
        <v>1473</v>
      </c>
      <c r="DQ37" s="292">
        <v>1484</v>
      </c>
      <c r="DR37" s="292">
        <v>1473</v>
      </c>
      <c r="DS37" s="296">
        <v>1474</v>
      </c>
      <c r="DT37" s="292">
        <v>1446</v>
      </c>
      <c r="DU37" s="292">
        <v>1501</v>
      </c>
      <c r="DV37" s="292">
        <v>1546</v>
      </c>
      <c r="DW37" s="292">
        <v>1563</v>
      </c>
      <c r="DX37" s="292">
        <v>1612</v>
      </c>
      <c r="DY37" s="292">
        <v>1635</v>
      </c>
      <c r="DZ37" s="292">
        <v>1621</v>
      </c>
      <c r="EA37" s="292">
        <v>1607</v>
      </c>
      <c r="EB37" s="292">
        <v>1577</v>
      </c>
      <c r="EC37" s="292">
        <v>1587</v>
      </c>
      <c r="ED37" s="292">
        <v>1611</v>
      </c>
      <c r="EE37" s="292">
        <v>1614</v>
      </c>
      <c r="EF37" s="853">
        <v>1551</v>
      </c>
      <c r="EG37" s="292">
        <v>1565</v>
      </c>
      <c r="EH37" s="292">
        <v>1571</v>
      </c>
      <c r="EI37" s="292">
        <v>1582</v>
      </c>
      <c r="EJ37" s="292">
        <v>1588</v>
      </c>
      <c r="EK37" s="292">
        <v>1588</v>
      </c>
      <c r="EL37" s="296">
        <v>1619</v>
      </c>
      <c r="EM37" s="93">
        <v>31</v>
      </c>
      <c r="EN37" s="79">
        <v>1.9147621988882024</v>
      </c>
      <c r="EO37" s="93">
        <v>5</v>
      </c>
      <c r="EP37" s="79">
        <v>0.30978934324659235</v>
      </c>
      <c r="ET37" s="1" t="s">
        <v>666</v>
      </c>
      <c r="EU37" s="3">
        <v>3581857</v>
      </c>
      <c r="EV37" s="3">
        <v>3644036</v>
      </c>
      <c r="EW37" s="3">
        <v>3726523</v>
      </c>
      <c r="EX37" s="3">
        <v>3871697</v>
      </c>
      <c r="EY37" s="567">
        <v>3774886</v>
      </c>
      <c r="EZ37" s="567">
        <v>4209834</v>
      </c>
      <c r="FA37" s="567">
        <v>4240970</v>
      </c>
      <c r="FB37" s="763">
        <v>4097124</v>
      </c>
      <c r="FC37" s="763">
        <v>4073432</v>
      </c>
    </row>
    <row r="38" spans="1:159" ht="15" outlineLevel="2">
      <c r="A38" s="290">
        <v>736</v>
      </c>
      <c r="B38" s="290" t="s">
        <v>395</v>
      </c>
      <c r="C38" s="290" t="s">
        <v>518</v>
      </c>
      <c r="D38" s="293">
        <v>16319</v>
      </c>
      <c r="E38" s="301">
        <v>15976</v>
      </c>
      <c r="F38" s="301">
        <v>15521</v>
      </c>
      <c r="G38" s="301">
        <v>15485</v>
      </c>
      <c r="H38" s="301">
        <v>15564</v>
      </c>
      <c r="I38" s="301">
        <v>15775</v>
      </c>
      <c r="J38" s="301">
        <v>15035</v>
      </c>
      <c r="K38" s="301">
        <v>15045</v>
      </c>
      <c r="L38" s="301">
        <v>14490</v>
      </c>
      <c r="M38" s="301">
        <v>14256</v>
      </c>
      <c r="N38" s="301">
        <v>14096</v>
      </c>
      <c r="O38" s="296">
        <v>13940</v>
      </c>
      <c r="P38" s="293">
        <v>12777</v>
      </c>
      <c r="Q38" s="301">
        <v>12579</v>
      </c>
      <c r="R38" s="301">
        <v>12012</v>
      </c>
      <c r="S38" s="301">
        <v>12056</v>
      </c>
      <c r="T38" s="301">
        <v>15564</v>
      </c>
      <c r="U38" s="301">
        <v>12678</v>
      </c>
      <c r="V38" s="301">
        <v>12690</v>
      </c>
      <c r="W38" s="301">
        <v>13340</v>
      </c>
      <c r="X38" s="301">
        <v>13806</v>
      </c>
      <c r="Y38" s="301">
        <v>14122</v>
      </c>
      <c r="Z38" s="301">
        <v>13755</v>
      </c>
      <c r="AA38" s="296">
        <v>13605</v>
      </c>
      <c r="AB38" s="293">
        <v>13068</v>
      </c>
      <c r="AC38" s="301">
        <v>12866</v>
      </c>
      <c r="AD38" s="301">
        <v>12698</v>
      </c>
      <c r="AE38" s="301">
        <v>12736</v>
      </c>
      <c r="AF38" s="301">
        <v>12576</v>
      </c>
      <c r="AG38" s="301">
        <v>12923</v>
      </c>
      <c r="AH38" s="301">
        <v>13178</v>
      </c>
      <c r="AI38" s="301">
        <v>13471</v>
      </c>
      <c r="AJ38" s="301">
        <v>13653</v>
      </c>
      <c r="AK38" s="301">
        <v>13673</v>
      </c>
      <c r="AL38" s="301">
        <v>13015</v>
      </c>
      <c r="AM38" s="296">
        <v>13132</v>
      </c>
      <c r="AN38" s="293">
        <v>13052</v>
      </c>
      <c r="AO38" s="301">
        <v>12594</v>
      </c>
      <c r="AP38" s="301">
        <v>12760</v>
      </c>
      <c r="AQ38" s="301">
        <v>13212</v>
      </c>
      <c r="AR38" s="301">
        <v>13370</v>
      </c>
      <c r="AS38" s="301">
        <v>14405</v>
      </c>
      <c r="AT38" s="301">
        <v>14512</v>
      </c>
      <c r="AU38" s="301">
        <v>14631</v>
      </c>
      <c r="AV38" s="301">
        <v>14857</v>
      </c>
      <c r="AW38" s="301">
        <v>14909</v>
      </c>
      <c r="AX38" s="301">
        <v>14988</v>
      </c>
      <c r="AY38" s="296">
        <v>15360</v>
      </c>
      <c r="AZ38" s="293">
        <v>15332</v>
      </c>
      <c r="BA38" s="301">
        <v>15301</v>
      </c>
      <c r="BB38" s="301">
        <v>15275</v>
      </c>
      <c r="BC38" s="301">
        <v>14642</v>
      </c>
      <c r="BD38" s="301">
        <v>14737</v>
      </c>
      <c r="BE38" s="301">
        <v>14823</v>
      </c>
      <c r="BF38" s="301">
        <v>15371</v>
      </c>
      <c r="BG38" s="301">
        <v>15319</v>
      </c>
      <c r="BH38" s="301">
        <v>14241</v>
      </c>
      <c r="BI38" s="301">
        <v>14076</v>
      </c>
      <c r="BJ38" s="301">
        <v>14063</v>
      </c>
      <c r="BK38" s="292">
        <v>14288</v>
      </c>
      <c r="BL38" s="293">
        <v>14232</v>
      </c>
      <c r="BM38" s="301">
        <v>14017</v>
      </c>
      <c r="BN38" s="301">
        <v>14215</v>
      </c>
      <c r="BO38" s="301">
        <v>14277</v>
      </c>
      <c r="BP38" s="301">
        <v>13797</v>
      </c>
      <c r="BQ38" s="301">
        <v>13781</v>
      </c>
      <c r="BR38" s="301">
        <v>13717</v>
      </c>
      <c r="BS38" s="301">
        <v>13897</v>
      </c>
      <c r="BT38" s="301">
        <v>13992</v>
      </c>
      <c r="BU38" s="301">
        <v>13993</v>
      </c>
      <c r="BV38" s="301">
        <v>13918</v>
      </c>
      <c r="BW38" s="292">
        <v>13818</v>
      </c>
      <c r="BX38" s="293">
        <v>13742</v>
      </c>
      <c r="BY38" s="301">
        <v>13724</v>
      </c>
      <c r="BZ38" s="301">
        <v>13744</v>
      </c>
      <c r="CA38" s="301">
        <v>13759</v>
      </c>
      <c r="CB38" s="301">
        <v>13705</v>
      </c>
      <c r="CC38" s="301">
        <v>13782</v>
      </c>
      <c r="CD38" s="301">
        <v>13901</v>
      </c>
      <c r="CE38" s="301">
        <v>13934</v>
      </c>
      <c r="CF38" s="301">
        <v>13861</v>
      </c>
      <c r="CG38" s="301">
        <v>14032</v>
      </c>
      <c r="CH38" s="301">
        <v>14102</v>
      </c>
      <c r="CI38" s="292">
        <v>14099</v>
      </c>
      <c r="CJ38" s="293">
        <v>13668</v>
      </c>
      <c r="CK38" s="301">
        <v>13412</v>
      </c>
      <c r="CL38" s="301">
        <v>13437</v>
      </c>
      <c r="CM38" s="301">
        <v>13318</v>
      </c>
      <c r="CN38" s="301">
        <v>13055</v>
      </c>
      <c r="CO38" s="301">
        <v>13081</v>
      </c>
      <c r="CP38" s="301">
        <v>13239</v>
      </c>
      <c r="CQ38" s="301">
        <v>13716</v>
      </c>
      <c r="CR38" s="301">
        <v>13855</v>
      </c>
      <c r="CS38" s="301">
        <v>14061</v>
      </c>
      <c r="CT38" s="301">
        <v>14380</v>
      </c>
      <c r="CU38" s="292">
        <v>14619</v>
      </c>
      <c r="CV38" s="293">
        <v>14526</v>
      </c>
      <c r="CW38" s="301">
        <v>14683</v>
      </c>
      <c r="CX38" s="301">
        <v>14885</v>
      </c>
      <c r="CY38" s="301">
        <v>14925</v>
      </c>
      <c r="CZ38" s="301">
        <v>15095</v>
      </c>
      <c r="DA38" s="301">
        <v>15090</v>
      </c>
      <c r="DB38" s="301">
        <v>14998</v>
      </c>
      <c r="DC38" s="301">
        <v>15103</v>
      </c>
      <c r="DD38" s="301">
        <v>14830</v>
      </c>
      <c r="DE38" s="301">
        <v>14935</v>
      </c>
      <c r="DF38" s="301">
        <v>15050</v>
      </c>
      <c r="DG38" s="292">
        <v>15196</v>
      </c>
      <c r="DH38" s="293">
        <v>15006</v>
      </c>
      <c r="DI38" s="301">
        <v>15149</v>
      </c>
      <c r="DJ38" s="301">
        <v>15591</v>
      </c>
      <c r="DK38" s="301">
        <v>15735</v>
      </c>
      <c r="DL38" s="301">
        <v>15519</v>
      </c>
      <c r="DM38" s="301">
        <v>15578</v>
      </c>
      <c r="DN38" s="301">
        <v>14153</v>
      </c>
      <c r="DO38" s="301">
        <v>14239</v>
      </c>
      <c r="DP38" s="301">
        <v>14448</v>
      </c>
      <c r="DQ38" s="292">
        <v>14420</v>
      </c>
      <c r="DR38" s="292">
        <v>14536</v>
      </c>
      <c r="DS38" s="296">
        <v>14473</v>
      </c>
      <c r="DT38" s="292">
        <v>14234</v>
      </c>
      <c r="DU38" s="292">
        <v>13988</v>
      </c>
      <c r="DV38" s="292">
        <v>14298</v>
      </c>
      <c r="DW38" s="292">
        <v>14151</v>
      </c>
      <c r="DX38" s="292">
        <v>14244</v>
      </c>
      <c r="DY38" s="292">
        <v>14443</v>
      </c>
      <c r="DZ38" s="292">
        <v>14461</v>
      </c>
      <c r="EA38" s="292">
        <v>14712</v>
      </c>
      <c r="EB38" s="292">
        <v>14518</v>
      </c>
      <c r="EC38" s="292">
        <v>14631</v>
      </c>
      <c r="ED38" s="292">
        <v>14707</v>
      </c>
      <c r="EE38" s="292">
        <v>14416</v>
      </c>
      <c r="EF38" s="853">
        <v>14207</v>
      </c>
      <c r="EG38" s="292">
        <v>14256</v>
      </c>
      <c r="EH38" s="292">
        <v>14459</v>
      </c>
      <c r="EI38" s="292">
        <v>14602</v>
      </c>
      <c r="EJ38" s="292">
        <v>14500</v>
      </c>
      <c r="EK38" s="292">
        <v>14527</v>
      </c>
      <c r="EL38" s="296">
        <v>14295</v>
      </c>
      <c r="EM38" s="93">
        <v>-232</v>
      </c>
      <c r="EN38" s="79">
        <v>-1.6229450856942989</v>
      </c>
      <c r="EO38" s="93">
        <v>-121</v>
      </c>
      <c r="EP38" s="79">
        <v>-0.8393451720310765</v>
      </c>
      <c r="ET38" s="1" t="s">
        <v>667</v>
      </c>
      <c r="EU38" s="3">
        <v>3605662</v>
      </c>
      <c r="EV38" s="3">
        <v>3654357</v>
      </c>
      <c r="EW38" s="3">
        <v>3725821</v>
      </c>
      <c r="EX38" s="3">
        <v>3888740</v>
      </c>
      <c r="EY38" s="567">
        <v>3827999</v>
      </c>
      <c r="EZ38" s="567">
        <v>4227270</v>
      </c>
      <c r="FA38" s="567">
        <v>4029918</v>
      </c>
      <c r="FB38" s="763">
        <v>4090831</v>
      </c>
      <c r="FC38" s="763">
        <v>4063743</v>
      </c>
    </row>
    <row r="39" spans="1:159" ht="15" outlineLevel="2">
      <c r="A39" s="290">
        <v>858</v>
      </c>
      <c r="B39" s="290" t="s">
        <v>395</v>
      </c>
      <c r="C39" s="290" t="s">
        <v>531</v>
      </c>
      <c r="D39" s="293">
        <v>1642</v>
      </c>
      <c r="E39" s="301">
        <v>1762</v>
      </c>
      <c r="F39" s="301">
        <v>1797</v>
      </c>
      <c r="G39" s="301">
        <v>1828</v>
      </c>
      <c r="H39" s="301">
        <v>1850</v>
      </c>
      <c r="I39" s="301">
        <v>1836</v>
      </c>
      <c r="J39" s="301">
        <v>1817</v>
      </c>
      <c r="K39" s="301">
        <v>1811</v>
      </c>
      <c r="L39" s="301">
        <v>1789</v>
      </c>
      <c r="M39" s="301">
        <v>1847</v>
      </c>
      <c r="N39" s="301">
        <v>1877</v>
      </c>
      <c r="O39" s="296">
        <v>1821</v>
      </c>
      <c r="P39" s="293">
        <v>1647</v>
      </c>
      <c r="Q39" s="301">
        <v>1685</v>
      </c>
      <c r="R39" s="301">
        <v>1737</v>
      </c>
      <c r="S39" s="301">
        <v>1747</v>
      </c>
      <c r="T39" s="301">
        <v>1850</v>
      </c>
      <c r="U39" s="301">
        <v>1821</v>
      </c>
      <c r="V39" s="301">
        <v>1828</v>
      </c>
      <c r="W39" s="301">
        <v>1924</v>
      </c>
      <c r="X39" s="301">
        <v>1922</v>
      </c>
      <c r="Y39" s="301">
        <v>1993</v>
      </c>
      <c r="Z39" s="301">
        <v>1952</v>
      </c>
      <c r="AA39" s="296">
        <v>1854</v>
      </c>
      <c r="AB39" s="293">
        <v>1691</v>
      </c>
      <c r="AC39" s="301">
        <v>1646</v>
      </c>
      <c r="AD39" s="301">
        <v>1734</v>
      </c>
      <c r="AE39" s="301">
        <v>1762</v>
      </c>
      <c r="AF39" s="301">
        <v>1773</v>
      </c>
      <c r="AG39" s="301">
        <v>1823</v>
      </c>
      <c r="AH39" s="301">
        <v>1963</v>
      </c>
      <c r="AI39" s="301">
        <v>2064</v>
      </c>
      <c r="AJ39" s="301">
        <v>2173</v>
      </c>
      <c r="AK39" s="301">
        <v>2191</v>
      </c>
      <c r="AL39" s="301">
        <v>2172</v>
      </c>
      <c r="AM39" s="296">
        <v>2215</v>
      </c>
      <c r="AN39" s="293">
        <v>2107</v>
      </c>
      <c r="AO39" s="301">
        <v>1932</v>
      </c>
      <c r="AP39" s="301">
        <v>2044</v>
      </c>
      <c r="AQ39" s="301">
        <v>2095</v>
      </c>
      <c r="AR39" s="301">
        <v>2086</v>
      </c>
      <c r="AS39" s="301">
        <v>2247</v>
      </c>
      <c r="AT39" s="301">
        <v>2285</v>
      </c>
      <c r="AU39" s="301">
        <v>2280</v>
      </c>
      <c r="AV39" s="301">
        <v>2263</v>
      </c>
      <c r="AW39" s="301">
        <v>2277</v>
      </c>
      <c r="AX39" s="301">
        <v>2248</v>
      </c>
      <c r="AY39" s="296">
        <v>2209</v>
      </c>
      <c r="AZ39" s="293">
        <v>2088</v>
      </c>
      <c r="BA39" s="301">
        <v>2051</v>
      </c>
      <c r="BB39" s="301">
        <v>2051</v>
      </c>
      <c r="BC39" s="301">
        <v>1953</v>
      </c>
      <c r="BD39" s="301">
        <v>1943</v>
      </c>
      <c r="BE39" s="301">
        <v>1921</v>
      </c>
      <c r="BF39" s="301">
        <v>1958</v>
      </c>
      <c r="BG39" s="301">
        <v>2065</v>
      </c>
      <c r="BH39" s="301">
        <v>1925</v>
      </c>
      <c r="BI39" s="301">
        <v>1894</v>
      </c>
      <c r="BJ39" s="301">
        <v>1912</v>
      </c>
      <c r="BK39" s="292">
        <v>1976</v>
      </c>
      <c r="BL39" s="293">
        <v>1985</v>
      </c>
      <c r="BM39" s="301">
        <v>1997</v>
      </c>
      <c r="BN39" s="301">
        <v>2095</v>
      </c>
      <c r="BO39" s="301">
        <v>2143</v>
      </c>
      <c r="BP39" s="301">
        <v>2225</v>
      </c>
      <c r="BQ39" s="301">
        <v>2348</v>
      </c>
      <c r="BR39" s="301">
        <v>2393</v>
      </c>
      <c r="BS39" s="301">
        <v>2475</v>
      </c>
      <c r="BT39" s="301">
        <v>2545</v>
      </c>
      <c r="BU39" s="301">
        <v>2568</v>
      </c>
      <c r="BV39" s="301">
        <v>2606</v>
      </c>
      <c r="BW39" s="292">
        <v>2558</v>
      </c>
      <c r="BX39" s="293">
        <v>2332</v>
      </c>
      <c r="BY39" s="301">
        <v>2271</v>
      </c>
      <c r="BZ39" s="301">
        <v>2393</v>
      </c>
      <c r="CA39" s="301">
        <v>2401</v>
      </c>
      <c r="CB39" s="301">
        <v>2407</v>
      </c>
      <c r="CC39" s="301">
        <v>2355</v>
      </c>
      <c r="CD39" s="301">
        <v>2256</v>
      </c>
      <c r="CE39" s="301">
        <v>2299</v>
      </c>
      <c r="CF39" s="301">
        <v>2199</v>
      </c>
      <c r="CG39" s="301">
        <v>2236</v>
      </c>
      <c r="CH39" s="301">
        <v>2235</v>
      </c>
      <c r="CI39" s="292">
        <v>2217</v>
      </c>
      <c r="CJ39" s="293">
        <v>2109</v>
      </c>
      <c r="CK39" s="301">
        <v>1956</v>
      </c>
      <c r="CL39" s="301">
        <v>1958</v>
      </c>
      <c r="CM39" s="301">
        <v>1969</v>
      </c>
      <c r="CN39" s="301">
        <v>1958</v>
      </c>
      <c r="CO39" s="301">
        <v>1978</v>
      </c>
      <c r="CP39" s="301">
        <v>1957</v>
      </c>
      <c r="CQ39" s="301">
        <v>2069</v>
      </c>
      <c r="CR39" s="301">
        <v>2083</v>
      </c>
      <c r="CS39" s="301">
        <v>2089</v>
      </c>
      <c r="CT39" s="301">
        <v>2145</v>
      </c>
      <c r="CU39" s="292">
        <v>2161</v>
      </c>
      <c r="CV39" s="293">
        <v>2136</v>
      </c>
      <c r="CW39" s="301">
        <v>2195</v>
      </c>
      <c r="CX39" s="301">
        <v>2298</v>
      </c>
      <c r="CY39" s="301">
        <v>2379</v>
      </c>
      <c r="CZ39" s="301">
        <v>2418</v>
      </c>
      <c r="DA39" s="301">
        <v>2459</v>
      </c>
      <c r="DB39" s="301">
        <v>2498</v>
      </c>
      <c r="DC39" s="301">
        <v>2568</v>
      </c>
      <c r="DD39" s="301">
        <v>2565</v>
      </c>
      <c r="DE39" s="301">
        <v>2577</v>
      </c>
      <c r="DF39" s="301">
        <v>2532</v>
      </c>
      <c r="DG39" s="292">
        <v>2547</v>
      </c>
      <c r="DH39" s="293">
        <v>2497</v>
      </c>
      <c r="DI39" s="301">
        <v>2563</v>
      </c>
      <c r="DJ39" s="301">
        <v>2654</v>
      </c>
      <c r="DK39" s="301">
        <v>2704</v>
      </c>
      <c r="DL39" s="301">
        <v>2687</v>
      </c>
      <c r="DM39" s="301">
        <v>2675</v>
      </c>
      <c r="DN39" s="301">
        <v>2478</v>
      </c>
      <c r="DO39" s="301">
        <v>2501</v>
      </c>
      <c r="DP39" s="301">
        <v>2582</v>
      </c>
      <c r="DQ39" s="292">
        <v>2594</v>
      </c>
      <c r="DR39" s="292">
        <v>2648</v>
      </c>
      <c r="DS39" s="296">
        <v>2557</v>
      </c>
      <c r="DT39" s="292">
        <v>2466</v>
      </c>
      <c r="DU39" s="292">
        <v>2509</v>
      </c>
      <c r="DV39" s="292">
        <v>2612</v>
      </c>
      <c r="DW39" s="292">
        <v>2651</v>
      </c>
      <c r="DX39" s="292">
        <v>2696</v>
      </c>
      <c r="DY39" s="292">
        <v>2678</v>
      </c>
      <c r="DZ39" s="292">
        <v>2649</v>
      </c>
      <c r="EA39" s="292">
        <v>2701</v>
      </c>
      <c r="EB39" s="292">
        <v>2747</v>
      </c>
      <c r="EC39" s="292">
        <v>2721</v>
      </c>
      <c r="ED39" s="292">
        <v>2741</v>
      </c>
      <c r="EE39" s="292">
        <v>2752</v>
      </c>
      <c r="EF39" s="853">
        <v>2713</v>
      </c>
      <c r="EG39" s="292">
        <v>2806</v>
      </c>
      <c r="EH39" s="292">
        <v>2854</v>
      </c>
      <c r="EI39" s="292">
        <v>2897</v>
      </c>
      <c r="EJ39" s="292">
        <v>2933</v>
      </c>
      <c r="EK39" s="292">
        <v>2962</v>
      </c>
      <c r="EL39" s="296">
        <v>2914</v>
      </c>
      <c r="EM39" s="93">
        <v>-48</v>
      </c>
      <c r="EN39" s="79">
        <v>-1.6472203157172274</v>
      </c>
      <c r="EO39" s="93">
        <v>162</v>
      </c>
      <c r="EP39" s="79">
        <v>5.8866279069767442</v>
      </c>
      <c r="ET39" s="1" t="s">
        <v>669</v>
      </c>
      <c r="EU39" s="3">
        <v>3600393</v>
      </c>
      <c r="EV39" s="3">
        <v>3670286</v>
      </c>
      <c r="EW39" s="3">
        <v>3742748</v>
      </c>
      <c r="EX39" s="3">
        <v>3910011</v>
      </c>
      <c r="EY39" s="567">
        <v>3910066</v>
      </c>
      <c r="EZ39" s="567">
        <v>4253603</v>
      </c>
      <c r="FA39" s="567">
        <v>4053788</v>
      </c>
      <c r="FB39" s="763">
        <v>4094142</v>
      </c>
      <c r="FC39" s="763"/>
    </row>
    <row r="40" spans="1:159" ht="15" outlineLevel="2">
      <c r="A40" s="290">
        <v>885</v>
      </c>
      <c r="B40" s="290" t="s">
        <v>395</v>
      </c>
      <c r="C40" s="290" t="s">
        <v>534</v>
      </c>
      <c r="D40" s="293">
        <v>862</v>
      </c>
      <c r="E40" s="301">
        <v>854</v>
      </c>
      <c r="F40" s="301">
        <v>899</v>
      </c>
      <c r="G40" s="301">
        <v>883</v>
      </c>
      <c r="H40" s="301">
        <v>953</v>
      </c>
      <c r="I40" s="301">
        <v>966</v>
      </c>
      <c r="J40" s="301">
        <v>928</v>
      </c>
      <c r="K40" s="301">
        <v>922</v>
      </c>
      <c r="L40" s="301">
        <v>910</v>
      </c>
      <c r="M40" s="301">
        <v>911</v>
      </c>
      <c r="N40" s="301">
        <v>912</v>
      </c>
      <c r="O40" s="296">
        <v>899</v>
      </c>
      <c r="P40" s="293">
        <v>809</v>
      </c>
      <c r="Q40" s="301">
        <v>782</v>
      </c>
      <c r="R40" s="301">
        <v>833</v>
      </c>
      <c r="S40" s="301">
        <v>831</v>
      </c>
      <c r="T40" s="301">
        <v>953</v>
      </c>
      <c r="U40" s="301">
        <v>856</v>
      </c>
      <c r="V40" s="301">
        <v>885</v>
      </c>
      <c r="W40" s="301">
        <v>939</v>
      </c>
      <c r="X40" s="301">
        <v>955</v>
      </c>
      <c r="Y40" s="301">
        <v>985</v>
      </c>
      <c r="Z40" s="301">
        <v>959</v>
      </c>
      <c r="AA40" s="296">
        <v>926</v>
      </c>
      <c r="AB40" s="293">
        <v>852</v>
      </c>
      <c r="AC40" s="301">
        <v>812</v>
      </c>
      <c r="AD40" s="301">
        <v>822</v>
      </c>
      <c r="AE40" s="301">
        <v>832</v>
      </c>
      <c r="AF40" s="301">
        <v>806</v>
      </c>
      <c r="AG40" s="301">
        <v>803</v>
      </c>
      <c r="AH40" s="301">
        <v>865</v>
      </c>
      <c r="AI40" s="301">
        <v>874</v>
      </c>
      <c r="AJ40" s="301">
        <v>878</v>
      </c>
      <c r="AK40" s="301">
        <v>886</v>
      </c>
      <c r="AL40" s="301">
        <v>838</v>
      </c>
      <c r="AM40" s="296">
        <v>851</v>
      </c>
      <c r="AN40" s="293">
        <v>833</v>
      </c>
      <c r="AO40" s="301">
        <v>764</v>
      </c>
      <c r="AP40" s="301">
        <v>768</v>
      </c>
      <c r="AQ40" s="301">
        <v>797</v>
      </c>
      <c r="AR40" s="301">
        <v>777</v>
      </c>
      <c r="AS40" s="301">
        <v>793</v>
      </c>
      <c r="AT40" s="301">
        <v>842</v>
      </c>
      <c r="AU40" s="301">
        <v>840</v>
      </c>
      <c r="AV40" s="301">
        <v>824</v>
      </c>
      <c r="AW40" s="301">
        <v>824</v>
      </c>
      <c r="AX40" s="301">
        <v>832</v>
      </c>
      <c r="AY40" s="296">
        <v>852</v>
      </c>
      <c r="AZ40" s="293">
        <v>836</v>
      </c>
      <c r="BA40" s="301">
        <v>833</v>
      </c>
      <c r="BB40" s="301">
        <v>810</v>
      </c>
      <c r="BC40" s="301">
        <v>749</v>
      </c>
      <c r="BD40" s="301">
        <v>756</v>
      </c>
      <c r="BE40" s="301">
        <v>755</v>
      </c>
      <c r="BF40" s="301">
        <v>758</v>
      </c>
      <c r="BG40" s="301">
        <v>770</v>
      </c>
      <c r="BH40" s="301">
        <v>788</v>
      </c>
      <c r="BI40" s="301">
        <v>779</v>
      </c>
      <c r="BJ40" s="301">
        <v>773</v>
      </c>
      <c r="BK40" s="292">
        <v>804</v>
      </c>
      <c r="BL40" s="293">
        <v>789</v>
      </c>
      <c r="BM40" s="301">
        <v>819</v>
      </c>
      <c r="BN40" s="301">
        <v>829</v>
      </c>
      <c r="BO40" s="301">
        <v>839</v>
      </c>
      <c r="BP40" s="301">
        <v>840</v>
      </c>
      <c r="BQ40" s="301">
        <v>844</v>
      </c>
      <c r="BR40" s="301">
        <v>821</v>
      </c>
      <c r="BS40" s="301">
        <v>817</v>
      </c>
      <c r="BT40" s="301">
        <v>840</v>
      </c>
      <c r="BU40" s="301">
        <v>842</v>
      </c>
      <c r="BV40" s="301">
        <v>864</v>
      </c>
      <c r="BW40" s="292">
        <v>869</v>
      </c>
      <c r="BX40" s="293">
        <v>835</v>
      </c>
      <c r="BY40" s="301">
        <v>801</v>
      </c>
      <c r="BZ40" s="301">
        <v>799</v>
      </c>
      <c r="CA40" s="301">
        <v>806</v>
      </c>
      <c r="CB40" s="301">
        <v>815</v>
      </c>
      <c r="CC40" s="301">
        <v>806</v>
      </c>
      <c r="CD40" s="301">
        <v>796</v>
      </c>
      <c r="CE40" s="301">
        <v>825</v>
      </c>
      <c r="CF40" s="301">
        <v>814</v>
      </c>
      <c r="CG40" s="301">
        <v>828</v>
      </c>
      <c r="CH40" s="301">
        <v>833</v>
      </c>
      <c r="CI40" s="292">
        <v>849</v>
      </c>
      <c r="CJ40" s="293">
        <v>808</v>
      </c>
      <c r="CK40" s="301">
        <v>789</v>
      </c>
      <c r="CL40" s="301">
        <v>799</v>
      </c>
      <c r="CM40" s="301">
        <v>812</v>
      </c>
      <c r="CN40" s="301">
        <v>795</v>
      </c>
      <c r="CO40" s="301">
        <v>809</v>
      </c>
      <c r="CP40" s="301">
        <v>809</v>
      </c>
      <c r="CQ40" s="301">
        <v>834</v>
      </c>
      <c r="CR40" s="301">
        <v>822</v>
      </c>
      <c r="CS40" s="301">
        <v>838</v>
      </c>
      <c r="CT40" s="301">
        <v>835</v>
      </c>
      <c r="CU40" s="292">
        <v>854</v>
      </c>
      <c r="CV40" s="293">
        <v>857</v>
      </c>
      <c r="CW40" s="301">
        <v>867</v>
      </c>
      <c r="CX40" s="301">
        <v>889</v>
      </c>
      <c r="CY40" s="301">
        <v>913</v>
      </c>
      <c r="CZ40" s="301">
        <v>924</v>
      </c>
      <c r="DA40" s="301">
        <v>931</v>
      </c>
      <c r="DB40" s="301">
        <v>922</v>
      </c>
      <c r="DC40" s="301">
        <v>946</v>
      </c>
      <c r="DD40" s="301">
        <v>958</v>
      </c>
      <c r="DE40" s="301">
        <v>973</v>
      </c>
      <c r="DF40" s="301">
        <v>970</v>
      </c>
      <c r="DG40" s="292">
        <v>947</v>
      </c>
      <c r="DH40" s="293">
        <v>924</v>
      </c>
      <c r="DI40" s="301">
        <v>956</v>
      </c>
      <c r="DJ40" s="301">
        <v>952</v>
      </c>
      <c r="DK40" s="301">
        <v>982</v>
      </c>
      <c r="DL40" s="301">
        <v>999</v>
      </c>
      <c r="DM40" s="301">
        <v>1018</v>
      </c>
      <c r="DN40" s="301">
        <v>947</v>
      </c>
      <c r="DO40" s="301">
        <v>965</v>
      </c>
      <c r="DP40" s="301">
        <v>984</v>
      </c>
      <c r="DQ40" s="292">
        <v>973</v>
      </c>
      <c r="DR40" s="292">
        <v>992</v>
      </c>
      <c r="DS40" s="296">
        <v>992</v>
      </c>
      <c r="DT40" s="292">
        <v>973</v>
      </c>
      <c r="DU40" s="292">
        <v>1001</v>
      </c>
      <c r="DV40" s="292">
        <v>1018</v>
      </c>
      <c r="DW40" s="292">
        <v>1022</v>
      </c>
      <c r="DX40" s="292">
        <v>1032</v>
      </c>
      <c r="DY40" s="292">
        <v>1030</v>
      </c>
      <c r="DZ40" s="292">
        <v>1012</v>
      </c>
      <c r="EA40" s="292">
        <v>1016</v>
      </c>
      <c r="EB40" s="292">
        <v>1026</v>
      </c>
      <c r="EC40" s="292">
        <v>1023</v>
      </c>
      <c r="ED40" s="292">
        <v>1021</v>
      </c>
      <c r="EE40" s="292">
        <v>1001</v>
      </c>
      <c r="EF40" s="853">
        <v>967</v>
      </c>
      <c r="EG40" s="292">
        <v>991</v>
      </c>
      <c r="EH40" s="292">
        <v>999</v>
      </c>
      <c r="EI40" s="292">
        <v>1007</v>
      </c>
      <c r="EJ40" s="292">
        <v>1015</v>
      </c>
      <c r="EK40" s="292">
        <v>1033</v>
      </c>
      <c r="EL40" s="296">
        <v>1025</v>
      </c>
      <c r="EM40" s="93">
        <v>-8</v>
      </c>
      <c r="EN40" s="79">
        <v>-0.78048780487804881</v>
      </c>
      <c r="EO40" s="93">
        <v>24</v>
      </c>
      <c r="EP40" s="79">
        <v>2.3976023976023977</v>
      </c>
      <c r="ET40" s="1" t="s">
        <v>670</v>
      </c>
      <c r="EU40" s="3">
        <v>3632108</v>
      </c>
      <c r="EV40" s="3">
        <v>3682330</v>
      </c>
      <c r="EW40" s="3">
        <v>3769054</v>
      </c>
      <c r="EX40" s="3">
        <v>3914759</v>
      </c>
      <c r="EY40" s="567">
        <v>3943689</v>
      </c>
      <c r="EZ40" s="567">
        <v>4190806</v>
      </c>
      <c r="FA40" s="567">
        <v>4084358</v>
      </c>
      <c r="FB40" s="763">
        <v>4101452</v>
      </c>
      <c r="FC40" s="763"/>
    </row>
    <row r="41" spans="1:159" ht="15" outlineLevel="2">
      <c r="A41" s="290">
        <v>890</v>
      </c>
      <c r="B41" s="290" t="s">
        <v>395</v>
      </c>
      <c r="C41" s="290" t="s">
        <v>536</v>
      </c>
      <c r="D41" s="293">
        <v>2262</v>
      </c>
      <c r="E41" s="301">
        <v>2417</v>
      </c>
      <c r="F41" s="301">
        <v>2440</v>
      </c>
      <c r="G41" s="301">
        <v>2424</v>
      </c>
      <c r="H41" s="301">
        <v>2523</v>
      </c>
      <c r="I41" s="301">
        <v>2670</v>
      </c>
      <c r="J41" s="301">
        <v>2592</v>
      </c>
      <c r="K41" s="301">
        <v>2418</v>
      </c>
      <c r="L41" s="301">
        <v>2423</v>
      </c>
      <c r="M41" s="301">
        <v>2430</v>
      </c>
      <c r="N41" s="301">
        <v>2434</v>
      </c>
      <c r="O41" s="296">
        <v>2381</v>
      </c>
      <c r="P41" s="293">
        <v>2134</v>
      </c>
      <c r="Q41" s="301">
        <v>2304</v>
      </c>
      <c r="R41" s="301">
        <v>2364</v>
      </c>
      <c r="S41" s="301">
        <v>2405</v>
      </c>
      <c r="T41" s="301">
        <v>2523</v>
      </c>
      <c r="U41" s="301">
        <v>2445</v>
      </c>
      <c r="V41" s="301">
        <v>2479</v>
      </c>
      <c r="W41" s="301">
        <v>2563</v>
      </c>
      <c r="X41" s="301">
        <v>2615</v>
      </c>
      <c r="Y41" s="301">
        <v>2703</v>
      </c>
      <c r="Z41" s="301">
        <v>2583</v>
      </c>
      <c r="AA41" s="296">
        <v>2522</v>
      </c>
      <c r="AB41" s="293">
        <v>2308</v>
      </c>
      <c r="AC41" s="301">
        <v>2284</v>
      </c>
      <c r="AD41" s="301">
        <v>2314</v>
      </c>
      <c r="AE41" s="301">
        <v>2404</v>
      </c>
      <c r="AF41" s="301">
        <v>2414</v>
      </c>
      <c r="AG41" s="301">
        <v>2445</v>
      </c>
      <c r="AH41" s="301">
        <v>2654</v>
      </c>
      <c r="AI41" s="301">
        <v>2739</v>
      </c>
      <c r="AJ41" s="301">
        <v>2797</v>
      </c>
      <c r="AK41" s="301">
        <v>2741</v>
      </c>
      <c r="AL41" s="301">
        <v>2587</v>
      </c>
      <c r="AM41" s="296">
        <v>2659</v>
      </c>
      <c r="AN41" s="293">
        <v>2591</v>
      </c>
      <c r="AO41" s="301">
        <v>2348</v>
      </c>
      <c r="AP41" s="301">
        <v>2379</v>
      </c>
      <c r="AQ41" s="301">
        <v>2539</v>
      </c>
      <c r="AR41" s="301">
        <v>2596</v>
      </c>
      <c r="AS41" s="301">
        <v>2801</v>
      </c>
      <c r="AT41" s="301">
        <v>2857</v>
      </c>
      <c r="AU41" s="301">
        <v>2864</v>
      </c>
      <c r="AV41" s="301">
        <v>2864</v>
      </c>
      <c r="AW41" s="301">
        <v>2881</v>
      </c>
      <c r="AX41" s="301">
        <v>2879</v>
      </c>
      <c r="AY41" s="296">
        <v>2919</v>
      </c>
      <c r="AZ41" s="293">
        <v>2844</v>
      </c>
      <c r="BA41" s="301">
        <v>2848</v>
      </c>
      <c r="BB41" s="301">
        <v>2835</v>
      </c>
      <c r="BC41" s="301">
        <v>2741</v>
      </c>
      <c r="BD41" s="301">
        <v>2740</v>
      </c>
      <c r="BE41" s="301">
        <v>2827</v>
      </c>
      <c r="BF41" s="301">
        <v>2847</v>
      </c>
      <c r="BG41" s="301">
        <v>2827</v>
      </c>
      <c r="BH41" s="301">
        <v>2797</v>
      </c>
      <c r="BI41" s="301">
        <v>2825</v>
      </c>
      <c r="BJ41" s="301">
        <v>2798</v>
      </c>
      <c r="BK41" s="292">
        <v>2841</v>
      </c>
      <c r="BL41" s="293">
        <v>2833</v>
      </c>
      <c r="BM41" s="301">
        <v>2797</v>
      </c>
      <c r="BN41" s="301">
        <v>2928</v>
      </c>
      <c r="BO41" s="301">
        <v>2910</v>
      </c>
      <c r="BP41" s="301">
        <v>2893</v>
      </c>
      <c r="BQ41" s="301">
        <v>2969</v>
      </c>
      <c r="BR41" s="301">
        <v>2959</v>
      </c>
      <c r="BS41" s="301">
        <v>3037</v>
      </c>
      <c r="BT41" s="301">
        <v>3094</v>
      </c>
      <c r="BU41" s="301">
        <v>3137</v>
      </c>
      <c r="BV41" s="301">
        <v>3117</v>
      </c>
      <c r="BW41" s="292">
        <v>3037</v>
      </c>
      <c r="BX41" s="293">
        <v>2939</v>
      </c>
      <c r="BY41" s="301">
        <v>2922</v>
      </c>
      <c r="BZ41" s="301">
        <v>2970</v>
      </c>
      <c r="CA41" s="301">
        <v>2966</v>
      </c>
      <c r="CB41" s="301">
        <v>3046</v>
      </c>
      <c r="CC41" s="301">
        <v>3112</v>
      </c>
      <c r="CD41" s="301">
        <v>3144</v>
      </c>
      <c r="CE41" s="301">
        <v>3170</v>
      </c>
      <c r="CF41" s="301">
        <v>3096</v>
      </c>
      <c r="CG41" s="301">
        <v>3139</v>
      </c>
      <c r="CH41" s="301">
        <v>3154</v>
      </c>
      <c r="CI41" s="292">
        <v>3153</v>
      </c>
      <c r="CJ41" s="293">
        <v>3058</v>
      </c>
      <c r="CK41" s="301">
        <v>2948</v>
      </c>
      <c r="CL41" s="301">
        <v>3061</v>
      </c>
      <c r="CM41" s="301">
        <v>3121</v>
      </c>
      <c r="CN41" s="301">
        <v>3054</v>
      </c>
      <c r="CO41" s="301">
        <v>3051</v>
      </c>
      <c r="CP41" s="301">
        <v>3066</v>
      </c>
      <c r="CQ41" s="301">
        <v>3135</v>
      </c>
      <c r="CR41" s="301">
        <v>3186</v>
      </c>
      <c r="CS41" s="301">
        <v>3243</v>
      </c>
      <c r="CT41" s="301">
        <v>3326</v>
      </c>
      <c r="CU41" s="292">
        <v>3394</v>
      </c>
      <c r="CV41" s="293">
        <v>3382</v>
      </c>
      <c r="CW41" s="301">
        <v>3366</v>
      </c>
      <c r="CX41" s="301">
        <v>3484</v>
      </c>
      <c r="CY41" s="301">
        <v>3529</v>
      </c>
      <c r="CZ41" s="301">
        <v>3586</v>
      </c>
      <c r="DA41" s="301">
        <v>3585</v>
      </c>
      <c r="DB41" s="301">
        <v>3556</v>
      </c>
      <c r="DC41" s="301">
        <v>3594</v>
      </c>
      <c r="DD41" s="301">
        <v>3566</v>
      </c>
      <c r="DE41" s="301">
        <v>3611</v>
      </c>
      <c r="DF41" s="301">
        <v>3611</v>
      </c>
      <c r="DG41" s="292">
        <v>3657</v>
      </c>
      <c r="DH41" s="293">
        <v>3564</v>
      </c>
      <c r="DI41" s="301">
        <v>3581</v>
      </c>
      <c r="DJ41" s="301">
        <v>3726</v>
      </c>
      <c r="DK41" s="301">
        <v>3743</v>
      </c>
      <c r="DL41" s="301">
        <v>3735</v>
      </c>
      <c r="DM41" s="301">
        <v>3800</v>
      </c>
      <c r="DN41" s="301">
        <v>3447</v>
      </c>
      <c r="DO41" s="301">
        <v>3420</v>
      </c>
      <c r="DP41" s="301">
        <v>3483</v>
      </c>
      <c r="DQ41" s="292">
        <v>3457</v>
      </c>
      <c r="DR41" s="292">
        <v>3451</v>
      </c>
      <c r="DS41" s="296">
        <v>3449</v>
      </c>
      <c r="DT41" s="292">
        <v>3295</v>
      </c>
      <c r="DU41" s="292">
        <v>3285</v>
      </c>
      <c r="DV41" s="292">
        <v>3437</v>
      </c>
      <c r="DW41" s="292">
        <v>3483</v>
      </c>
      <c r="DX41" s="292">
        <v>3509</v>
      </c>
      <c r="DY41" s="292">
        <v>3528</v>
      </c>
      <c r="DZ41" s="292">
        <v>3504</v>
      </c>
      <c r="EA41" s="292">
        <v>3528</v>
      </c>
      <c r="EB41" s="292">
        <v>3525</v>
      </c>
      <c r="EC41" s="292">
        <v>3574</v>
      </c>
      <c r="ED41" s="292">
        <v>3678</v>
      </c>
      <c r="EE41" s="292">
        <v>3654</v>
      </c>
      <c r="EF41" s="853">
        <v>3551</v>
      </c>
      <c r="EG41" s="292">
        <v>3608</v>
      </c>
      <c r="EH41" s="292">
        <v>3698</v>
      </c>
      <c r="EI41" s="292">
        <v>3776</v>
      </c>
      <c r="EJ41" s="292">
        <v>3832</v>
      </c>
      <c r="EK41" s="292">
        <v>3891</v>
      </c>
      <c r="EL41" s="296">
        <v>3823</v>
      </c>
      <c r="EM41" s="93">
        <v>-68</v>
      </c>
      <c r="EN41" s="79">
        <v>-1.7787078210829192</v>
      </c>
      <c r="EO41" s="93">
        <v>169</v>
      </c>
      <c r="EP41" s="79">
        <v>4.6250684181718658</v>
      </c>
      <c r="ET41" s="1" t="s">
        <v>671</v>
      </c>
      <c r="EU41" s="3">
        <v>3679020</v>
      </c>
      <c r="EV41" s="3">
        <v>3688539</v>
      </c>
      <c r="EW41" s="3">
        <v>3783032</v>
      </c>
      <c r="EX41" s="3">
        <v>3938516</v>
      </c>
      <c r="EY41" s="567">
        <v>3980162</v>
      </c>
      <c r="EZ41" s="567">
        <v>4213503</v>
      </c>
      <c r="FA41" s="567">
        <v>4063743</v>
      </c>
      <c r="FB41" s="763">
        <v>4106076</v>
      </c>
      <c r="FC41" s="763"/>
    </row>
    <row r="42" spans="1:159" ht="15" outlineLevel="1">
      <c r="A42" s="108" t="s">
        <v>396</v>
      </c>
      <c r="B42" s="21"/>
      <c r="C42" s="22"/>
      <c r="D42" s="39">
        <v>29608</v>
      </c>
      <c r="E42" s="40">
        <v>29660</v>
      </c>
      <c r="F42" s="40">
        <v>29904</v>
      </c>
      <c r="G42" s="40">
        <v>29939</v>
      </c>
      <c r="H42" s="40">
        <v>30600</v>
      </c>
      <c r="I42" s="40">
        <v>31027</v>
      </c>
      <c r="J42" s="40">
        <v>31041</v>
      </c>
      <c r="K42" s="40">
        <v>31477</v>
      </c>
      <c r="L42" s="40">
        <v>31639</v>
      </c>
      <c r="M42" s="40">
        <v>31760</v>
      </c>
      <c r="N42" s="40">
        <v>31794</v>
      </c>
      <c r="O42" s="208">
        <v>31685</v>
      </c>
      <c r="P42" s="39">
        <v>30458</v>
      </c>
      <c r="Q42" s="40">
        <v>27843</v>
      </c>
      <c r="R42" s="40">
        <v>30838</v>
      </c>
      <c r="S42" s="40">
        <v>31541</v>
      </c>
      <c r="T42" s="40">
        <v>30600</v>
      </c>
      <c r="U42" s="40">
        <v>32430</v>
      </c>
      <c r="V42" s="40">
        <v>32825</v>
      </c>
      <c r="W42" s="40">
        <v>34215</v>
      </c>
      <c r="X42" s="40">
        <v>34949</v>
      </c>
      <c r="Y42" s="40">
        <v>35794</v>
      </c>
      <c r="Z42" s="40">
        <v>34581</v>
      </c>
      <c r="AA42" s="208">
        <v>33514</v>
      </c>
      <c r="AB42" s="39">
        <v>32246</v>
      </c>
      <c r="AC42" s="40">
        <v>31414</v>
      </c>
      <c r="AD42" s="40">
        <v>31906</v>
      </c>
      <c r="AE42" s="40">
        <v>32326</v>
      </c>
      <c r="AF42" s="40">
        <v>32246</v>
      </c>
      <c r="AG42" s="40">
        <v>32932</v>
      </c>
      <c r="AH42" s="40">
        <v>34790</v>
      </c>
      <c r="AI42" s="40">
        <v>35833</v>
      </c>
      <c r="AJ42" s="40">
        <v>36362</v>
      </c>
      <c r="AK42" s="40">
        <v>36349</v>
      </c>
      <c r="AL42" s="40">
        <v>33874</v>
      </c>
      <c r="AM42" s="208">
        <v>36284</v>
      </c>
      <c r="AN42" s="39">
        <v>41021</v>
      </c>
      <c r="AO42" s="40">
        <v>38951</v>
      </c>
      <c r="AP42" s="40">
        <v>39328</v>
      </c>
      <c r="AQ42" s="40">
        <v>40525</v>
      </c>
      <c r="AR42" s="40">
        <v>40678</v>
      </c>
      <c r="AS42" s="40">
        <v>43583</v>
      </c>
      <c r="AT42" s="40">
        <v>43953</v>
      </c>
      <c r="AU42" s="40">
        <v>43692</v>
      </c>
      <c r="AV42" s="40">
        <v>43187</v>
      </c>
      <c r="AW42" s="40">
        <v>42966</v>
      </c>
      <c r="AX42" s="40">
        <v>42539</v>
      </c>
      <c r="AY42" s="208">
        <v>42026</v>
      </c>
      <c r="AZ42" s="39">
        <v>40512</v>
      </c>
      <c r="BA42" s="40">
        <v>39141</v>
      </c>
      <c r="BB42" s="40">
        <v>37943</v>
      </c>
      <c r="BC42" s="40">
        <v>35863</v>
      </c>
      <c r="BD42" s="40">
        <v>35588</v>
      </c>
      <c r="BE42" s="40">
        <v>35754</v>
      </c>
      <c r="BF42" s="40">
        <v>35975</v>
      </c>
      <c r="BG42" s="40">
        <v>36058</v>
      </c>
      <c r="BH42" s="40">
        <v>34959</v>
      </c>
      <c r="BI42" s="40">
        <v>34603</v>
      </c>
      <c r="BJ42" s="40">
        <v>33787</v>
      </c>
      <c r="BK42" s="52">
        <v>34119</v>
      </c>
      <c r="BL42" s="39">
        <v>33435</v>
      </c>
      <c r="BM42" s="40">
        <v>33145</v>
      </c>
      <c r="BN42" s="40">
        <v>33661</v>
      </c>
      <c r="BO42" s="40">
        <v>33847</v>
      </c>
      <c r="BP42" s="40">
        <v>33693</v>
      </c>
      <c r="BQ42" s="40">
        <v>34017</v>
      </c>
      <c r="BR42" s="40">
        <v>33857</v>
      </c>
      <c r="BS42" s="40">
        <v>34073</v>
      </c>
      <c r="BT42" s="40">
        <v>34293</v>
      </c>
      <c r="BU42" s="40">
        <v>34404</v>
      </c>
      <c r="BV42" s="40">
        <v>34344</v>
      </c>
      <c r="BW42" s="52">
        <v>34315</v>
      </c>
      <c r="BX42" s="39">
        <v>33429</v>
      </c>
      <c r="BY42" s="40">
        <v>33306</v>
      </c>
      <c r="BZ42" s="40">
        <v>33931</v>
      </c>
      <c r="CA42" s="40">
        <v>34374</v>
      </c>
      <c r="CB42" s="40">
        <v>34835</v>
      </c>
      <c r="CC42" s="40">
        <v>35154</v>
      </c>
      <c r="CD42" s="40">
        <v>35581</v>
      </c>
      <c r="CE42" s="40">
        <v>35675</v>
      </c>
      <c r="CF42" s="40">
        <v>35306</v>
      </c>
      <c r="CG42" s="40">
        <v>35882</v>
      </c>
      <c r="CH42" s="40">
        <v>35946</v>
      </c>
      <c r="CI42" s="52">
        <v>35923</v>
      </c>
      <c r="CJ42" s="39">
        <v>34769</v>
      </c>
      <c r="CK42" s="40">
        <v>34220</v>
      </c>
      <c r="CL42" s="40">
        <v>34735</v>
      </c>
      <c r="CM42" s="40">
        <v>34958</v>
      </c>
      <c r="CN42" s="40">
        <v>33998</v>
      </c>
      <c r="CO42" s="40">
        <v>34002</v>
      </c>
      <c r="CP42" s="40">
        <v>34300</v>
      </c>
      <c r="CQ42" s="40">
        <v>35430</v>
      </c>
      <c r="CR42" s="40">
        <v>35365</v>
      </c>
      <c r="CS42" s="40">
        <v>36109</v>
      </c>
      <c r="CT42" s="40">
        <v>37057</v>
      </c>
      <c r="CU42" s="52">
        <v>37470</v>
      </c>
      <c r="CV42" s="39">
        <v>36919</v>
      </c>
      <c r="CW42" s="40">
        <v>37262</v>
      </c>
      <c r="CX42" s="40">
        <v>38132</v>
      </c>
      <c r="CY42" s="40">
        <v>38555</v>
      </c>
      <c r="CZ42" s="40">
        <v>39046</v>
      </c>
      <c r="DA42" s="40">
        <v>39114</v>
      </c>
      <c r="DB42" s="40">
        <v>38943</v>
      </c>
      <c r="DC42" s="40">
        <v>39010</v>
      </c>
      <c r="DD42" s="40">
        <v>39174</v>
      </c>
      <c r="DE42" s="40">
        <v>39438</v>
      </c>
      <c r="DF42" s="40">
        <v>39252</v>
      </c>
      <c r="DG42" s="52">
        <v>39387</v>
      </c>
      <c r="DH42" s="39">
        <v>38751</v>
      </c>
      <c r="DI42" s="40">
        <v>38934</v>
      </c>
      <c r="DJ42" s="40">
        <v>39695</v>
      </c>
      <c r="DK42" s="40">
        <v>40237</v>
      </c>
      <c r="DL42" s="40">
        <v>40100</v>
      </c>
      <c r="DM42" s="40">
        <v>40044</v>
      </c>
      <c r="DN42" s="40">
        <v>35875</v>
      </c>
      <c r="DO42" s="40">
        <v>35714</v>
      </c>
      <c r="DP42" s="40">
        <v>36137</v>
      </c>
      <c r="DQ42" s="52">
        <v>35901</v>
      </c>
      <c r="DR42" s="52">
        <v>35841</v>
      </c>
      <c r="DS42" s="208">
        <v>35430</v>
      </c>
      <c r="DT42" s="52">
        <v>34241</v>
      </c>
      <c r="DU42" s="52">
        <v>34229</v>
      </c>
      <c r="DV42" s="52">
        <v>35652</v>
      </c>
      <c r="DW42" s="52">
        <v>35788</v>
      </c>
      <c r="DX42" s="52">
        <v>35896</v>
      </c>
      <c r="DY42" s="52">
        <v>35984</v>
      </c>
      <c r="DZ42" s="52">
        <v>35700</v>
      </c>
      <c r="EA42" s="52">
        <v>35877</v>
      </c>
      <c r="EB42" s="52">
        <v>35932</v>
      </c>
      <c r="EC42" s="52">
        <v>35901</v>
      </c>
      <c r="ED42" s="52">
        <v>36212</v>
      </c>
      <c r="EE42" s="52">
        <v>35816</v>
      </c>
      <c r="EF42" s="852">
        <v>34642</v>
      </c>
      <c r="EG42" s="52">
        <v>34430</v>
      </c>
      <c r="EH42" s="52">
        <v>34596</v>
      </c>
      <c r="EI42" s="52">
        <v>34876</v>
      </c>
      <c r="EJ42" s="52">
        <v>35429</v>
      </c>
      <c r="EK42" s="52">
        <v>35777</v>
      </c>
      <c r="EL42" s="208">
        <v>35481</v>
      </c>
      <c r="EM42" s="93">
        <v>-296</v>
      </c>
      <c r="EN42" s="79">
        <v>-0.83424931653561063</v>
      </c>
      <c r="EO42" s="93">
        <v>-335</v>
      </c>
      <c r="EP42" s="79">
        <v>-0.93533616260888985</v>
      </c>
      <c r="ET42" s="1" t="s">
        <v>672</v>
      </c>
      <c r="EU42" s="3">
        <v>3678842</v>
      </c>
      <c r="EV42" s="3">
        <v>3691515</v>
      </c>
      <c r="EW42" s="3">
        <v>3791243</v>
      </c>
      <c r="EX42" s="3">
        <v>3947078</v>
      </c>
      <c r="EY42" s="567">
        <v>4015743</v>
      </c>
      <c r="EZ42" s="567">
        <v>4231708</v>
      </c>
      <c r="FA42" s="567">
        <v>4063743</v>
      </c>
      <c r="FB42" s="763">
        <v>4112491</v>
      </c>
      <c r="FC42" s="763"/>
    </row>
    <row r="43" spans="1:159" ht="15" outlineLevel="2">
      <c r="A43" s="290">
        <v>4</v>
      </c>
      <c r="B43" s="290" t="s">
        <v>396</v>
      </c>
      <c r="C43" s="290" t="s">
        <v>416</v>
      </c>
      <c r="D43" s="293">
        <v>199</v>
      </c>
      <c r="E43" s="301">
        <v>205</v>
      </c>
      <c r="F43" s="301">
        <v>208</v>
      </c>
      <c r="G43" s="301">
        <v>193</v>
      </c>
      <c r="H43" s="301">
        <v>187</v>
      </c>
      <c r="I43" s="301">
        <v>190</v>
      </c>
      <c r="J43" s="301">
        <v>185</v>
      </c>
      <c r="K43" s="301">
        <v>177</v>
      </c>
      <c r="L43" s="301">
        <v>171</v>
      </c>
      <c r="M43" s="301">
        <v>174</v>
      </c>
      <c r="N43" s="301">
        <v>176</v>
      </c>
      <c r="O43" s="296">
        <v>179</v>
      </c>
      <c r="P43" s="293">
        <v>171</v>
      </c>
      <c r="Q43" s="301">
        <v>164</v>
      </c>
      <c r="R43" s="301">
        <v>196</v>
      </c>
      <c r="S43" s="301">
        <v>186</v>
      </c>
      <c r="T43" s="301">
        <v>187</v>
      </c>
      <c r="U43" s="301">
        <v>205</v>
      </c>
      <c r="V43" s="301">
        <v>195</v>
      </c>
      <c r="W43" s="301">
        <v>209</v>
      </c>
      <c r="X43" s="301">
        <v>218</v>
      </c>
      <c r="Y43" s="301">
        <v>223</v>
      </c>
      <c r="Z43" s="301">
        <v>209</v>
      </c>
      <c r="AA43" s="296">
        <v>205</v>
      </c>
      <c r="AB43" s="293">
        <v>210</v>
      </c>
      <c r="AC43" s="301">
        <v>214</v>
      </c>
      <c r="AD43" s="301">
        <v>209</v>
      </c>
      <c r="AE43" s="301">
        <v>199</v>
      </c>
      <c r="AF43" s="301">
        <v>196</v>
      </c>
      <c r="AG43" s="301">
        <v>192</v>
      </c>
      <c r="AH43" s="301">
        <v>208</v>
      </c>
      <c r="AI43" s="301">
        <v>223</v>
      </c>
      <c r="AJ43" s="301">
        <v>230</v>
      </c>
      <c r="AK43" s="301">
        <v>230</v>
      </c>
      <c r="AL43" s="301">
        <v>216</v>
      </c>
      <c r="AM43" s="296">
        <v>296</v>
      </c>
      <c r="AN43" s="293">
        <v>491</v>
      </c>
      <c r="AO43" s="301">
        <v>497</v>
      </c>
      <c r="AP43" s="301">
        <v>490</v>
      </c>
      <c r="AQ43" s="301">
        <v>481</v>
      </c>
      <c r="AR43" s="301">
        <v>589</v>
      </c>
      <c r="AS43" s="301">
        <v>782</v>
      </c>
      <c r="AT43" s="301">
        <v>870</v>
      </c>
      <c r="AU43" s="301">
        <v>855</v>
      </c>
      <c r="AV43" s="301">
        <v>745</v>
      </c>
      <c r="AW43" s="301">
        <v>690</v>
      </c>
      <c r="AX43" s="301">
        <v>640</v>
      </c>
      <c r="AY43" s="296">
        <v>603</v>
      </c>
      <c r="AZ43" s="293">
        <v>573</v>
      </c>
      <c r="BA43" s="301">
        <v>534</v>
      </c>
      <c r="BB43" s="301">
        <v>505</v>
      </c>
      <c r="BC43" s="301">
        <v>463</v>
      </c>
      <c r="BD43" s="301">
        <v>446</v>
      </c>
      <c r="BE43" s="301">
        <v>427</v>
      </c>
      <c r="BF43" s="301">
        <v>420</v>
      </c>
      <c r="BG43" s="301">
        <v>404</v>
      </c>
      <c r="BH43" s="301">
        <v>396</v>
      </c>
      <c r="BI43" s="301">
        <v>382</v>
      </c>
      <c r="BJ43" s="301">
        <v>362</v>
      </c>
      <c r="BK43" s="292">
        <v>358</v>
      </c>
      <c r="BL43" s="293">
        <v>356</v>
      </c>
      <c r="BM43" s="301">
        <v>358</v>
      </c>
      <c r="BN43" s="301">
        <v>367</v>
      </c>
      <c r="BO43" s="301">
        <v>355</v>
      </c>
      <c r="BP43" s="301">
        <v>350</v>
      </c>
      <c r="BQ43" s="301">
        <v>343</v>
      </c>
      <c r="BR43" s="301">
        <v>345</v>
      </c>
      <c r="BS43" s="301">
        <v>331</v>
      </c>
      <c r="BT43" s="301">
        <v>334</v>
      </c>
      <c r="BU43" s="301">
        <v>334</v>
      </c>
      <c r="BV43" s="301">
        <v>326</v>
      </c>
      <c r="BW43" s="292">
        <v>309</v>
      </c>
      <c r="BX43" s="293">
        <v>268</v>
      </c>
      <c r="BY43" s="301">
        <v>291</v>
      </c>
      <c r="BZ43" s="301">
        <v>310</v>
      </c>
      <c r="CA43" s="301">
        <v>316</v>
      </c>
      <c r="CB43" s="301">
        <v>315</v>
      </c>
      <c r="CC43" s="301">
        <v>315</v>
      </c>
      <c r="CD43" s="301">
        <v>311</v>
      </c>
      <c r="CE43" s="301">
        <v>302</v>
      </c>
      <c r="CF43" s="301">
        <v>288</v>
      </c>
      <c r="CG43" s="301">
        <v>289</v>
      </c>
      <c r="CH43" s="301">
        <v>297</v>
      </c>
      <c r="CI43" s="292">
        <v>280</v>
      </c>
      <c r="CJ43" s="293">
        <v>279</v>
      </c>
      <c r="CK43" s="301">
        <v>285</v>
      </c>
      <c r="CL43" s="301">
        <v>269</v>
      </c>
      <c r="CM43" s="301">
        <v>269</v>
      </c>
      <c r="CN43" s="301">
        <v>271</v>
      </c>
      <c r="CO43" s="301">
        <v>267</v>
      </c>
      <c r="CP43" s="301">
        <v>263</v>
      </c>
      <c r="CQ43" s="301">
        <v>268</v>
      </c>
      <c r="CR43" s="301">
        <v>268</v>
      </c>
      <c r="CS43" s="301">
        <v>269</v>
      </c>
      <c r="CT43" s="301">
        <v>278</v>
      </c>
      <c r="CU43" s="292">
        <v>266</v>
      </c>
      <c r="CV43" s="293">
        <v>243</v>
      </c>
      <c r="CW43" s="301">
        <v>253</v>
      </c>
      <c r="CX43" s="301">
        <v>256</v>
      </c>
      <c r="CY43" s="301">
        <v>257</v>
      </c>
      <c r="CZ43" s="301">
        <v>267</v>
      </c>
      <c r="DA43" s="301">
        <v>279</v>
      </c>
      <c r="DB43" s="301">
        <v>294</v>
      </c>
      <c r="DC43" s="301">
        <v>300</v>
      </c>
      <c r="DD43" s="301">
        <v>320</v>
      </c>
      <c r="DE43" s="301">
        <v>328</v>
      </c>
      <c r="DF43" s="301">
        <v>327</v>
      </c>
      <c r="DG43" s="292">
        <v>324</v>
      </c>
      <c r="DH43" s="293">
        <v>309</v>
      </c>
      <c r="DI43" s="301">
        <v>330</v>
      </c>
      <c r="DJ43" s="301">
        <v>334</v>
      </c>
      <c r="DK43" s="301">
        <v>336</v>
      </c>
      <c r="DL43" s="301">
        <v>353</v>
      </c>
      <c r="DM43" s="301">
        <v>356</v>
      </c>
      <c r="DN43" s="301">
        <v>314</v>
      </c>
      <c r="DO43" s="301">
        <v>320</v>
      </c>
      <c r="DP43" s="301">
        <v>323</v>
      </c>
      <c r="DQ43" s="292">
        <v>326</v>
      </c>
      <c r="DR43" s="292">
        <v>332</v>
      </c>
      <c r="DS43" s="296">
        <v>315</v>
      </c>
      <c r="DT43" s="292">
        <v>305</v>
      </c>
      <c r="DU43" s="292">
        <v>330</v>
      </c>
      <c r="DV43" s="292">
        <v>341</v>
      </c>
      <c r="DW43" s="292">
        <v>352</v>
      </c>
      <c r="DX43" s="292">
        <v>355</v>
      </c>
      <c r="DY43" s="292">
        <v>342</v>
      </c>
      <c r="DZ43" s="292">
        <v>341</v>
      </c>
      <c r="EA43" s="292">
        <v>327</v>
      </c>
      <c r="EB43" s="292">
        <v>318</v>
      </c>
      <c r="EC43" s="292">
        <v>308</v>
      </c>
      <c r="ED43" s="292">
        <v>308</v>
      </c>
      <c r="EE43" s="292">
        <v>302</v>
      </c>
      <c r="EF43" s="853">
        <v>309</v>
      </c>
      <c r="EG43" s="292">
        <v>334</v>
      </c>
      <c r="EH43" s="292">
        <v>340</v>
      </c>
      <c r="EI43" s="292">
        <v>340</v>
      </c>
      <c r="EJ43" s="292">
        <v>339</v>
      </c>
      <c r="EK43" s="292">
        <v>337</v>
      </c>
      <c r="EL43" s="296">
        <v>321</v>
      </c>
      <c r="EM43" s="93">
        <v>-16</v>
      </c>
      <c r="EN43" s="79">
        <v>-4.9844236760124607</v>
      </c>
      <c r="EO43" s="93">
        <v>19</v>
      </c>
      <c r="EP43" s="79">
        <v>6.2913907284768218</v>
      </c>
      <c r="ET43" s="1" t="s">
        <v>673</v>
      </c>
      <c r="EU43" s="3">
        <v>3696112</v>
      </c>
      <c r="EV43" s="3">
        <v>3699285</v>
      </c>
      <c r="EW43" s="3">
        <v>3791942</v>
      </c>
      <c r="EX43" s="3">
        <v>3941677</v>
      </c>
      <c r="EY43" s="567">
        <v>4036469</v>
      </c>
      <c r="EZ43" s="567">
        <v>4240748</v>
      </c>
      <c r="FA43" s="567">
        <v>4098416</v>
      </c>
      <c r="FB43" s="763">
        <v>4092641</v>
      </c>
      <c r="FC43" s="763"/>
    </row>
    <row r="44" spans="1:159" ht="15" outlineLevel="2">
      <c r="A44" s="290">
        <v>42</v>
      </c>
      <c r="B44" s="290" t="s">
        <v>396</v>
      </c>
      <c r="C44" s="290" t="s">
        <v>424</v>
      </c>
      <c r="D44" s="293">
        <v>7462</v>
      </c>
      <c r="E44" s="301">
        <v>7568</v>
      </c>
      <c r="F44" s="301">
        <v>7642</v>
      </c>
      <c r="G44" s="301">
        <v>7674</v>
      </c>
      <c r="H44" s="301">
        <v>7740</v>
      </c>
      <c r="I44" s="301">
        <v>7841</v>
      </c>
      <c r="J44" s="301">
        <v>7814</v>
      </c>
      <c r="K44" s="301">
        <v>7927</v>
      </c>
      <c r="L44" s="301">
        <v>7920</v>
      </c>
      <c r="M44" s="301">
        <v>7863</v>
      </c>
      <c r="N44" s="301">
        <v>7852</v>
      </c>
      <c r="O44" s="296">
        <v>7844</v>
      </c>
      <c r="P44" s="293">
        <v>7668</v>
      </c>
      <c r="Q44" s="301">
        <v>6779</v>
      </c>
      <c r="R44" s="301">
        <v>7720</v>
      </c>
      <c r="S44" s="301">
        <v>7891</v>
      </c>
      <c r="T44" s="301">
        <v>7740</v>
      </c>
      <c r="U44" s="301">
        <v>8395</v>
      </c>
      <c r="V44" s="301">
        <v>8543</v>
      </c>
      <c r="W44" s="301">
        <v>8869</v>
      </c>
      <c r="X44" s="301">
        <v>8960</v>
      </c>
      <c r="Y44" s="301">
        <v>9235</v>
      </c>
      <c r="Z44" s="301">
        <v>8982</v>
      </c>
      <c r="AA44" s="296">
        <v>8747</v>
      </c>
      <c r="AB44" s="293">
        <v>8504</v>
      </c>
      <c r="AC44" s="301">
        <v>8361</v>
      </c>
      <c r="AD44" s="301">
        <v>8564</v>
      </c>
      <c r="AE44" s="301">
        <v>8710</v>
      </c>
      <c r="AF44" s="301">
        <v>8761</v>
      </c>
      <c r="AG44" s="301">
        <v>9081</v>
      </c>
      <c r="AH44" s="301">
        <v>9452</v>
      </c>
      <c r="AI44" s="301">
        <v>9678</v>
      </c>
      <c r="AJ44" s="301">
        <v>9817</v>
      </c>
      <c r="AK44" s="301">
        <v>9820</v>
      </c>
      <c r="AL44" s="301">
        <v>9223</v>
      </c>
      <c r="AM44" s="296">
        <v>9340</v>
      </c>
      <c r="AN44" s="293">
        <v>9222</v>
      </c>
      <c r="AO44" s="301">
        <v>8754</v>
      </c>
      <c r="AP44" s="301">
        <v>8920</v>
      </c>
      <c r="AQ44" s="301">
        <v>9387</v>
      </c>
      <c r="AR44" s="301">
        <v>9341</v>
      </c>
      <c r="AS44" s="301">
        <v>9725</v>
      </c>
      <c r="AT44" s="301">
        <v>9678</v>
      </c>
      <c r="AU44" s="301">
        <v>9656</v>
      </c>
      <c r="AV44" s="301">
        <v>9701</v>
      </c>
      <c r="AW44" s="301">
        <v>9816</v>
      </c>
      <c r="AX44" s="301">
        <v>9744</v>
      </c>
      <c r="AY44" s="296">
        <v>9820</v>
      </c>
      <c r="AZ44" s="293">
        <v>9750</v>
      </c>
      <c r="BA44" s="301">
        <v>9783</v>
      </c>
      <c r="BB44" s="301">
        <v>9815</v>
      </c>
      <c r="BC44" s="301">
        <v>9641</v>
      </c>
      <c r="BD44" s="301">
        <v>9629</v>
      </c>
      <c r="BE44" s="301">
        <v>9625</v>
      </c>
      <c r="BF44" s="301">
        <v>9740</v>
      </c>
      <c r="BG44" s="301">
        <v>9959</v>
      </c>
      <c r="BH44" s="301">
        <v>9264</v>
      </c>
      <c r="BI44" s="301">
        <v>9154</v>
      </c>
      <c r="BJ44" s="301">
        <v>8988</v>
      </c>
      <c r="BK44" s="292">
        <v>9110</v>
      </c>
      <c r="BL44" s="293">
        <v>8849</v>
      </c>
      <c r="BM44" s="301">
        <v>8817</v>
      </c>
      <c r="BN44" s="301">
        <v>8895</v>
      </c>
      <c r="BO44" s="301">
        <v>8912</v>
      </c>
      <c r="BP44" s="301">
        <v>8785</v>
      </c>
      <c r="BQ44" s="301">
        <v>8784</v>
      </c>
      <c r="BR44" s="301">
        <v>8751</v>
      </c>
      <c r="BS44" s="301">
        <v>8817</v>
      </c>
      <c r="BT44" s="301">
        <v>8901</v>
      </c>
      <c r="BU44" s="301">
        <v>8953</v>
      </c>
      <c r="BV44" s="301">
        <v>8935</v>
      </c>
      <c r="BW44" s="292">
        <v>8902</v>
      </c>
      <c r="BX44" s="293">
        <v>8737</v>
      </c>
      <c r="BY44" s="301">
        <v>8637</v>
      </c>
      <c r="BZ44" s="301">
        <v>8611</v>
      </c>
      <c r="CA44" s="301">
        <v>8607</v>
      </c>
      <c r="CB44" s="301">
        <v>8507</v>
      </c>
      <c r="CC44" s="301">
        <v>8488</v>
      </c>
      <c r="CD44" s="301">
        <v>8546</v>
      </c>
      <c r="CE44" s="301">
        <v>8488</v>
      </c>
      <c r="CF44" s="301">
        <v>8547</v>
      </c>
      <c r="CG44" s="301">
        <v>8735</v>
      </c>
      <c r="CH44" s="301">
        <v>8754</v>
      </c>
      <c r="CI44" s="292">
        <v>8765</v>
      </c>
      <c r="CJ44" s="293">
        <v>8702</v>
      </c>
      <c r="CK44" s="301">
        <v>8542</v>
      </c>
      <c r="CL44" s="301">
        <v>8474</v>
      </c>
      <c r="CM44" s="301">
        <v>8409</v>
      </c>
      <c r="CN44" s="301">
        <v>8239</v>
      </c>
      <c r="CO44" s="301">
        <v>8150</v>
      </c>
      <c r="CP44" s="301">
        <v>8126</v>
      </c>
      <c r="CQ44" s="301">
        <v>8360</v>
      </c>
      <c r="CR44" s="301">
        <v>8459</v>
      </c>
      <c r="CS44" s="301">
        <v>8487</v>
      </c>
      <c r="CT44" s="301">
        <v>8658</v>
      </c>
      <c r="CU44" s="292">
        <v>8840</v>
      </c>
      <c r="CV44" s="293">
        <v>8769</v>
      </c>
      <c r="CW44" s="301">
        <v>8802</v>
      </c>
      <c r="CX44" s="301">
        <v>8957</v>
      </c>
      <c r="CY44" s="301">
        <v>8953</v>
      </c>
      <c r="CZ44" s="301">
        <v>9016</v>
      </c>
      <c r="DA44" s="301">
        <v>9063</v>
      </c>
      <c r="DB44" s="301">
        <v>8988</v>
      </c>
      <c r="DC44" s="301">
        <v>8981</v>
      </c>
      <c r="DD44" s="301">
        <v>8920</v>
      </c>
      <c r="DE44" s="301">
        <v>8987</v>
      </c>
      <c r="DF44" s="301">
        <v>9012</v>
      </c>
      <c r="DG44" s="292">
        <v>9067</v>
      </c>
      <c r="DH44" s="293">
        <v>9032</v>
      </c>
      <c r="DI44" s="301">
        <v>9083</v>
      </c>
      <c r="DJ44" s="301">
        <v>9228</v>
      </c>
      <c r="DK44" s="301">
        <v>9269</v>
      </c>
      <c r="DL44" s="301">
        <v>9271</v>
      </c>
      <c r="DM44" s="301">
        <v>9255</v>
      </c>
      <c r="DN44" s="301">
        <v>8351</v>
      </c>
      <c r="DO44" s="301">
        <v>8443</v>
      </c>
      <c r="DP44" s="301">
        <v>8641</v>
      </c>
      <c r="DQ44" s="292">
        <v>8632</v>
      </c>
      <c r="DR44" s="292">
        <v>8681</v>
      </c>
      <c r="DS44" s="296">
        <v>8686</v>
      </c>
      <c r="DT44" s="292">
        <v>8530</v>
      </c>
      <c r="DU44" s="292">
        <v>8577</v>
      </c>
      <c r="DV44" s="292">
        <v>8861</v>
      </c>
      <c r="DW44" s="292">
        <v>8953</v>
      </c>
      <c r="DX44" s="292">
        <v>9010</v>
      </c>
      <c r="DY44" s="292">
        <v>8987</v>
      </c>
      <c r="DZ44" s="292">
        <v>9039</v>
      </c>
      <c r="EA44" s="292">
        <v>9078</v>
      </c>
      <c r="EB44" s="292">
        <v>9075</v>
      </c>
      <c r="EC44" s="292">
        <v>9003</v>
      </c>
      <c r="ED44" s="292">
        <v>9028</v>
      </c>
      <c r="EE44" s="292">
        <v>8971</v>
      </c>
      <c r="EF44" s="853">
        <v>8837</v>
      </c>
      <c r="EG44" s="292">
        <v>8865</v>
      </c>
      <c r="EH44" s="292">
        <v>8872</v>
      </c>
      <c r="EI44" s="292">
        <v>8865</v>
      </c>
      <c r="EJ44" s="292">
        <v>8964</v>
      </c>
      <c r="EK44" s="292">
        <v>8991</v>
      </c>
      <c r="EL44" s="296">
        <v>8973</v>
      </c>
      <c r="EM44" s="93">
        <v>-18</v>
      </c>
      <c r="EN44" s="79">
        <v>-0.20060180541624875</v>
      </c>
      <c r="EO44" s="93">
        <v>2</v>
      </c>
      <c r="EP44" s="79">
        <v>2.2294058633374206E-2</v>
      </c>
      <c r="EY44" s="1041" t="s">
        <v>882</v>
      </c>
      <c r="EZ44" s="1041"/>
    </row>
    <row r="45" spans="1:159" ht="15" outlineLevel="2">
      <c r="A45" s="290">
        <v>44</v>
      </c>
      <c r="B45" s="290" t="s">
        <v>396</v>
      </c>
      <c r="C45" s="290" t="s">
        <v>425</v>
      </c>
      <c r="D45" s="293">
        <v>1080</v>
      </c>
      <c r="E45" s="301">
        <v>1090</v>
      </c>
      <c r="F45" s="301">
        <v>1097</v>
      </c>
      <c r="G45" s="301">
        <v>1123</v>
      </c>
      <c r="H45" s="301">
        <v>1133</v>
      </c>
      <c r="I45" s="301">
        <v>1118</v>
      </c>
      <c r="J45" s="301">
        <v>1117</v>
      </c>
      <c r="K45" s="301">
        <v>1133</v>
      </c>
      <c r="L45" s="301">
        <v>1173</v>
      </c>
      <c r="M45" s="301">
        <v>1131</v>
      </c>
      <c r="N45" s="301">
        <v>1156</v>
      </c>
      <c r="O45" s="296">
        <v>1157</v>
      </c>
      <c r="P45" s="293">
        <v>1139</v>
      </c>
      <c r="Q45" s="301">
        <v>1178</v>
      </c>
      <c r="R45" s="301">
        <v>1185</v>
      </c>
      <c r="S45" s="301">
        <v>1166</v>
      </c>
      <c r="T45" s="301">
        <v>1133</v>
      </c>
      <c r="U45" s="301">
        <v>1214</v>
      </c>
      <c r="V45" s="301">
        <v>1219</v>
      </c>
      <c r="W45" s="301">
        <v>1263</v>
      </c>
      <c r="X45" s="301">
        <v>1259</v>
      </c>
      <c r="Y45" s="301">
        <v>1289</v>
      </c>
      <c r="Z45" s="301">
        <v>1223</v>
      </c>
      <c r="AA45" s="296">
        <v>1166</v>
      </c>
      <c r="AB45" s="293">
        <v>1153</v>
      </c>
      <c r="AC45" s="301">
        <v>1125</v>
      </c>
      <c r="AD45" s="301">
        <v>1133</v>
      </c>
      <c r="AE45" s="301">
        <v>1177</v>
      </c>
      <c r="AF45" s="301">
        <v>1167</v>
      </c>
      <c r="AG45" s="301">
        <v>1178</v>
      </c>
      <c r="AH45" s="301">
        <v>1299</v>
      </c>
      <c r="AI45" s="301">
        <v>1333</v>
      </c>
      <c r="AJ45" s="301">
        <v>1346</v>
      </c>
      <c r="AK45" s="301">
        <v>1326</v>
      </c>
      <c r="AL45" s="301">
        <v>1213</v>
      </c>
      <c r="AM45" s="296">
        <v>1208</v>
      </c>
      <c r="AN45" s="293">
        <v>1198</v>
      </c>
      <c r="AO45" s="301">
        <v>1093</v>
      </c>
      <c r="AP45" s="301">
        <v>1107</v>
      </c>
      <c r="AQ45" s="301">
        <v>1220</v>
      </c>
      <c r="AR45" s="301">
        <v>1241</v>
      </c>
      <c r="AS45" s="301">
        <v>1286</v>
      </c>
      <c r="AT45" s="301">
        <v>1310</v>
      </c>
      <c r="AU45" s="301">
        <v>1309</v>
      </c>
      <c r="AV45" s="301">
        <v>1311</v>
      </c>
      <c r="AW45" s="301">
        <v>1298</v>
      </c>
      <c r="AX45" s="301">
        <v>1286</v>
      </c>
      <c r="AY45" s="296">
        <v>1245</v>
      </c>
      <c r="AZ45" s="293">
        <v>1227</v>
      </c>
      <c r="BA45" s="301">
        <v>1225</v>
      </c>
      <c r="BB45" s="301">
        <v>1214</v>
      </c>
      <c r="BC45" s="301">
        <v>1194</v>
      </c>
      <c r="BD45" s="301">
        <v>1214</v>
      </c>
      <c r="BE45" s="301">
        <v>1293</v>
      </c>
      <c r="BF45" s="301">
        <v>1314</v>
      </c>
      <c r="BG45" s="301">
        <v>1304</v>
      </c>
      <c r="BH45" s="301">
        <v>1321</v>
      </c>
      <c r="BI45" s="301">
        <v>1297</v>
      </c>
      <c r="BJ45" s="301">
        <v>1174</v>
      </c>
      <c r="BK45" s="292">
        <v>1194</v>
      </c>
      <c r="BL45" s="293">
        <v>1190</v>
      </c>
      <c r="BM45" s="301">
        <v>1203</v>
      </c>
      <c r="BN45" s="301">
        <v>1221</v>
      </c>
      <c r="BO45" s="301">
        <v>1242</v>
      </c>
      <c r="BP45" s="301">
        <v>1228</v>
      </c>
      <c r="BQ45" s="301">
        <v>1252</v>
      </c>
      <c r="BR45" s="301">
        <v>1183</v>
      </c>
      <c r="BS45" s="301">
        <v>1213</v>
      </c>
      <c r="BT45" s="301">
        <v>1236</v>
      </c>
      <c r="BU45" s="301">
        <v>1212</v>
      </c>
      <c r="BV45" s="301">
        <v>1208</v>
      </c>
      <c r="BW45" s="292">
        <v>1160</v>
      </c>
      <c r="BX45" s="293">
        <v>1101</v>
      </c>
      <c r="BY45" s="301">
        <v>1109</v>
      </c>
      <c r="BZ45" s="301">
        <v>1132</v>
      </c>
      <c r="CA45" s="301">
        <v>1129</v>
      </c>
      <c r="CB45" s="301">
        <v>1153</v>
      </c>
      <c r="CC45" s="301">
        <v>1188</v>
      </c>
      <c r="CD45" s="301">
        <v>1216</v>
      </c>
      <c r="CE45" s="301">
        <v>1228</v>
      </c>
      <c r="CF45" s="301">
        <v>1204</v>
      </c>
      <c r="CG45" s="301">
        <v>1210</v>
      </c>
      <c r="CH45" s="301">
        <v>1208</v>
      </c>
      <c r="CI45" s="292">
        <v>1187</v>
      </c>
      <c r="CJ45" s="293">
        <v>1134</v>
      </c>
      <c r="CK45" s="301">
        <v>1126</v>
      </c>
      <c r="CL45" s="301">
        <v>1127</v>
      </c>
      <c r="CM45" s="301">
        <v>1123</v>
      </c>
      <c r="CN45" s="301">
        <v>1101</v>
      </c>
      <c r="CO45" s="301">
        <v>1141</v>
      </c>
      <c r="CP45" s="301">
        <v>1135</v>
      </c>
      <c r="CQ45" s="301">
        <v>1156</v>
      </c>
      <c r="CR45" s="301">
        <v>1172</v>
      </c>
      <c r="CS45" s="301">
        <v>1175</v>
      </c>
      <c r="CT45" s="301">
        <v>1211</v>
      </c>
      <c r="CU45" s="292">
        <v>1214</v>
      </c>
      <c r="CV45" s="293">
        <v>1222</v>
      </c>
      <c r="CW45" s="301">
        <v>1243</v>
      </c>
      <c r="CX45" s="301">
        <v>1273</v>
      </c>
      <c r="CY45" s="301">
        <v>1303</v>
      </c>
      <c r="CZ45" s="301">
        <v>1358</v>
      </c>
      <c r="DA45" s="301">
        <v>1362</v>
      </c>
      <c r="DB45" s="301">
        <v>1365</v>
      </c>
      <c r="DC45" s="301">
        <v>1376</v>
      </c>
      <c r="DD45" s="301">
        <v>1411</v>
      </c>
      <c r="DE45" s="301">
        <v>1409</v>
      </c>
      <c r="DF45" s="301">
        <v>1397</v>
      </c>
      <c r="DG45" s="292">
        <v>1379</v>
      </c>
      <c r="DH45" s="293">
        <v>1351</v>
      </c>
      <c r="DI45" s="301">
        <v>1365</v>
      </c>
      <c r="DJ45" s="301">
        <v>1423</v>
      </c>
      <c r="DK45" s="301">
        <v>1460</v>
      </c>
      <c r="DL45" s="301">
        <v>1464</v>
      </c>
      <c r="DM45" s="301">
        <v>1395</v>
      </c>
      <c r="DN45" s="301">
        <v>1356</v>
      </c>
      <c r="DO45" s="301">
        <v>1355</v>
      </c>
      <c r="DP45" s="301">
        <v>1363</v>
      </c>
      <c r="DQ45" s="292">
        <v>1371</v>
      </c>
      <c r="DR45" s="292">
        <v>1328</v>
      </c>
      <c r="DS45" s="296">
        <v>1267</v>
      </c>
      <c r="DT45" s="292">
        <v>1226</v>
      </c>
      <c r="DU45" s="292">
        <v>1239</v>
      </c>
      <c r="DV45" s="292">
        <v>1295</v>
      </c>
      <c r="DW45" s="292">
        <v>1289</v>
      </c>
      <c r="DX45" s="292">
        <v>1292</v>
      </c>
      <c r="DY45" s="292">
        <v>1311</v>
      </c>
      <c r="DZ45" s="292">
        <v>1292</v>
      </c>
      <c r="EA45" s="292">
        <v>1277</v>
      </c>
      <c r="EB45" s="292">
        <v>1275</v>
      </c>
      <c r="EC45" s="292">
        <v>1252</v>
      </c>
      <c r="ED45" s="292">
        <v>1242</v>
      </c>
      <c r="EE45" s="292">
        <v>1238</v>
      </c>
      <c r="EF45" s="853">
        <v>1217</v>
      </c>
      <c r="EG45" s="292">
        <v>1207</v>
      </c>
      <c r="EH45" s="292">
        <v>1236</v>
      </c>
      <c r="EI45" s="292">
        <v>1248</v>
      </c>
      <c r="EJ45" s="292">
        <v>1275</v>
      </c>
      <c r="EK45" s="292">
        <v>1287</v>
      </c>
      <c r="EL45" s="296">
        <v>1300</v>
      </c>
      <c r="EM45" s="93">
        <v>13</v>
      </c>
      <c r="EN45" s="79">
        <v>1</v>
      </c>
      <c r="EO45" s="93">
        <v>62</v>
      </c>
      <c r="EP45" s="79">
        <v>5.0080775444264942</v>
      </c>
    </row>
    <row r="46" spans="1:159" ht="15" outlineLevel="2">
      <c r="A46" s="290">
        <v>59</v>
      </c>
      <c r="B46" s="290" t="s">
        <v>396</v>
      </c>
      <c r="C46" s="290" t="s">
        <v>429</v>
      </c>
      <c r="D46" s="293">
        <v>1321</v>
      </c>
      <c r="E46" s="301">
        <v>1294</v>
      </c>
      <c r="F46" s="301">
        <v>1265</v>
      </c>
      <c r="G46" s="301">
        <v>1221</v>
      </c>
      <c r="H46" s="301">
        <v>1264</v>
      </c>
      <c r="I46" s="301">
        <v>1244</v>
      </c>
      <c r="J46" s="301">
        <v>1184</v>
      </c>
      <c r="K46" s="301">
        <v>1135</v>
      </c>
      <c r="L46" s="301">
        <v>1100</v>
      </c>
      <c r="M46" s="301">
        <v>1101</v>
      </c>
      <c r="N46" s="301">
        <v>1133</v>
      </c>
      <c r="O46" s="296">
        <v>1146</v>
      </c>
      <c r="P46" s="293">
        <v>1141</v>
      </c>
      <c r="Q46" s="301">
        <v>1005</v>
      </c>
      <c r="R46" s="301">
        <v>1036</v>
      </c>
      <c r="S46" s="301">
        <v>1044</v>
      </c>
      <c r="T46" s="301">
        <v>1264</v>
      </c>
      <c r="U46" s="301">
        <v>830</v>
      </c>
      <c r="V46" s="301">
        <v>820</v>
      </c>
      <c r="W46" s="301">
        <v>864</v>
      </c>
      <c r="X46" s="301">
        <v>902</v>
      </c>
      <c r="Y46" s="301">
        <v>919</v>
      </c>
      <c r="Z46" s="301">
        <v>889</v>
      </c>
      <c r="AA46" s="296">
        <v>874</v>
      </c>
      <c r="AB46" s="293">
        <v>904</v>
      </c>
      <c r="AC46" s="301">
        <v>891</v>
      </c>
      <c r="AD46" s="301">
        <v>902</v>
      </c>
      <c r="AE46" s="301">
        <v>827</v>
      </c>
      <c r="AF46" s="301">
        <v>893</v>
      </c>
      <c r="AG46" s="301">
        <v>891</v>
      </c>
      <c r="AH46" s="301">
        <v>901</v>
      </c>
      <c r="AI46" s="301">
        <v>888</v>
      </c>
      <c r="AJ46" s="301">
        <v>771</v>
      </c>
      <c r="AK46" s="301">
        <v>765</v>
      </c>
      <c r="AL46" s="301">
        <v>748</v>
      </c>
      <c r="AM46" s="296">
        <v>2655</v>
      </c>
      <c r="AN46" s="293">
        <v>7147</v>
      </c>
      <c r="AO46" s="301">
        <v>7291</v>
      </c>
      <c r="AP46" s="301">
        <v>7059</v>
      </c>
      <c r="AQ46" s="301">
        <v>6833</v>
      </c>
      <c r="AR46" s="301">
        <v>6625</v>
      </c>
      <c r="AS46" s="301">
        <v>7531</v>
      </c>
      <c r="AT46" s="301">
        <v>7478</v>
      </c>
      <c r="AU46" s="301">
        <v>7193</v>
      </c>
      <c r="AV46" s="301">
        <v>6786</v>
      </c>
      <c r="AW46" s="301">
        <v>6440</v>
      </c>
      <c r="AX46" s="301">
        <v>6152</v>
      </c>
      <c r="AY46" s="296">
        <v>5857</v>
      </c>
      <c r="AZ46" s="293">
        <v>4768</v>
      </c>
      <c r="BA46" s="301">
        <v>3682</v>
      </c>
      <c r="BB46" s="301">
        <v>2673</v>
      </c>
      <c r="BC46" s="301">
        <v>1669</v>
      </c>
      <c r="BD46" s="301">
        <v>1575</v>
      </c>
      <c r="BE46" s="301">
        <v>1510</v>
      </c>
      <c r="BF46" s="301">
        <v>1446</v>
      </c>
      <c r="BG46" s="301">
        <v>1387</v>
      </c>
      <c r="BH46" s="301">
        <v>1319</v>
      </c>
      <c r="BI46" s="301">
        <v>1252</v>
      </c>
      <c r="BJ46" s="301">
        <v>1172</v>
      </c>
      <c r="BK46" s="292">
        <v>1164</v>
      </c>
      <c r="BL46" s="293">
        <v>1163</v>
      </c>
      <c r="BM46" s="301">
        <v>1135</v>
      </c>
      <c r="BN46" s="301">
        <v>1061</v>
      </c>
      <c r="BO46" s="301">
        <v>1042</v>
      </c>
      <c r="BP46" s="301">
        <v>1192</v>
      </c>
      <c r="BQ46" s="301">
        <v>1213</v>
      </c>
      <c r="BR46" s="301">
        <v>1231</v>
      </c>
      <c r="BS46" s="301">
        <v>1252</v>
      </c>
      <c r="BT46" s="301">
        <v>1250</v>
      </c>
      <c r="BU46" s="301">
        <v>1260</v>
      </c>
      <c r="BV46" s="301">
        <v>1215</v>
      </c>
      <c r="BW46" s="292">
        <v>1181</v>
      </c>
      <c r="BX46" s="293">
        <v>1193</v>
      </c>
      <c r="BY46" s="301">
        <v>1176</v>
      </c>
      <c r="BZ46" s="301">
        <v>1293</v>
      </c>
      <c r="CA46" s="301">
        <v>1331</v>
      </c>
      <c r="CB46" s="301">
        <v>1256</v>
      </c>
      <c r="CC46" s="301">
        <v>1170</v>
      </c>
      <c r="CD46" s="301">
        <v>1117</v>
      </c>
      <c r="CE46" s="301">
        <v>1058</v>
      </c>
      <c r="CF46" s="301">
        <v>1019</v>
      </c>
      <c r="CG46" s="301">
        <v>981</v>
      </c>
      <c r="CH46" s="301">
        <v>915</v>
      </c>
      <c r="CI46" s="292">
        <v>891</v>
      </c>
      <c r="CJ46" s="293">
        <v>839</v>
      </c>
      <c r="CK46" s="301">
        <v>829</v>
      </c>
      <c r="CL46" s="301">
        <v>837</v>
      </c>
      <c r="CM46" s="301">
        <v>1040</v>
      </c>
      <c r="CN46" s="301">
        <v>996</v>
      </c>
      <c r="CO46" s="301">
        <v>948</v>
      </c>
      <c r="CP46" s="301">
        <v>922</v>
      </c>
      <c r="CQ46" s="301">
        <v>917</v>
      </c>
      <c r="CR46" s="301">
        <v>897</v>
      </c>
      <c r="CS46" s="301">
        <v>901</v>
      </c>
      <c r="CT46" s="301">
        <v>934</v>
      </c>
      <c r="CU46" s="292">
        <v>950</v>
      </c>
      <c r="CV46" s="293">
        <v>930</v>
      </c>
      <c r="CW46" s="301">
        <v>962</v>
      </c>
      <c r="CX46" s="301">
        <v>983</v>
      </c>
      <c r="CY46" s="301">
        <v>1018</v>
      </c>
      <c r="CZ46" s="301">
        <v>1036</v>
      </c>
      <c r="DA46" s="301">
        <v>1007</v>
      </c>
      <c r="DB46" s="301">
        <v>991</v>
      </c>
      <c r="DC46" s="301">
        <v>985</v>
      </c>
      <c r="DD46" s="301">
        <v>978</v>
      </c>
      <c r="DE46" s="301">
        <v>968</v>
      </c>
      <c r="DF46" s="301">
        <v>971</v>
      </c>
      <c r="DG46" s="292">
        <v>964</v>
      </c>
      <c r="DH46" s="293">
        <v>946</v>
      </c>
      <c r="DI46" s="301">
        <v>956</v>
      </c>
      <c r="DJ46" s="301">
        <v>961</v>
      </c>
      <c r="DK46" s="301">
        <v>965</v>
      </c>
      <c r="DL46" s="301">
        <v>929</v>
      </c>
      <c r="DM46" s="301">
        <v>927</v>
      </c>
      <c r="DN46" s="301">
        <v>829</v>
      </c>
      <c r="DO46" s="301">
        <v>822</v>
      </c>
      <c r="DP46" s="301">
        <v>815</v>
      </c>
      <c r="DQ46" s="292">
        <v>797</v>
      </c>
      <c r="DR46" s="292">
        <v>788</v>
      </c>
      <c r="DS46" s="296">
        <v>805</v>
      </c>
      <c r="DT46" s="292">
        <v>770</v>
      </c>
      <c r="DU46" s="292">
        <v>780</v>
      </c>
      <c r="DV46" s="292">
        <v>804</v>
      </c>
      <c r="DW46" s="292">
        <v>788</v>
      </c>
      <c r="DX46" s="292">
        <v>784</v>
      </c>
      <c r="DY46" s="292">
        <v>779</v>
      </c>
      <c r="DZ46" s="292">
        <v>754</v>
      </c>
      <c r="EA46" s="292">
        <v>761</v>
      </c>
      <c r="EB46" s="292">
        <v>771</v>
      </c>
      <c r="EC46" s="292">
        <v>773</v>
      </c>
      <c r="ED46" s="292">
        <v>820</v>
      </c>
      <c r="EE46" s="292">
        <v>830</v>
      </c>
      <c r="EF46" s="853">
        <v>804</v>
      </c>
      <c r="EG46" s="292">
        <v>772</v>
      </c>
      <c r="EH46" s="292">
        <v>772</v>
      </c>
      <c r="EI46" s="292">
        <v>751</v>
      </c>
      <c r="EJ46" s="292">
        <v>765</v>
      </c>
      <c r="EK46" s="292">
        <v>756</v>
      </c>
      <c r="EL46" s="296">
        <v>739</v>
      </c>
      <c r="EM46" s="93">
        <v>-17</v>
      </c>
      <c r="EN46" s="79">
        <v>-2.3004059539918806</v>
      </c>
      <c r="EO46" s="93">
        <v>-91</v>
      </c>
      <c r="EP46" s="79">
        <v>-10.963855421686747</v>
      </c>
    </row>
    <row r="47" spans="1:159" ht="15" outlineLevel="2">
      <c r="A47" s="290">
        <v>113</v>
      </c>
      <c r="B47" s="290" t="s">
        <v>396</v>
      </c>
      <c r="C47" s="290" t="s">
        <v>437</v>
      </c>
      <c r="D47" s="293">
        <v>1444</v>
      </c>
      <c r="E47" s="301">
        <v>1632</v>
      </c>
      <c r="F47" s="301">
        <v>1699</v>
      </c>
      <c r="G47" s="301">
        <v>1616</v>
      </c>
      <c r="H47" s="301">
        <v>1813</v>
      </c>
      <c r="I47" s="301">
        <v>1934</v>
      </c>
      <c r="J47" s="301">
        <v>1939</v>
      </c>
      <c r="K47" s="301">
        <v>1993</v>
      </c>
      <c r="L47" s="301">
        <v>1965</v>
      </c>
      <c r="M47" s="301">
        <v>2044</v>
      </c>
      <c r="N47" s="301">
        <v>2109</v>
      </c>
      <c r="O47" s="296">
        <v>2154</v>
      </c>
      <c r="P47" s="293">
        <v>1873</v>
      </c>
      <c r="Q47" s="301">
        <v>1968</v>
      </c>
      <c r="R47" s="301">
        <v>1916</v>
      </c>
      <c r="S47" s="301">
        <v>2129</v>
      </c>
      <c r="T47" s="301">
        <v>1813</v>
      </c>
      <c r="U47" s="301">
        <v>1976</v>
      </c>
      <c r="V47" s="301">
        <v>2072</v>
      </c>
      <c r="W47" s="301">
        <v>2239</v>
      </c>
      <c r="X47" s="301">
        <v>2434</v>
      </c>
      <c r="Y47" s="301">
        <v>2521</v>
      </c>
      <c r="Z47" s="301">
        <v>2355</v>
      </c>
      <c r="AA47" s="296">
        <v>2174</v>
      </c>
      <c r="AB47" s="293">
        <v>2017</v>
      </c>
      <c r="AC47" s="301">
        <v>1983</v>
      </c>
      <c r="AD47" s="301">
        <v>1992</v>
      </c>
      <c r="AE47" s="301">
        <v>2010</v>
      </c>
      <c r="AF47" s="301">
        <v>1940</v>
      </c>
      <c r="AG47" s="301">
        <v>2093</v>
      </c>
      <c r="AH47" s="301">
        <v>2370</v>
      </c>
      <c r="AI47" s="301">
        <v>2533</v>
      </c>
      <c r="AJ47" s="301">
        <v>2689</v>
      </c>
      <c r="AK47" s="301">
        <v>2682</v>
      </c>
      <c r="AL47" s="301">
        <v>2372</v>
      </c>
      <c r="AM47" s="296">
        <v>2394</v>
      </c>
      <c r="AN47" s="293">
        <v>2362</v>
      </c>
      <c r="AO47" s="301">
        <v>2146</v>
      </c>
      <c r="AP47" s="301">
        <v>2088</v>
      </c>
      <c r="AQ47" s="301">
        <v>2237</v>
      </c>
      <c r="AR47" s="301">
        <v>2168</v>
      </c>
      <c r="AS47" s="301">
        <v>2163</v>
      </c>
      <c r="AT47" s="301">
        <v>2214</v>
      </c>
      <c r="AU47" s="301">
        <v>2169</v>
      </c>
      <c r="AV47" s="301">
        <v>2127</v>
      </c>
      <c r="AW47" s="301">
        <v>2072</v>
      </c>
      <c r="AX47" s="301">
        <v>2088</v>
      </c>
      <c r="AY47" s="296">
        <v>2025</v>
      </c>
      <c r="AZ47" s="293">
        <v>2062</v>
      </c>
      <c r="BA47" s="301">
        <v>2216</v>
      </c>
      <c r="BB47" s="301">
        <v>2213</v>
      </c>
      <c r="BC47" s="301">
        <v>2044</v>
      </c>
      <c r="BD47" s="301">
        <v>1892</v>
      </c>
      <c r="BE47" s="301">
        <v>1847</v>
      </c>
      <c r="BF47" s="301">
        <v>1954</v>
      </c>
      <c r="BG47" s="301">
        <v>1915</v>
      </c>
      <c r="BH47" s="301">
        <v>1831</v>
      </c>
      <c r="BI47" s="301">
        <v>1858</v>
      </c>
      <c r="BJ47" s="301">
        <v>1847</v>
      </c>
      <c r="BK47" s="292">
        <v>1856</v>
      </c>
      <c r="BL47" s="293">
        <v>1819</v>
      </c>
      <c r="BM47" s="301">
        <v>1855</v>
      </c>
      <c r="BN47" s="301">
        <v>1873</v>
      </c>
      <c r="BO47" s="301">
        <v>1881</v>
      </c>
      <c r="BP47" s="301">
        <v>1878</v>
      </c>
      <c r="BQ47" s="301">
        <v>1914</v>
      </c>
      <c r="BR47" s="301">
        <v>1905</v>
      </c>
      <c r="BS47" s="301">
        <v>1957</v>
      </c>
      <c r="BT47" s="301">
        <v>1939</v>
      </c>
      <c r="BU47" s="301">
        <v>1954</v>
      </c>
      <c r="BV47" s="301">
        <v>1936</v>
      </c>
      <c r="BW47" s="292">
        <v>1960</v>
      </c>
      <c r="BX47" s="293">
        <v>1885</v>
      </c>
      <c r="BY47" s="301">
        <v>1873</v>
      </c>
      <c r="BZ47" s="301">
        <v>1938</v>
      </c>
      <c r="CA47" s="301">
        <v>1949</v>
      </c>
      <c r="CB47" s="301">
        <v>1989</v>
      </c>
      <c r="CC47" s="301">
        <v>2018</v>
      </c>
      <c r="CD47" s="301">
        <v>2047</v>
      </c>
      <c r="CE47" s="301">
        <v>2109</v>
      </c>
      <c r="CF47" s="301">
        <v>2034</v>
      </c>
      <c r="CG47" s="301">
        <v>2044</v>
      </c>
      <c r="CH47" s="301">
        <v>2067</v>
      </c>
      <c r="CI47" s="292">
        <v>2084</v>
      </c>
      <c r="CJ47" s="293">
        <v>2006</v>
      </c>
      <c r="CK47" s="301">
        <v>1966</v>
      </c>
      <c r="CL47" s="301">
        <v>1940</v>
      </c>
      <c r="CM47" s="301">
        <v>1882</v>
      </c>
      <c r="CN47" s="301">
        <v>1832</v>
      </c>
      <c r="CO47" s="301">
        <v>1815</v>
      </c>
      <c r="CP47" s="301">
        <v>1820</v>
      </c>
      <c r="CQ47" s="301">
        <v>1871</v>
      </c>
      <c r="CR47" s="301">
        <v>1881</v>
      </c>
      <c r="CS47" s="301">
        <v>1886</v>
      </c>
      <c r="CT47" s="301">
        <v>1898</v>
      </c>
      <c r="CU47" s="292">
        <v>1895</v>
      </c>
      <c r="CV47" s="293">
        <v>1875</v>
      </c>
      <c r="CW47" s="301">
        <v>1878</v>
      </c>
      <c r="CX47" s="301">
        <v>1940</v>
      </c>
      <c r="CY47" s="301">
        <v>1958</v>
      </c>
      <c r="CZ47" s="301">
        <v>1984</v>
      </c>
      <c r="DA47" s="301">
        <v>2017</v>
      </c>
      <c r="DB47" s="301">
        <v>1934</v>
      </c>
      <c r="DC47" s="301">
        <v>1970</v>
      </c>
      <c r="DD47" s="301">
        <v>1977</v>
      </c>
      <c r="DE47" s="301">
        <v>2001</v>
      </c>
      <c r="DF47" s="301">
        <v>2000</v>
      </c>
      <c r="DG47" s="292">
        <v>2020</v>
      </c>
      <c r="DH47" s="293">
        <v>1964</v>
      </c>
      <c r="DI47" s="301">
        <v>2035</v>
      </c>
      <c r="DJ47" s="301">
        <v>2039</v>
      </c>
      <c r="DK47" s="301">
        <v>2094</v>
      </c>
      <c r="DL47" s="301">
        <v>2086</v>
      </c>
      <c r="DM47" s="301">
        <v>2079</v>
      </c>
      <c r="DN47" s="301">
        <v>1850</v>
      </c>
      <c r="DO47" s="301">
        <v>1821</v>
      </c>
      <c r="DP47" s="301">
        <v>1853</v>
      </c>
      <c r="DQ47" s="292">
        <v>1854</v>
      </c>
      <c r="DR47" s="292">
        <v>1893</v>
      </c>
      <c r="DS47" s="296">
        <v>1869</v>
      </c>
      <c r="DT47" s="292">
        <v>1806</v>
      </c>
      <c r="DU47" s="292">
        <v>1796</v>
      </c>
      <c r="DV47" s="292">
        <v>1816</v>
      </c>
      <c r="DW47" s="292">
        <v>1839</v>
      </c>
      <c r="DX47" s="292">
        <v>1868</v>
      </c>
      <c r="DY47" s="292">
        <v>1896</v>
      </c>
      <c r="DZ47" s="292">
        <v>1866</v>
      </c>
      <c r="EA47" s="292">
        <v>1849</v>
      </c>
      <c r="EB47" s="292">
        <v>1840</v>
      </c>
      <c r="EC47" s="292">
        <v>1822</v>
      </c>
      <c r="ED47" s="292">
        <v>1821</v>
      </c>
      <c r="EE47" s="292">
        <v>1806</v>
      </c>
      <c r="EF47" s="853">
        <v>1733</v>
      </c>
      <c r="EG47" s="292">
        <v>1736</v>
      </c>
      <c r="EH47" s="292">
        <v>1784</v>
      </c>
      <c r="EI47" s="292">
        <v>1790</v>
      </c>
      <c r="EJ47" s="292">
        <v>1823</v>
      </c>
      <c r="EK47" s="292">
        <v>1838</v>
      </c>
      <c r="EL47" s="296">
        <v>1809</v>
      </c>
      <c r="EM47" s="93">
        <v>-29</v>
      </c>
      <c r="EN47" s="79">
        <v>-1.6030956329463792</v>
      </c>
      <c r="EO47" s="93">
        <v>3</v>
      </c>
      <c r="EP47" s="79">
        <v>0.16611295681063123</v>
      </c>
    </row>
    <row r="48" spans="1:159" ht="15" outlineLevel="2">
      <c r="A48" s="290">
        <v>125</v>
      </c>
      <c r="B48" s="290" t="s">
        <v>396</v>
      </c>
      <c r="C48" s="290" t="s">
        <v>439</v>
      </c>
      <c r="D48" s="293">
        <v>500</v>
      </c>
      <c r="E48" s="301">
        <v>544</v>
      </c>
      <c r="F48" s="301">
        <v>590</v>
      </c>
      <c r="G48" s="301">
        <v>595</v>
      </c>
      <c r="H48" s="301">
        <v>603</v>
      </c>
      <c r="I48" s="301">
        <v>626</v>
      </c>
      <c r="J48" s="301">
        <v>606</v>
      </c>
      <c r="K48" s="301">
        <v>634</v>
      </c>
      <c r="L48" s="301">
        <v>648</v>
      </c>
      <c r="M48" s="301">
        <v>613</v>
      </c>
      <c r="N48" s="301">
        <v>588</v>
      </c>
      <c r="O48" s="296">
        <v>563</v>
      </c>
      <c r="P48" s="293">
        <v>464</v>
      </c>
      <c r="Q48" s="301">
        <v>516</v>
      </c>
      <c r="R48" s="301">
        <v>620</v>
      </c>
      <c r="S48" s="301">
        <v>631</v>
      </c>
      <c r="T48" s="301">
        <v>603</v>
      </c>
      <c r="U48" s="301">
        <v>596</v>
      </c>
      <c r="V48" s="301">
        <v>607</v>
      </c>
      <c r="W48" s="301">
        <v>621</v>
      </c>
      <c r="X48" s="301">
        <v>631</v>
      </c>
      <c r="Y48" s="301">
        <v>655</v>
      </c>
      <c r="Z48" s="301">
        <v>587</v>
      </c>
      <c r="AA48" s="296">
        <v>560</v>
      </c>
      <c r="AB48" s="293">
        <v>488</v>
      </c>
      <c r="AC48" s="301">
        <v>475</v>
      </c>
      <c r="AD48" s="301">
        <v>536</v>
      </c>
      <c r="AE48" s="301">
        <v>586</v>
      </c>
      <c r="AF48" s="301">
        <v>574</v>
      </c>
      <c r="AG48" s="301">
        <v>561</v>
      </c>
      <c r="AH48" s="301">
        <v>603</v>
      </c>
      <c r="AI48" s="301">
        <v>629</v>
      </c>
      <c r="AJ48" s="301">
        <v>624</v>
      </c>
      <c r="AK48" s="301">
        <v>629</v>
      </c>
      <c r="AL48" s="301">
        <v>583</v>
      </c>
      <c r="AM48" s="296">
        <v>654</v>
      </c>
      <c r="AN48" s="293">
        <v>780</v>
      </c>
      <c r="AO48" s="301">
        <v>706</v>
      </c>
      <c r="AP48" s="301">
        <v>703</v>
      </c>
      <c r="AQ48" s="301">
        <v>719</v>
      </c>
      <c r="AR48" s="301">
        <v>745</v>
      </c>
      <c r="AS48" s="301">
        <v>785</v>
      </c>
      <c r="AT48" s="301">
        <v>815</v>
      </c>
      <c r="AU48" s="301">
        <v>805</v>
      </c>
      <c r="AV48" s="301">
        <v>798</v>
      </c>
      <c r="AW48" s="301">
        <v>802</v>
      </c>
      <c r="AX48" s="301">
        <v>781</v>
      </c>
      <c r="AY48" s="296">
        <v>673</v>
      </c>
      <c r="AZ48" s="293">
        <v>626</v>
      </c>
      <c r="BA48" s="301">
        <v>573</v>
      </c>
      <c r="BB48" s="301">
        <v>574</v>
      </c>
      <c r="BC48" s="301">
        <v>544</v>
      </c>
      <c r="BD48" s="301">
        <v>559</v>
      </c>
      <c r="BE48" s="301">
        <v>572</v>
      </c>
      <c r="BF48" s="301">
        <v>556</v>
      </c>
      <c r="BG48" s="301">
        <v>539</v>
      </c>
      <c r="BH48" s="301">
        <v>563</v>
      </c>
      <c r="BI48" s="301">
        <v>540</v>
      </c>
      <c r="BJ48" s="301">
        <v>547</v>
      </c>
      <c r="BK48" s="292">
        <v>555</v>
      </c>
      <c r="BL48" s="293">
        <v>514</v>
      </c>
      <c r="BM48" s="301">
        <v>526</v>
      </c>
      <c r="BN48" s="301">
        <v>541</v>
      </c>
      <c r="BO48" s="301">
        <v>536</v>
      </c>
      <c r="BP48" s="301">
        <v>519</v>
      </c>
      <c r="BQ48" s="301">
        <v>544</v>
      </c>
      <c r="BR48" s="301">
        <v>533</v>
      </c>
      <c r="BS48" s="301">
        <v>555</v>
      </c>
      <c r="BT48" s="301">
        <v>588</v>
      </c>
      <c r="BU48" s="301">
        <v>578</v>
      </c>
      <c r="BV48" s="301">
        <v>565</v>
      </c>
      <c r="BW48" s="292">
        <v>565</v>
      </c>
      <c r="BX48" s="293">
        <v>498</v>
      </c>
      <c r="BY48" s="301">
        <v>518</v>
      </c>
      <c r="BZ48" s="301">
        <v>539</v>
      </c>
      <c r="CA48" s="301">
        <v>539</v>
      </c>
      <c r="CB48" s="301">
        <v>550</v>
      </c>
      <c r="CC48" s="301">
        <v>547</v>
      </c>
      <c r="CD48" s="301">
        <v>578</v>
      </c>
      <c r="CE48" s="301">
        <v>590</v>
      </c>
      <c r="CF48" s="301">
        <v>581</v>
      </c>
      <c r="CG48" s="301">
        <v>592</v>
      </c>
      <c r="CH48" s="301">
        <v>606</v>
      </c>
      <c r="CI48" s="292">
        <v>597</v>
      </c>
      <c r="CJ48" s="293">
        <v>532</v>
      </c>
      <c r="CK48" s="301">
        <v>523</v>
      </c>
      <c r="CL48" s="301">
        <v>564</v>
      </c>
      <c r="CM48" s="301">
        <v>608</v>
      </c>
      <c r="CN48" s="301">
        <v>638</v>
      </c>
      <c r="CO48" s="301">
        <v>636</v>
      </c>
      <c r="CP48" s="301">
        <v>645</v>
      </c>
      <c r="CQ48" s="301">
        <v>679</v>
      </c>
      <c r="CR48" s="301">
        <v>670</v>
      </c>
      <c r="CS48" s="301">
        <v>678</v>
      </c>
      <c r="CT48" s="301">
        <v>693</v>
      </c>
      <c r="CU48" s="292">
        <v>678</v>
      </c>
      <c r="CV48" s="293">
        <v>618</v>
      </c>
      <c r="CW48" s="301">
        <v>606</v>
      </c>
      <c r="CX48" s="301">
        <v>623</v>
      </c>
      <c r="CY48" s="301">
        <v>619</v>
      </c>
      <c r="CZ48" s="301">
        <v>619</v>
      </c>
      <c r="DA48" s="301">
        <v>637</v>
      </c>
      <c r="DB48" s="301">
        <v>609</v>
      </c>
      <c r="DC48" s="301">
        <v>603</v>
      </c>
      <c r="DD48" s="301">
        <v>621</v>
      </c>
      <c r="DE48" s="301">
        <v>620</v>
      </c>
      <c r="DF48" s="301">
        <v>616</v>
      </c>
      <c r="DG48" s="292">
        <v>602</v>
      </c>
      <c r="DH48" s="293">
        <v>565</v>
      </c>
      <c r="DI48" s="301">
        <v>589</v>
      </c>
      <c r="DJ48" s="301">
        <v>623</v>
      </c>
      <c r="DK48" s="301">
        <v>652</v>
      </c>
      <c r="DL48" s="301">
        <v>661</v>
      </c>
      <c r="DM48" s="301">
        <v>674</v>
      </c>
      <c r="DN48" s="301">
        <v>616</v>
      </c>
      <c r="DO48" s="301">
        <v>582</v>
      </c>
      <c r="DP48" s="301">
        <v>601</v>
      </c>
      <c r="DQ48" s="292">
        <v>609</v>
      </c>
      <c r="DR48" s="292">
        <v>622</v>
      </c>
      <c r="DS48" s="296">
        <v>612</v>
      </c>
      <c r="DT48" s="292">
        <v>553</v>
      </c>
      <c r="DU48" s="292">
        <v>558</v>
      </c>
      <c r="DV48" s="292">
        <v>610</v>
      </c>
      <c r="DW48" s="292">
        <v>622</v>
      </c>
      <c r="DX48" s="292">
        <v>623</v>
      </c>
      <c r="DY48" s="292">
        <v>617</v>
      </c>
      <c r="DZ48" s="292">
        <v>596</v>
      </c>
      <c r="EA48" s="292">
        <v>601</v>
      </c>
      <c r="EB48" s="292">
        <v>621</v>
      </c>
      <c r="EC48" s="292">
        <v>616</v>
      </c>
      <c r="ED48" s="292">
        <v>631</v>
      </c>
      <c r="EE48" s="292">
        <v>593</v>
      </c>
      <c r="EF48" s="853">
        <v>550</v>
      </c>
      <c r="EG48" s="292">
        <v>571</v>
      </c>
      <c r="EH48" s="292">
        <v>545</v>
      </c>
      <c r="EI48" s="292">
        <v>590</v>
      </c>
      <c r="EJ48" s="292">
        <v>628</v>
      </c>
      <c r="EK48" s="292">
        <v>628</v>
      </c>
      <c r="EL48" s="296">
        <v>612</v>
      </c>
      <c r="EM48" s="93">
        <v>-16</v>
      </c>
      <c r="EN48" s="79">
        <v>-2.6143790849673203</v>
      </c>
      <c r="EO48" s="93">
        <v>19</v>
      </c>
      <c r="EP48" s="79">
        <v>3.2040472175379429</v>
      </c>
    </row>
    <row r="49" spans="1:146" ht="15" outlineLevel="2">
      <c r="A49" s="290">
        <v>138</v>
      </c>
      <c r="B49" s="290" t="s">
        <v>396</v>
      </c>
      <c r="C49" s="290" t="s">
        <v>442</v>
      </c>
      <c r="D49" s="293">
        <v>1387</v>
      </c>
      <c r="E49" s="301">
        <v>1326</v>
      </c>
      <c r="F49" s="301">
        <v>1268</v>
      </c>
      <c r="G49" s="301">
        <v>1315</v>
      </c>
      <c r="H49" s="301">
        <v>1326</v>
      </c>
      <c r="I49" s="301">
        <v>1371</v>
      </c>
      <c r="J49" s="301">
        <v>1359</v>
      </c>
      <c r="K49" s="301">
        <v>1348</v>
      </c>
      <c r="L49" s="301">
        <v>1358</v>
      </c>
      <c r="M49" s="301">
        <v>1394</v>
      </c>
      <c r="N49" s="301">
        <v>1400</v>
      </c>
      <c r="O49" s="296">
        <v>1409</v>
      </c>
      <c r="P49" s="293">
        <v>1308</v>
      </c>
      <c r="Q49" s="301">
        <v>868</v>
      </c>
      <c r="R49" s="301">
        <v>1132</v>
      </c>
      <c r="S49" s="301">
        <v>1219</v>
      </c>
      <c r="T49" s="301">
        <v>1326</v>
      </c>
      <c r="U49" s="301">
        <v>1344</v>
      </c>
      <c r="V49" s="301">
        <v>1363</v>
      </c>
      <c r="W49" s="301">
        <v>1430</v>
      </c>
      <c r="X49" s="301">
        <v>1436</v>
      </c>
      <c r="Y49" s="301">
        <v>1498</v>
      </c>
      <c r="Z49" s="301">
        <v>1497</v>
      </c>
      <c r="AA49" s="296">
        <v>1459</v>
      </c>
      <c r="AB49" s="293">
        <v>1365</v>
      </c>
      <c r="AC49" s="301">
        <v>1312</v>
      </c>
      <c r="AD49" s="301">
        <v>1304</v>
      </c>
      <c r="AE49" s="301">
        <v>1412</v>
      </c>
      <c r="AF49" s="301">
        <v>1385</v>
      </c>
      <c r="AG49" s="301">
        <v>1380</v>
      </c>
      <c r="AH49" s="301">
        <v>1500</v>
      </c>
      <c r="AI49" s="301">
        <v>1559</v>
      </c>
      <c r="AJ49" s="301">
        <v>1615</v>
      </c>
      <c r="AK49" s="301">
        <v>1632</v>
      </c>
      <c r="AL49" s="301">
        <v>1547</v>
      </c>
      <c r="AM49" s="296">
        <v>1546</v>
      </c>
      <c r="AN49" s="293">
        <v>1500</v>
      </c>
      <c r="AO49" s="301">
        <v>1357</v>
      </c>
      <c r="AP49" s="301">
        <v>1437</v>
      </c>
      <c r="AQ49" s="301">
        <v>1523</v>
      </c>
      <c r="AR49" s="301">
        <v>1536</v>
      </c>
      <c r="AS49" s="301">
        <v>1581</v>
      </c>
      <c r="AT49" s="301">
        <v>1621</v>
      </c>
      <c r="AU49" s="301">
        <v>1599</v>
      </c>
      <c r="AV49" s="301">
        <v>1575</v>
      </c>
      <c r="AW49" s="301">
        <v>1582</v>
      </c>
      <c r="AX49" s="301">
        <v>1577</v>
      </c>
      <c r="AY49" s="296">
        <v>1576</v>
      </c>
      <c r="AZ49" s="293">
        <v>1563</v>
      </c>
      <c r="BA49" s="301">
        <v>1518</v>
      </c>
      <c r="BB49" s="301">
        <v>1511</v>
      </c>
      <c r="BC49" s="301">
        <v>1464</v>
      </c>
      <c r="BD49" s="301">
        <v>1436</v>
      </c>
      <c r="BE49" s="301">
        <v>1455</v>
      </c>
      <c r="BF49" s="301">
        <v>1412</v>
      </c>
      <c r="BG49" s="301">
        <v>1387</v>
      </c>
      <c r="BH49" s="301">
        <v>1345</v>
      </c>
      <c r="BI49" s="301">
        <v>1315</v>
      </c>
      <c r="BJ49" s="301">
        <v>1316</v>
      </c>
      <c r="BK49" s="292">
        <v>1353</v>
      </c>
      <c r="BL49" s="293">
        <v>1343</v>
      </c>
      <c r="BM49" s="301">
        <v>1366</v>
      </c>
      <c r="BN49" s="301">
        <v>1395</v>
      </c>
      <c r="BO49" s="301">
        <v>1517</v>
      </c>
      <c r="BP49" s="301">
        <v>1550</v>
      </c>
      <c r="BQ49" s="301">
        <v>1618</v>
      </c>
      <c r="BR49" s="301">
        <v>1659</v>
      </c>
      <c r="BS49" s="301">
        <v>1697</v>
      </c>
      <c r="BT49" s="301">
        <v>1743</v>
      </c>
      <c r="BU49" s="301">
        <v>1766</v>
      </c>
      <c r="BV49" s="301">
        <v>1826</v>
      </c>
      <c r="BW49" s="292">
        <v>1923</v>
      </c>
      <c r="BX49" s="293">
        <v>1872</v>
      </c>
      <c r="BY49" s="301">
        <v>1920</v>
      </c>
      <c r="BZ49" s="301">
        <v>1998</v>
      </c>
      <c r="CA49" s="301">
        <v>2088</v>
      </c>
      <c r="CB49" s="301">
        <v>2137</v>
      </c>
      <c r="CC49" s="301">
        <v>2197</v>
      </c>
      <c r="CD49" s="301">
        <v>2226</v>
      </c>
      <c r="CE49" s="301">
        <v>2269</v>
      </c>
      <c r="CF49" s="301">
        <v>2209</v>
      </c>
      <c r="CG49" s="301">
        <v>2212</v>
      </c>
      <c r="CH49" s="301">
        <v>2177</v>
      </c>
      <c r="CI49" s="292">
        <v>2207</v>
      </c>
      <c r="CJ49" s="293">
        <v>2125</v>
      </c>
      <c r="CK49" s="301">
        <v>2133</v>
      </c>
      <c r="CL49" s="301">
        <v>2217</v>
      </c>
      <c r="CM49" s="301">
        <v>2176</v>
      </c>
      <c r="CN49" s="301">
        <v>2062</v>
      </c>
      <c r="CO49" s="301">
        <v>2075</v>
      </c>
      <c r="CP49" s="301">
        <v>2112</v>
      </c>
      <c r="CQ49" s="301">
        <v>2247</v>
      </c>
      <c r="CR49" s="301">
        <v>2274</v>
      </c>
      <c r="CS49" s="301">
        <v>2299</v>
      </c>
      <c r="CT49" s="301">
        <v>2370</v>
      </c>
      <c r="CU49" s="292">
        <v>2375</v>
      </c>
      <c r="CV49" s="293">
        <v>2345</v>
      </c>
      <c r="CW49" s="301">
        <v>2369</v>
      </c>
      <c r="CX49" s="301">
        <v>2495</v>
      </c>
      <c r="CY49" s="301">
        <v>2567</v>
      </c>
      <c r="CZ49" s="301">
        <v>2586</v>
      </c>
      <c r="DA49" s="301">
        <v>2591</v>
      </c>
      <c r="DB49" s="301">
        <v>2561</v>
      </c>
      <c r="DC49" s="301">
        <v>2595</v>
      </c>
      <c r="DD49" s="301">
        <v>2710</v>
      </c>
      <c r="DE49" s="301">
        <v>2749</v>
      </c>
      <c r="DF49" s="301">
        <v>2735</v>
      </c>
      <c r="DG49" s="292">
        <v>2764</v>
      </c>
      <c r="DH49" s="293">
        <v>2706</v>
      </c>
      <c r="DI49" s="301">
        <v>2731</v>
      </c>
      <c r="DJ49" s="301">
        <v>2780</v>
      </c>
      <c r="DK49" s="301">
        <v>2826</v>
      </c>
      <c r="DL49" s="301">
        <v>2832</v>
      </c>
      <c r="DM49" s="301">
        <v>2853</v>
      </c>
      <c r="DN49" s="301">
        <v>2640</v>
      </c>
      <c r="DO49" s="301">
        <v>2623</v>
      </c>
      <c r="DP49" s="301">
        <v>2618</v>
      </c>
      <c r="DQ49" s="292">
        <v>2595</v>
      </c>
      <c r="DR49" s="292">
        <v>2539</v>
      </c>
      <c r="DS49" s="296">
        <v>2536</v>
      </c>
      <c r="DT49" s="292">
        <v>2480</v>
      </c>
      <c r="DU49" s="292">
        <v>2509</v>
      </c>
      <c r="DV49" s="292">
        <v>2592</v>
      </c>
      <c r="DW49" s="292">
        <v>2600</v>
      </c>
      <c r="DX49" s="292">
        <v>2574</v>
      </c>
      <c r="DY49" s="292">
        <v>2550</v>
      </c>
      <c r="DZ49" s="292">
        <v>2518</v>
      </c>
      <c r="EA49" s="292">
        <v>2530</v>
      </c>
      <c r="EB49" s="292">
        <v>2536</v>
      </c>
      <c r="EC49" s="292">
        <v>2583</v>
      </c>
      <c r="ED49" s="292">
        <v>2593</v>
      </c>
      <c r="EE49" s="292">
        <v>2519</v>
      </c>
      <c r="EF49" s="853">
        <v>2417</v>
      </c>
      <c r="EG49" s="292">
        <v>2418</v>
      </c>
      <c r="EH49" s="292">
        <v>2418</v>
      </c>
      <c r="EI49" s="292">
        <v>2467</v>
      </c>
      <c r="EJ49" s="292">
        <v>2507</v>
      </c>
      <c r="EK49" s="292">
        <v>2534</v>
      </c>
      <c r="EL49" s="296">
        <v>2559</v>
      </c>
      <c r="EM49" s="93">
        <v>25</v>
      </c>
      <c r="EN49" s="79">
        <v>0.97694411879640486</v>
      </c>
      <c r="EO49" s="93">
        <v>40</v>
      </c>
      <c r="EP49" s="79">
        <v>1.5879317189360858</v>
      </c>
    </row>
    <row r="50" spans="1:146" ht="15" outlineLevel="2">
      <c r="A50" s="290">
        <v>234</v>
      </c>
      <c r="B50" s="290" t="s">
        <v>396</v>
      </c>
      <c r="C50" s="290" t="s">
        <v>455</v>
      </c>
      <c r="D50" s="293">
        <v>1152</v>
      </c>
      <c r="E50" s="301">
        <v>1119</v>
      </c>
      <c r="F50" s="301">
        <v>1154</v>
      </c>
      <c r="G50" s="301">
        <v>1184</v>
      </c>
      <c r="H50" s="301">
        <v>1242</v>
      </c>
      <c r="I50" s="301">
        <v>1249</v>
      </c>
      <c r="J50" s="301">
        <v>1312</v>
      </c>
      <c r="K50" s="301">
        <v>1353</v>
      </c>
      <c r="L50" s="301">
        <v>1383</v>
      </c>
      <c r="M50" s="301">
        <v>1440</v>
      </c>
      <c r="N50" s="301">
        <v>1442</v>
      </c>
      <c r="O50" s="296">
        <v>1442</v>
      </c>
      <c r="P50" s="293">
        <v>1241</v>
      </c>
      <c r="Q50" s="301">
        <v>1345</v>
      </c>
      <c r="R50" s="301">
        <v>1431</v>
      </c>
      <c r="S50" s="301">
        <v>1480</v>
      </c>
      <c r="T50" s="301">
        <v>1242</v>
      </c>
      <c r="U50" s="301">
        <v>1569</v>
      </c>
      <c r="V50" s="301">
        <v>1587</v>
      </c>
      <c r="W50" s="301">
        <v>1696</v>
      </c>
      <c r="X50" s="301">
        <v>1724</v>
      </c>
      <c r="Y50" s="301">
        <v>1793</v>
      </c>
      <c r="Z50" s="301">
        <v>1669</v>
      </c>
      <c r="AA50" s="296">
        <v>1582</v>
      </c>
      <c r="AB50" s="293">
        <v>1475</v>
      </c>
      <c r="AC50" s="301">
        <v>1395</v>
      </c>
      <c r="AD50" s="301">
        <v>1443</v>
      </c>
      <c r="AE50" s="301">
        <v>1485</v>
      </c>
      <c r="AF50" s="301">
        <v>1543</v>
      </c>
      <c r="AG50" s="301">
        <v>1578</v>
      </c>
      <c r="AH50" s="301">
        <v>1632</v>
      </c>
      <c r="AI50" s="301">
        <v>1675</v>
      </c>
      <c r="AJ50" s="301">
        <v>1689</v>
      </c>
      <c r="AK50" s="301">
        <v>1715</v>
      </c>
      <c r="AL50" s="301">
        <v>1572</v>
      </c>
      <c r="AM50" s="296">
        <v>1658</v>
      </c>
      <c r="AN50" s="293">
        <v>1655</v>
      </c>
      <c r="AO50" s="301">
        <v>1415</v>
      </c>
      <c r="AP50" s="301">
        <v>1530</v>
      </c>
      <c r="AQ50" s="301">
        <v>1598</v>
      </c>
      <c r="AR50" s="301">
        <v>1679</v>
      </c>
      <c r="AS50" s="301">
        <v>2052</v>
      </c>
      <c r="AT50" s="301">
        <v>2062</v>
      </c>
      <c r="AU50" s="301">
        <v>2059</v>
      </c>
      <c r="AV50" s="301">
        <v>2031</v>
      </c>
      <c r="AW50" s="301">
        <v>2049</v>
      </c>
      <c r="AX50" s="301">
        <v>2030</v>
      </c>
      <c r="AY50" s="296">
        <v>2031</v>
      </c>
      <c r="AZ50" s="293">
        <v>1991</v>
      </c>
      <c r="BA50" s="301">
        <v>1938</v>
      </c>
      <c r="BB50" s="301">
        <v>1856</v>
      </c>
      <c r="BC50" s="301">
        <v>1810</v>
      </c>
      <c r="BD50" s="301">
        <v>1803</v>
      </c>
      <c r="BE50" s="301">
        <v>1800</v>
      </c>
      <c r="BF50" s="301">
        <v>1807</v>
      </c>
      <c r="BG50" s="301">
        <v>1798</v>
      </c>
      <c r="BH50" s="301">
        <v>1761</v>
      </c>
      <c r="BI50" s="301">
        <v>1772</v>
      </c>
      <c r="BJ50" s="301">
        <v>1732</v>
      </c>
      <c r="BK50" s="292">
        <v>1744</v>
      </c>
      <c r="BL50" s="293">
        <v>1732</v>
      </c>
      <c r="BM50" s="301">
        <v>1626</v>
      </c>
      <c r="BN50" s="301">
        <v>1741</v>
      </c>
      <c r="BO50" s="301">
        <v>1720</v>
      </c>
      <c r="BP50" s="301">
        <v>1691</v>
      </c>
      <c r="BQ50" s="301">
        <v>1734</v>
      </c>
      <c r="BR50" s="301">
        <v>1755</v>
      </c>
      <c r="BS50" s="301">
        <v>1758</v>
      </c>
      <c r="BT50" s="301">
        <v>1749</v>
      </c>
      <c r="BU50" s="301">
        <v>1784</v>
      </c>
      <c r="BV50" s="301">
        <v>1807</v>
      </c>
      <c r="BW50" s="292">
        <v>1841</v>
      </c>
      <c r="BX50" s="293">
        <v>1841</v>
      </c>
      <c r="BY50" s="301">
        <v>1781</v>
      </c>
      <c r="BZ50" s="301">
        <v>1765</v>
      </c>
      <c r="CA50" s="301">
        <v>1837</v>
      </c>
      <c r="CB50" s="301">
        <v>1947</v>
      </c>
      <c r="CC50" s="301">
        <v>2027</v>
      </c>
      <c r="CD50" s="301">
        <v>2052</v>
      </c>
      <c r="CE50" s="301">
        <v>2043</v>
      </c>
      <c r="CF50" s="301">
        <v>2128</v>
      </c>
      <c r="CG50" s="301">
        <v>2349</v>
      </c>
      <c r="CH50" s="301">
        <v>2421</v>
      </c>
      <c r="CI50" s="292">
        <v>2466</v>
      </c>
      <c r="CJ50" s="293">
        <v>2508</v>
      </c>
      <c r="CK50" s="301">
        <v>2508</v>
      </c>
      <c r="CL50" s="301">
        <v>2679</v>
      </c>
      <c r="CM50" s="301">
        <v>2799</v>
      </c>
      <c r="CN50" s="301">
        <v>2717</v>
      </c>
      <c r="CO50" s="301">
        <v>2737</v>
      </c>
      <c r="CP50" s="301">
        <v>2922</v>
      </c>
      <c r="CQ50" s="301">
        <v>2969</v>
      </c>
      <c r="CR50" s="301">
        <v>2671</v>
      </c>
      <c r="CS50" s="301">
        <v>3083</v>
      </c>
      <c r="CT50" s="301">
        <v>3213</v>
      </c>
      <c r="CU50" s="292">
        <v>3317</v>
      </c>
      <c r="CV50" s="293">
        <v>3315</v>
      </c>
      <c r="CW50" s="301">
        <v>3359</v>
      </c>
      <c r="CX50" s="301">
        <v>3426</v>
      </c>
      <c r="CY50" s="301">
        <v>3459</v>
      </c>
      <c r="CZ50" s="301">
        <v>3533</v>
      </c>
      <c r="DA50" s="301">
        <v>3552</v>
      </c>
      <c r="DB50" s="301">
        <v>3621</v>
      </c>
      <c r="DC50" s="301">
        <v>3626</v>
      </c>
      <c r="DD50" s="301">
        <v>3620</v>
      </c>
      <c r="DE50" s="301">
        <v>3658</v>
      </c>
      <c r="DF50" s="301">
        <v>3674</v>
      </c>
      <c r="DG50" s="292">
        <v>3671</v>
      </c>
      <c r="DH50" s="293">
        <v>3613</v>
      </c>
      <c r="DI50" s="301">
        <v>3556</v>
      </c>
      <c r="DJ50" s="301">
        <v>3671</v>
      </c>
      <c r="DK50" s="301">
        <v>3689</v>
      </c>
      <c r="DL50" s="301">
        <v>3596</v>
      </c>
      <c r="DM50" s="301">
        <v>3549</v>
      </c>
      <c r="DN50" s="301">
        <v>2891</v>
      </c>
      <c r="DO50" s="301">
        <v>2831</v>
      </c>
      <c r="DP50" s="301">
        <v>2848</v>
      </c>
      <c r="DQ50" s="292">
        <v>2822</v>
      </c>
      <c r="DR50" s="292">
        <v>2731</v>
      </c>
      <c r="DS50" s="296">
        <v>2680</v>
      </c>
      <c r="DT50" s="292">
        <v>2506</v>
      </c>
      <c r="DU50" s="292">
        <v>2408</v>
      </c>
      <c r="DV50" s="292">
        <v>2537</v>
      </c>
      <c r="DW50" s="292">
        <v>2495</v>
      </c>
      <c r="DX50" s="292">
        <v>2431</v>
      </c>
      <c r="DY50" s="292">
        <v>2466</v>
      </c>
      <c r="DZ50" s="292">
        <v>2416</v>
      </c>
      <c r="EA50" s="292">
        <v>2452</v>
      </c>
      <c r="EB50" s="292">
        <v>2460</v>
      </c>
      <c r="EC50" s="292">
        <v>2447</v>
      </c>
      <c r="ED50" s="292">
        <v>2425</v>
      </c>
      <c r="EE50" s="292">
        <v>2385</v>
      </c>
      <c r="EF50" s="853">
        <v>2255</v>
      </c>
      <c r="EG50" s="292">
        <v>2107</v>
      </c>
      <c r="EH50" s="292">
        <v>2128</v>
      </c>
      <c r="EI50" s="292">
        <v>2149</v>
      </c>
      <c r="EJ50" s="292">
        <v>2175</v>
      </c>
      <c r="EK50" s="292">
        <v>2256</v>
      </c>
      <c r="EL50" s="296">
        <v>2261</v>
      </c>
      <c r="EM50" s="93">
        <v>5</v>
      </c>
      <c r="EN50" s="79">
        <v>0.22114108801415305</v>
      </c>
      <c r="EO50" s="93">
        <v>-124</v>
      </c>
      <c r="EP50" s="79">
        <v>-5.1991614255765199</v>
      </c>
    </row>
    <row r="51" spans="1:146" ht="15" outlineLevel="2">
      <c r="A51" s="290">
        <v>240</v>
      </c>
      <c r="B51" s="290" t="s">
        <v>396</v>
      </c>
      <c r="C51" s="290" t="s">
        <v>457</v>
      </c>
      <c r="D51" s="293">
        <v>1712</v>
      </c>
      <c r="E51" s="301">
        <v>1749</v>
      </c>
      <c r="F51" s="301">
        <v>1761</v>
      </c>
      <c r="G51" s="301">
        <v>1757</v>
      </c>
      <c r="H51" s="301">
        <v>1753</v>
      </c>
      <c r="I51" s="301">
        <v>1724</v>
      </c>
      <c r="J51" s="301">
        <v>1725</v>
      </c>
      <c r="K51" s="301">
        <v>1737</v>
      </c>
      <c r="L51" s="301">
        <v>1766</v>
      </c>
      <c r="M51" s="301">
        <v>1730</v>
      </c>
      <c r="N51" s="301">
        <v>1738</v>
      </c>
      <c r="O51" s="296">
        <v>1740</v>
      </c>
      <c r="P51" s="293">
        <v>1721</v>
      </c>
      <c r="Q51" s="301">
        <v>1439</v>
      </c>
      <c r="R51" s="301">
        <v>1651</v>
      </c>
      <c r="S51" s="301">
        <v>1697</v>
      </c>
      <c r="T51" s="301">
        <v>1753</v>
      </c>
      <c r="U51" s="301">
        <v>1793</v>
      </c>
      <c r="V51" s="301">
        <v>1802</v>
      </c>
      <c r="W51" s="301">
        <v>1848</v>
      </c>
      <c r="X51" s="301">
        <v>1864</v>
      </c>
      <c r="Y51" s="301">
        <v>1888</v>
      </c>
      <c r="Z51" s="301">
        <v>1852</v>
      </c>
      <c r="AA51" s="296">
        <v>1822</v>
      </c>
      <c r="AB51" s="293">
        <v>1829</v>
      </c>
      <c r="AC51" s="301">
        <v>1774</v>
      </c>
      <c r="AD51" s="301">
        <v>1790</v>
      </c>
      <c r="AE51" s="301">
        <v>1785</v>
      </c>
      <c r="AF51" s="301">
        <v>1776</v>
      </c>
      <c r="AG51" s="301">
        <v>1813</v>
      </c>
      <c r="AH51" s="301">
        <v>2037</v>
      </c>
      <c r="AI51" s="301">
        <v>2078</v>
      </c>
      <c r="AJ51" s="301">
        <v>2087</v>
      </c>
      <c r="AK51" s="301">
        <v>2045</v>
      </c>
      <c r="AL51" s="301">
        <v>1905</v>
      </c>
      <c r="AM51" s="296">
        <v>1930</v>
      </c>
      <c r="AN51" s="293">
        <v>1931</v>
      </c>
      <c r="AO51" s="301">
        <v>1869</v>
      </c>
      <c r="AP51" s="301">
        <v>1886</v>
      </c>
      <c r="AQ51" s="301">
        <v>1923</v>
      </c>
      <c r="AR51" s="301">
        <v>1979</v>
      </c>
      <c r="AS51" s="301">
        <v>2068</v>
      </c>
      <c r="AT51" s="301">
        <v>2174</v>
      </c>
      <c r="AU51" s="301">
        <v>2176</v>
      </c>
      <c r="AV51" s="301">
        <v>2131</v>
      </c>
      <c r="AW51" s="301">
        <v>2130</v>
      </c>
      <c r="AX51" s="301">
        <v>2139</v>
      </c>
      <c r="AY51" s="296">
        <v>2135</v>
      </c>
      <c r="AZ51" s="293">
        <v>2100</v>
      </c>
      <c r="BA51" s="301">
        <v>2075</v>
      </c>
      <c r="BB51" s="301">
        <v>2016</v>
      </c>
      <c r="BC51" s="301">
        <v>1939</v>
      </c>
      <c r="BD51" s="301">
        <v>1930</v>
      </c>
      <c r="BE51" s="301">
        <v>1931</v>
      </c>
      <c r="BF51" s="301">
        <v>1941</v>
      </c>
      <c r="BG51" s="301">
        <v>1956</v>
      </c>
      <c r="BH51" s="301">
        <v>1957</v>
      </c>
      <c r="BI51" s="301">
        <v>1902</v>
      </c>
      <c r="BJ51" s="301">
        <v>1842</v>
      </c>
      <c r="BK51" s="292">
        <v>1838</v>
      </c>
      <c r="BL51" s="293">
        <v>1812</v>
      </c>
      <c r="BM51" s="301">
        <v>1829</v>
      </c>
      <c r="BN51" s="301">
        <v>1833</v>
      </c>
      <c r="BO51" s="301">
        <v>1874</v>
      </c>
      <c r="BP51" s="301">
        <v>1833</v>
      </c>
      <c r="BQ51" s="301">
        <v>1855</v>
      </c>
      <c r="BR51" s="301">
        <v>1848</v>
      </c>
      <c r="BS51" s="301">
        <v>1866</v>
      </c>
      <c r="BT51" s="301">
        <v>1867</v>
      </c>
      <c r="BU51" s="301">
        <v>1844</v>
      </c>
      <c r="BV51" s="301">
        <v>1800</v>
      </c>
      <c r="BW51" s="292">
        <v>1789</v>
      </c>
      <c r="BX51" s="293">
        <v>1724</v>
      </c>
      <c r="BY51" s="301">
        <v>1741</v>
      </c>
      <c r="BZ51" s="301">
        <v>1764</v>
      </c>
      <c r="CA51" s="301">
        <v>1760</v>
      </c>
      <c r="CB51" s="301">
        <v>1782</v>
      </c>
      <c r="CC51" s="301">
        <v>1781</v>
      </c>
      <c r="CD51" s="301">
        <v>1785</v>
      </c>
      <c r="CE51" s="301">
        <v>1827</v>
      </c>
      <c r="CF51" s="301">
        <v>1815</v>
      </c>
      <c r="CG51" s="301">
        <v>1818</v>
      </c>
      <c r="CH51" s="301">
        <v>1850</v>
      </c>
      <c r="CI51" s="292">
        <v>1871</v>
      </c>
      <c r="CJ51" s="293">
        <v>1807</v>
      </c>
      <c r="CK51" s="301">
        <v>1768</v>
      </c>
      <c r="CL51" s="301">
        <v>1806</v>
      </c>
      <c r="CM51" s="301">
        <v>1774</v>
      </c>
      <c r="CN51" s="301">
        <v>1735</v>
      </c>
      <c r="CO51" s="301">
        <v>1740</v>
      </c>
      <c r="CP51" s="301">
        <v>1760</v>
      </c>
      <c r="CQ51" s="301">
        <v>1773</v>
      </c>
      <c r="CR51" s="301">
        <v>1745</v>
      </c>
      <c r="CS51" s="301">
        <v>1723</v>
      </c>
      <c r="CT51" s="301">
        <v>1772</v>
      </c>
      <c r="CU51" s="292">
        <v>1794</v>
      </c>
      <c r="CV51" s="293">
        <v>1765</v>
      </c>
      <c r="CW51" s="301">
        <v>1768</v>
      </c>
      <c r="CX51" s="301">
        <v>1824</v>
      </c>
      <c r="CY51" s="301">
        <v>1811</v>
      </c>
      <c r="CZ51" s="301">
        <v>1811</v>
      </c>
      <c r="DA51" s="301">
        <v>1813</v>
      </c>
      <c r="DB51" s="301">
        <v>1778</v>
      </c>
      <c r="DC51" s="301">
        <v>1756</v>
      </c>
      <c r="DD51" s="301">
        <v>1787</v>
      </c>
      <c r="DE51" s="301">
        <v>1798</v>
      </c>
      <c r="DF51" s="301">
        <v>1795</v>
      </c>
      <c r="DG51" s="292">
        <v>1814</v>
      </c>
      <c r="DH51" s="293">
        <v>1808</v>
      </c>
      <c r="DI51" s="301">
        <v>1788</v>
      </c>
      <c r="DJ51" s="301">
        <v>1815</v>
      </c>
      <c r="DK51" s="301">
        <v>1822</v>
      </c>
      <c r="DL51" s="301">
        <v>1821</v>
      </c>
      <c r="DM51" s="301">
        <v>1830</v>
      </c>
      <c r="DN51" s="301">
        <v>1722</v>
      </c>
      <c r="DO51" s="301">
        <v>1690</v>
      </c>
      <c r="DP51" s="301">
        <v>1717</v>
      </c>
      <c r="DQ51" s="292">
        <v>1720</v>
      </c>
      <c r="DR51" s="292">
        <v>1735</v>
      </c>
      <c r="DS51" s="296">
        <v>1719</v>
      </c>
      <c r="DT51" s="292">
        <v>1666</v>
      </c>
      <c r="DU51" s="292">
        <v>1684</v>
      </c>
      <c r="DV51" s="292">
        <v>1723</v>
      </c>
      <c r="DW51" s="292">
        <v>1738</v>
      </c>
      <c r="DX51" s="292">
        <v>1741</v>
      </c>
      <c r="DY51" s="292">
        <v>1756</v>
      </c>
      <c r="DZ51" s="292">
        <v>1724</v>
      </c>
      <c r="EA51" s="292">
        <v>1701</v>
      </c>
      <c r="EB51" s="292">
        <v>1741</v>
      </c>
      <c r="EC51" s="292">
        <v>1754</v>
      </c>
      <c r="ED51" s="292">
        <v>1780</v>
      </c>
      <c r="EE51" s="292">
        <v>1779</v>
      </c>
      <c r="EF51" s="853">
        <v>1747</v>
      </c>
      <c r="EG51" s="292">
        <v>1753</v>
      </c>
      <c r="EH51" s="292">
        <v>1747</v>
      </c>
      <c r="EI51" s="292">
        <v>1766</v>
      </c>
      <c r="EJ51" s="292">
        <v>1775</v>
      </c>
      <c r="EK51" s="292">
        <v>1794</v>
      </c>
      <c r="EL51" s="296">
        <v>1798</v>
      </c>
      <c r="EM51" s="93">
        <v>4</v>
      </c>
      <c r="EN51" s="79">
        <v>0.22246941045606228</v>
      </c>
      <c r="EO51" s="93">
        <v>19</v>
      </c>
      <c r="EP51" s="79">
        <v>1.0680157391793141</v>
      </c>
    </row>
    <row r="52" spans="1:146" ht="15" outlineLevel="2">
      <c r="A52" s="290">
        <v>284</v>
      </c>
      <c r="B52" s="290" t="s">
        <v>396</v>
      </c>
      <c r="C52" s="290" t="s">
        <v>462</v>
      </c>
      <c r="D52" s="293">
        <v>2489</v>
      </c>
      <c r="E52" s="301">
        <v>2407</v>
      </c>
      <c r="F52" s="301">
        <v>2439</v>
      </c>
      <c r="G52" s="301">
        <v>2458</v>
      </c>
      <c r="H52" s="301">
        <v>2524</v>
      </c>
      <c r="I52" s="301">
        <v>2584</v>
      </c>
      <c r="J52" s="301">
        <v>2555</v>
      </c>
      <c r="K52" s="301">
        <v>2634</v>
      </c>
      <c r="L52" s="301">
        <v>2667</v>
      </c>
      <c r="M52" s="301">
        <v>2650</v>
      </c>
      <c r="N52" s="301">
        <v>2621</v>
      </c>
      <c r="O52" s="296">
        <v>2598</v>
      </c>
      <c r="P52" s="293">
        <v>2489</v>
      </c>
      <c r="Q52" s="301">
        <v>2424</v>
      </c>
      <c r="R52" s="301">
        <v>2552</v>
      </c>
      <c r="S52" s="301">
        <v>2550</v>
      </c>
      <c r="T52" s="301">
        <v>2524</v>
      </c>
      <c r="U52" s="301">
        <v>2566</v>
      </c>
      <c r="V52" s="301">
        <v>2539</v>
      </c>
      <c r="W52" s="301">
        <v>2638</v>
      </c>
      <c r="X52" s="301">
        <v>2702</v>
      </c>
      <c r="Y52" s="301">
        <v>2746</v>
      </c>
      <c r="Z52" s="301">
        <v>2651</v>
      </c>
      <c r="AA52" s="296">
        <v>2606</v>
      </c>
      <c r="AB52" s="293">
        <v>2469</v>
      </c>
      <c r="AC52" s="301">
        <v>2421</v>
      </c>
      <c r="AD52" s="301">
        <v>2356</v>
      </c>
      <c r="AE52" s="301">
        <v>2498</v>
      </c>
      <c r="AF52" s="301">
        <v>2481</v>
      </c>
      <c r="AG52" s="301">
        <v>2394</v>
      </c>
      <c r="AH52" s="301">
        <v>2477</v>
      </c>
      <c r="AI52" s="301">
        <v>2493</v>
      </c>
      <c r="AJ52" s="301">
        <v>2514</v>
      </c>
      <c r="AK52" s="301">
        <v>2511</v>
      </c>
      <c r="AL52" s="301">
        <v>2383</v>
      </c>
      <c r="AM52" s="296">
        <v>2417</v>
      </c>
      <c r="AN52" s="293">
        <v>2374</v>
      </c>
      <c r="AO52" s="301">
        <v>2131</v>
      </c>
      <c r="AP52" s="301">
        <v>2221</v>
      </c>
      <c r="AQ52" s="301">
        <v>2306</v>
      </c>
      <c r="AR52" s="301">
        <v>2323</v>
      </c>
      <c r="AS52" s="301">
        <v>2536</v>
      </c>
      <c r="AT52" s="301">
        <v>2514</v>
      </c>
      <c r="AU52" s="301">
        <v>2582</v>
      </c>
      <c r="AV52" s="301">
        <v>2613</v>
      </c>
      <c r="AW52" s="301">
        <v>2674</v>
      </c>
      <c r="AX52" s="301">
        <v>2695</v>
      </c>
      <c r="AY52" s="296">
        <v>2712</v>
      </c>
      <c r="AZ52" s="293">
        <v>2722</v>
      </c>
      <c r="BA52" s="301">
        <v>2682</v>
      </c>
      <c r="BB52" s="301">
        <v>2664</v>
      </c>
      <c r="BC52" s="301">
        <v>2599</v>
      </c>
      <c r="BD52" s="301">
        <v>2618</v>
      </c>
      <c r="BE52" s="301">
        <v>2671</v>
      </c>
      <c r="BF52" s="301">
        <v>2667</v>
      </c>
      <c r="BG52" s="301">
        <v>2660</v>
      </c>
      <c r="BH52" s="301">
        <v>2670</v>
      </c>
      <c r="BI52" s="301">
        <v>2705</v>
      </c>
      <c r="BJ52" s="301">
        <v>2699</v>
      </c>
      <c r="BK52" s="292">
        <v>2721</v>
      </c>
      <c r="BL52" s="293">
        <v>2655</v>
      </c>
      <c r="BM52" s="301">
        <v>2503</v>
      </c>
      <c r="BN52" s="301">
        <v>2601</v>
      </c>
      <c r="BO52" s="301">
        <v>2644</v>
      </c>
      <c r="BP52" s="301">
        <v>2600</v>
      </c>
      <c r="BQ52" s="301">
        <v>2619</v>
      </c>
      <c r="BR52" s="301">
        <v>2615</v>
      </c>
      <c r="BS52" s="301">
        <v>2647</v>
      </c>
      <c r="BT52" s="301">
        <v>2644</v>
      </c>
      <c r="BU52" s="301">
        <v>2672</v>
      </c>
      <c r="BV52" s="301">
        <v>2695</v>
      </c>
      <c r="BW52" s="292">
        <v>2701</v>
      </c>
      <c r="BX52" s="293">
        <v>2629</v>
      </c>
      <c r="BY52" s="301">
        <v>2532</v>
      </c>
      <c r="BZ52" s="301">
        <v>2501</v>
      </c>
      <c r="CA52" s="301">
        <v>2534</v>
      </c>
      <c r="CB52" s="301">
        <v>2610</v>
      </c>
      <c r="CC52" s="301">
        <v>2698</v>
      </c>
      <c r="CD52" s="301">
        <v>2753</v>
      </c>
      <c r="CE52" s="301">
        <v>2718</v>
      </c>
      <c r="CF52" s="301">
        <v>2690</v>
      </c>
      <c r="CG52" s="301">
        <v>2728</v>
      </c>
      <c r="CH52" s="301">
        <v>2701</v>
      </c>
      <c r="CI52" s="292">
        <v>2706</v>
      </c>
      <c r="CJ52" s="293">
        <v>2619</v>
      </c>
      <c r="CK52" s="301">
        <v>2579</v>
      </c>
      <c r="CL52" s="301">
        <v>2597</v>
      </c>
      <c r="CM52" s="301">
        <v>2637</v>
      </c>
      <c r="CN52" s="301">
        <v>2512</v>
      </c>
      <c r="CO52" s="301">
        <v>2521</v>
      </c>
      <c r="CP52" s="301">
        <v>2558</v>
      </c>
      <c r="CQ52" s="301">
        <v>2688</v>
      </c>
      <c r="CR52" s="301">
        <v>2755</v>
      </c>
      <c r="CS52" s="301">
        <v>2877</v>
      </c>
      <c r="CT52" s="301">
        <v>2982</v>
      </c>
      <c r="CU52" s="292">
        <v>3040</v>
      </c>
      <c r="CV52" s="293">
        <v>2965</v>
      </c>
      <c r="CW52" s="301">
        <v>2908</v>
      </c>
      <c r="CX52" s="301">
        <v>2974</v>
      </c>
      <c r="CY52" s="301">
        <v>3038</v>
      </c>
      <c r="CZ52" s="301">
        <v>3077</v>
      </c>
      <c r="DA52" s="301">
        <v>3103</v>
      </c>
      <c r="DB52" s="301">
        <v>3132</v>
      </c>
      <c r="DC52" s="301">
        <v>3154</v>
      </c>
      <c r="DD52" s="301">
        <v>3078</v>
      </c>
      <c r="DE52" s="301">
        <v>3142</v>
      </c>
      <c r="DF52" s="301">
        <v>3151</v>
      </c>
      <c r="DG52" s="292">
        <v>3163</v>
      </c>
      <c r="DH52" s="293">
        <v>3122</v>
      </c>
      <c r="DI52" s="301">
        <v>3063</v>
      </c>
      <c r="DJ52" s="301">
        <v>3195</v>
      </c>
      <c r="DK52" s="301">
        <v>3220</v>
      </c>
      <c r="DL52" s="301">
        <v>3210</v>
      </c>
      <c r="DM52" s="301">
        <v>3184</v>
      </c>
      <c r="DN52" s="301">
        <v>2903</v>
      </c>
      <c r="DO52" s="301">
        <v>2883</v>
      </c>
      <c r="DP52" s="301">
        <v>2879</v>
      </c>
      <c r="DQ52" s="292">
        <v>2806</v>
      </c>
      <c r="DR52" s="292">
        <v>2818</v>
      </c>
      <c r="DS52" s="296">
        <v>2813</v>
      </c>
      <c r="DT52" s="292">
        <v>2688</v>
      </c>
      <c r="DU52" s="292">
        <v>2637</v>
      </c>
      <c r="DV52" s="292">
        <v>2842</v>
      </c>
      <c r="DW52" s="292">
        <v>2869</v>
      </c>
      <c r="DX52" s="292">
        <v>2838</v>
      </c>
      <c r="DY52" s="292">
        <v>2783</v>
      </c>
      <c r="DZ52" s="292">
        <v>2764</v>
      </c>
      <c r="EA52" s="292">
        <v>2809</v>
      </c>
      <c r="EB52" s="292">
        <v>2825</v>
      </c>
      <c r="EC52" s="292">
        <v>2859</v>
      </c>
      <c r="ED52" s="292">
        <v>2876</v>
      </c>
      <c r="EE52" s="292">
        <v>2851</v>
      </c>
      <c r="EF52" s="853">
        <v>2721</v>
      </c>
      <c r="EG52" s="292">
        <v>2676</v>
      </c>
      <c r="EH52" s="292">
        <v>2659</v>
      </c>
      <c r="EI52" s="292">
        <v>2688</v>
      </c>
      <c r="EJ52" s="292">
        <v>2752</v>
      </c>
      <c r="EK52" s="292">
        <v>2788</v>
      </c>
      <c r="EL52" s="296">
        <v>2750</v>
      </c>
      <c r="EM52" s="93">
        <v>-38</v>
      </c>
      <c r="EN52" s="79">
        <v>-1.3818181818181818</v>
      </c>
      <c r="EO52" s="93">
        <v>-101</v>
      </c>
      <c r="EP52" s="79">
        <v>-3.5426166257453526</v>
      </c>
    </row>
    <row r="53" spans="1:146" ht="15" outlineLevel="2">
      <c r="A53" s="290">
        <v>306</v>
      </c>
      <c r="B53" s="290" t="s">
        <v>396</v>
      </c>
      <c r="C53" s="290" t="s">
        <v>463</v>
      </c>
      <c r="D53" s="293">
        <v>512</v>
      </c>
      <c r="E53" s="301">
        <v>513</v>
      </c>
      <c r="F53" s="301">
        <v>521</v>
      </c>
      <c r="G53" s="301">
        <v>472</v>
      </c>
      <c r="H53" s="301">
        <v>491</v>
      </c>
      <c r="I53" s="301">
        <v>446</v>
      </c>
      <c r="J53" s="301">
        <v>476</v>
      </c>
      <c r="K53" s="301">
        <v>497</v>
      </c>
      <c r="L53" s="301">
        <v>502</v>
      </c>
      <c r="M53" s="301">
        <v>540</v>
      </c>
      <c r="N53" s="301">
        <v>543</v>
      </c>
      <c r="O53" s="296">
        <v>533</v>
      </c>
      <c r="P53" s="293">
        <v>510</v>
      </c>
      <c r="Q53" s="301">
        <v>507</v>
      </c>
      <c r="R53" s="301">
        <v>532</v>
      </c>
      <c r="S53" s="301">
        <v>552</v>
      </c>
      <c r="T53" s="301">
        <v>491</v>
      </c>
      <c r="U53" s="301">
        <v>563</v>
      </c>
      <c r="V53" s="301">
        <v>557</v>
      </c>
      <c r="W53" s="301">
        <v>575</v>
      </c>
      <c r="X53" s="301">
        <v>584</v>
      </c>
      <c r="Y53" s="301">
        <v>603</v>
      </c>
      <c r="Z53" s="301">
        <v>596</v>
      </c>
      <c r="AA53" s="296">
        <v>581</v>
      </c>
      <c r="AB53" s="293">
        <v>549</v>
      </c>
      <c r="AC53" s="301">
        <v>506</v>
      </c>
      <c r="AD53" s="301">
        <v>491</v>
      </c>
      <c r="AE53" s="301">
        <v>471</v>
      </c>
      <c r="AF53" s="301">
        <v>460</v>
      </c>
      <c r="AG53" s="301">
        <v>461</v>
      </c>
      <c r="AH53" s="301">
        <v>449</v>
      </c>
      <c r="AI53" s="301">
        <v>462</v>
      </c>
      <c r="AJ53" s="301">
        <v>501</v>
      </c>
      <c r="AK53" s="301">
        <v>517</v>
      </c>
      <c r="AL53" s="301">
        <v>506</v>
      </c>
      <c r="AM53" s="296">
        <v>563</v>
      </c>
      <c r="AN53" s="293">
        <v>680</v>
      </c>
      <c r="AO53" s="301">
        <v>604</v>
      </c>
      <c r="AP53" s="301">
        <v>604</v>
      </c>
      <c r="AQ53" s="301">
        <v>603</v>
      </c>
      <c r="AR53" s="301">
        <v>597</v>
      </c>
      <c r="AS53" s="301">
        <v>643</v>
      </c>
      <c r="AT53" s="301">
        <v>655</v>
      </c>
      <c r="AU53" s="301">
        <v>665</v>
      </c>
      <c r="AV53" s="301">
        <v>646</v>
      </c>
      <c r="AW53" s="301">
        <v>662</v>
      </c>
      <c r="AX53" s="301">
        <v>657</v>
      </c>
      <c r="AY53" s="296">
        <v>655</v>
      </c>
      <c r="AZ53" s="293">
        <v>634</v>
      </c>
      <c r="BA53" s="301">
        <v>629</v>
      </c>
      <c r="BB53" s="301">
        <v>661</v>
      </c>
      <c r="BC53" s="301">
        <v>629</v>
      </c>
      <c r="BD53" s="301">
        <v>650</v>
      </c>
      <c r="BE53" s="301">
        <v>669</v>
      </c>
      <c r="BF53" s="301">
        <v>650</v>
      </c>
      <c r="BG53" s="301">
        <v>666</v>
      </c>
      <c r="BH53" s="301">
        <v>660</v>
      </c>
      <c r="BI53" s="301">
        <v>646</v>
      </c>
      <c r="BJ53" s="301">
        <v>668</v>
      </c>
      <c r="BK53" s="292">
        <v>690</v>
      </c>
      <c r="BL53" s="293">
        <v>675</v>
      </c>
      <c r="BM53" s="301">
        <v>660</v>
      </c>
      <c r="BN53" s="301">
        <v>686</v>
      </c>
      <c r="BO53" s="301">
        <v>706</v>
      </c>
      <c r="BP53" s="301">
        <v>711</v>
      </c>
      <c r="BQ53" s="301">
        <v>763</v>
      </c>
      <c r="BR53" s="301">
        <v>761</v>
      </c>
      <c r="BS53" s="301">
        <v>773</v>
      </c>
      <c r="BT53" s="301">
        <v>768</v>
      </c>
      <c r="BU53" s="301">
        <v>806</v>
      </c>
      <c r="BV53" s="301">
        <v>829</v>
      </c>
      <c r="BW53" s="292">
        <v>827</v>
      </c>
      <c r="BX53" s="293">
        <v>818</v>
      </c>
      <c r="BY53" s="301">
        <v>802</v>
      </c>
      <c r="BZ53" s="301">
        <v>835</v>
      </c>
      <c r="CA53" s="301">
        <v>843</v>
      </c>
      <c r="CB53" s="301">
        <v>895</v>
      </c>
      <c r="CC53" s="301">
        <v>895</v>
      </c>
      <c r="CD53" s="301">
        <v>894</v>
      </c>
      <c r="CE53" s="301">
        <v>877</v>
      </c>
      <c r="CF53" s="301">
        <v>868</v>
      </c>
      <c r="CG53" s="301">
        <v>867</v>
      </c>
      <c r="CH53" s="301">
        <v>861</v>
      </c>
      <c r="CI53" s="292">
        <v>896</v>
      </c>
      <c r="CJ53" s="293">
        <v>840</v>
      </c>
      <c r="CK53" s="301">
        <v>850</v>
      </c>
      <c r="CL53" s="301">
        <v>891</v>
      </c>
      <c r="CM53" s="301">
        <v>889</v>
      </c>
      <c r="CN53" s="301">
        <v>837</v>
      </c>
      <c r="CO53" s="301">
        <v>801</v>
      </c>
      <c r="CP53" s="301">
        <v>774</v>
      </c>
      <c r="CQ53" s="301">
        <v>821</v>
      </c>
      <c r="CR53" s="301">
        <v>843</v>
      </c>
      <c r="CS53" s="301">
        <v>879</v>
      </c>
      <c r="CT53" s="301">
        <v>886</v>
      </c>
      <c r="CU53" s="292">
        <v>923</v>
      </c>
      <c r="CV53" s="293">
        <v>902</v>
      </c>
      <c r="CW53" s="301">
        <v>927</v>
      </c>
      <c r="CX53" s="301">
        <v>969</v>
      </c>
      <c r="CY53" s="301">
        <v>988</v>
      </c>
      <c r="CZ53" s="301">
        <v>992</v>
      </c>
      <c r="DA53" s="301">
        <v>1003</v>
      </c>
      <c r="DB53" s="301">
        <v>1012</v>
      </c>
      <c r="DC53" s="301">
        <v>1057</v>
      </c>
      <c r="DD53" s="301">
        <v>1074</v>
      </c>
      <c r="DE53" s="301">
        <v>1110</v>
      </c>
      <c r="DF53" s="301">
        <v>1025</v>
      </c>
      <c r="DG53" s="292">
        <v>1040</v>
      </c>
      <c r="DH53" s="293">
        <v>1000</v>
      </c>
      <c r="DI53" s="301">
        <v>1033</v>
      </c>
      <c r="DJ53" s="301">
        <v>1049</v>
      </c>
      <c r="DK53" s="301">
        <v>1133</v>
      </c>
      <c r="DL53" s="301">
        <v>1117</v>
      </c>
      <c r="DM53" s="301">
        <v>1146</v>
      </c>
      <c r="DN53" s="301">
        <v>1006</v>
      </c>
      <c r="DO53" s="301">
        <v>1012</v>
      </c>
      <c r="DP53" s="301">
        <v>1018</v>
      </c>
      <c r="DQ53" s="292">
        <v>1023</v>
      </c>
      <c r="DR53" s="292">
        <v>1032</v>
      </c>
      <c r="DS53" s="296">
        <v>1021</v>
      </c>
      <c r="DT53" s="292">
        <v>1010</v>
      </c>
      <c r="DU53" s="292">
        <v>1010</v>
      </c>
      <c r="DV53" s="292">
        <v>1068</v>
      </c>
      <c r="DW53" s="292">
        <v>1055</v>
      </c>
      <c r="DX53" s="292">
        <v>1075</v>
      </c>
      <c r="DY53" s="292">
        <v>1064</v>
      </c>
      <c r="DZ53" s="292">
        <v>1057</v>
      </c>
      <c r="EA53" s="292">
        <v>1097</v>
      </c>
      <c r="EB53" s="292">
        <v>1095</v>
      </c>
      <c r="EC53" s="292">
        <v>1085</v>
      </c>
      <c r="ED53" s="292">
        <v>1104</v>
      </c>
      <c r="EE53" s="292">
        <v>1074</v>
      </c>
      <c r="EF53" s="853">
        <v>1009</v>
      </c>
      <c r="EG53" s="292">
        <v>1021</v>
      </c>
      <c r="EH53" s="292">
        <v>1040</v>
      </c>
      <c r="EI53" s="292">
        <v>1025</v>
      </c>
      <c r="EJ53" s="292">
        <v>1052</v>
      </c>
      <c r="EK53" s="292">
        <v>1056</v>
      </c>
      <c r="EL53" s="296">
        <v>1027</v>
      </c>
      <c r="EM53" s="93">
        <v>-29</v>
      </c>
      <c r="EN53" s="79">
        <v>-2.8237585199610513</v>
      </c>
      <c r="EO53" s="93">
        <v>-47</v>
      </c>
      <c r="EP53" s="79">
        <v>-4.3761638733705777</v>
      </c>
    </row>
    <row r="54" spans="1:146" ht="15" outlineLevel="2">
      <c r="A54" s="290">
        <v>347</v>
      </c>
      <c r="B54" s="290" t="s">
        <v>396</v>
      </c>
      <c r="C54" s="290" t="s">
        <v>470</v>
      </c>
      <c r="D54" s="293">
        <v>862</v>
      </c>
      <c r="E54" s="301">
        <v>861</v>
      </c>
      <c r="F54" s="301">
        <v>861</v>
      </c>
      <c r="G54" s="301">
        <v>841</v>
      </c>
      <c r="H54" s="301">
        <v>859</v>
      </c>
      <c r="I54" s="301">
        <v>872</v>
      </c>
      <c r="J54" s="301">
        <v>841</v>
      </c>
      <c r="K54" s="301">
        <v>838</v>
      </c>
      <c r="L54" s="301">
        <v>826</v>
      </c>
      <c r="M54" s="301">
        <v>869</v>
      </c>
      <c r="N54" s="301">
        <v>869</v>
      </c>
      <c r="O54" s="296">
        <v>812</v>
      </c>
      <c r="P54" s="293">
        <v>792</v>
      </c>
      <c r="Q54" s="301">
        <v>652</v>
      </c>
      <c r="R54" s="301">
        <v>788</v>
      </c>
      <c r="S54" s="301">
        <v>814</v>
      </c>
      <c r="T54" s="301">
        <v>859</v>
      </c>
      <c r="U54" s="301">
        <v>850</v>
      </c>
      <c r="V54" s="301">
        <v>855</v>
      </c>
      <c r="W54" s="301">
        <v>878</v>
      </c>
      <c r="X54" s="301">
        <v>891</v>
      </c>
      <c r="Y54" s="301">
        <v>931</v>
      </c>
      <c r="Z54" s="301">
        <v>889</v>
      </c>
      <c r="AA54" s="296">
        <v>870</v>
      </c>
      <c r="AB54" s="293">
        <v>831</v>
      </c>
      <c r="AC54" s="301">
        <v>816</v>
      </c>
      <c r="AD54" s="301">
        <v>816</v>
      </c>
      <c r="AE54" s="301">
        <v>838</v>
      </c>
      <c r="AF54" s="301">
        <v>830</v>
      </c>
      <c r="AG54" s="301">
        <v>869</v>
      </c>
      <c r="AH54" s="301">
        <v>932</v>
      </c>
      <c r="AI54" s="301">
        <v>926</v>
      </c>
      <c r="AJ54" s="301">
        <v>935</v>
      </c>
      <c r="AK54" s="301">
        <v>931</v>
      </c>
      <c r="AL54" s="301">
        <v>843</v>
      </c>
      <c r="AM54" s="296">
        <v>846</v>
      </c>
      <c r="AN54" s="293">
        <v>800</v>
      </c>
      <c r="AO54" s="301">
        <v>760</v>
      </c>
      <c r="AP54" s="301">
        <v>780</v>
      </c>
      <c r="AQ54" s="301">
        <v>831</v>
      </c>
      <c r="AR54" s="301">
        <v>862</v>
      </c>
      <c r="AS54" s="301">
        <v>886</v>
      </c>
      <c r="AT54" s="301">
        <v>902</v>
      </c>
      <c r="AU54" s="301">
        <v>906</v>
      </c>
      <c r="AV54" s="301">
        <v>900</v>
      </c>
      <c r="AW54" s="301">
        <v>886</v>
      </c>
      <c r="AX54" s="301">
        <v>885</v>
      </c>
      <c r="AY54" s="296">
        <v>855</v>
      </c>
      <c r="AZ54" s="293">
        <v>814</v>
      </c>
      <c r="BA54" s="301">
        <v>784</v>
      </c>
      <c r="BB54" s="301">
        <v>781</v>
      </c>
      <c r="BC54" s="301">
        <v>748</v>
      </c>
      <c r="BD54" s="301">
        <v>737</v>
      </c>
      <c r="BE54" s="301">
        <v>754</v>
      </c>
      <c r="BF54" s="301">
        <v>758</v>
      </c>
      <c r="BG54" s="301">
        <v>742</v>
      </c>
      <c r="BH54" s="301">
        <v>793</v>
      </c>
      <c r="BI54" s="301">
        <v>790</v>
      </c>
      <c r="BJ54" s="301">
        <v>777</v>
      </c>
      <c r="BK54" s="292">
        <v>799</v>
      </c>
      <c r="BL54" s="293">
        <v>785</v>
      </c>
      <c r="BM54" s="301">
        <v>798</v>
      </c>
      <c r="BN54" s="301">
        <v>838</v>
      </c>
      <c r="BO54" s="301">
        <v>868</v>
      </c>
      <c r="BP54" s="301">
        <v>894</v>
      </c>
      <c r="BQ54" s="301">
        <v>887</v>
      </c>
      <c r="BR54" s="301">
        <v>910</v>
      </c>
      <c r="BS54" s="301">
        <v>899</v>
      </c>
      <c r="BT54" s="301">
        <v>908</v>
      </c>
      <c r="BU54" s="301">
        <v>881</v>
      </c>
      <c r="BV54" s="301">
        <v>856</v>
      </c>
      <c r="BW54" s="292">
        <v>868</v>
      </c>
      <c r="BX54" s="293">
        <v>842</v>
      </c>
      <c r="BY54" s="301">
        <v>836</v>
      </c>
      <c r="BZ54" s="301">
        <v>881</v>
      </c>
      <c r="CA54" s="301">
        <v>876</v>
      </c>
      <c r="CB54" s="301">
        <v>892</v>
      </c>
      <c r="CC54" s="301">
        <v>885</v>
      </c>
      <c r="CD54" s="301">
        <v>900</v>
      </c>
      <c r="CE54" s="301">
        <v>930</v>
      </c>
      <c r="CF54" s="301">
        <v>878</v>
      </c>
      <c r="CG54" s="301">
        <v>838</v>
      </c>
      <c r="CH54" s="301">
        <v>844</v>
      </c>
      <c r="CI54" s="292">
        <v>823</v>
      </c>
      <c r="CJ54" s="293">
        <v>776</v>
      </c>
      <c r="CK54" s="301">
        <v>727</v>
      </c>
      <c r="CL54" s="301">
        <v>739</v>
      </c>
      <c r="CM54" s="301">
        <v>758</v>
      </c>
      <c r="CN54" s="301">
        <v>751</v>
      </c>
      <c r="CO54" s="301">
        <v>742</v>
      </c>
      <c r="CP54" s="301">
        <v>733</v>
      </c>
      <c r="CQ54" s="301">
        <v>747</v>
      </c>
      <c r="CR54" s="301">
        <v>735</v>
      </c>
      <c r="CS54" s="301">
        <v>713</v>
      </c>
      <c r="CT54" s="301">
        <v>709</v>
      </c>
      <c r="CU54" s="292">
        <v>722</v>
      </c>
      <c r="CV54" s="293">
        <v>721</v>
      </c>
      <c r="CW54" s="301">
        <v>742</v>
      </c>
      <c r="CX54" s="301">
        <v>779</v>
      </c>
      <c r="CY54" s="301">
        <v>801</v>
      </c>
      <c r="CZ54" s="301">
        <v>802</v>
      </c>
      <c r="DA54" s="301">
        <v>796</v>
      </c>
      <c r="DB54" s="301">
        <v>767</v>
      </c>
      <c r="DC54" s="301">
        <v>768</v>
      </c>
      <c r="DD54" s="301">
        <v>778</v>
      </c>
      <c r="DE54" s="301">
        <v>781</v>
      </c>
      <c r="DF54" s="301">
        <v>784</v>
      </c>
      <c r="DG54" s="292">
        <v>801</v>
      </c>
      <c r="DH54" s="293">
        <v>778</v>
      </c>
      <c r="DI54" s="301">
        <v>750</v>
      </c>
      <c r="DJ54" s="301">
        <v>781</v>
      </c>
      <c r="DK54" s="301">
        <v>786</v>
      </c>
      <c r="DL54" s="301">
        <v>799</v>
      </c>
      <c r="DM54" s="301">
        <v>819</v>
      </c>
      <c r="DN54" s="301">
        <v>747</v>
      </c>
      <c r="DO54" s="301">
        <v>744</v>
      </c>
      <c r="DP54" s="301">
        <v>761</v>
      </c>
      <c r="DQ54" s="292">
        <v>762</v>
      </c>
      <c r="DR54" s="292">
        <v>738</v>
      </c>
      <c r="DS54" s="296">
        <v>729</v>
      </c>
      <c r="DT54" s="292">
        <v>713</v>
      </c>
      <c r="DU54" s="292">
        <v>744</v>
      </c>
      <c r="DV54" s="292">
        <v>771</v>
      </c>
      <c r="DW54" s="292">
        <v>773</v>
      </c>
      <c r="DX54" s="292">
        <v>791</v>
      </c>
      <c r="DY54" s="292">
        <v>805</v>
      </c>
      <c r="DZ54" s="292">
        <v>793</v>
      </c>
      <c r="EA54" s="292">
        <v>797</v>
      </c>
      <c r="EB54" s="292">
        <v>796</v>
      </c>
      <c r="EC54" s="292">
        <v>758</v>
      </c>
      <c r="ED54" s="292">
        <v>772</v>
      </c>
      <c r="EE54" s="292">
        <v>772</v>
      </c>
      <c r="EF54" s="853">
        <v>717</v>
      </c>
      <c r="EG54" s="292">
        <v>710</v>
      </c>
      <c r="EH54" s="292">
        <v>706</v>
      </c>
      <c r="EI54" s="292">
        <v>731</v>
      </c>
      <c r="EJ54" s="292">
        <v>718</v>
      </c>
      <c r="EK54" s="292">
        <v>723</v>
      </c>
      <c r="EL54" s="296">
        <v>707</v>
      </c>
      <c r="EM54" s="93">
        <v>-16</v>
      </c>
      <c r="EN54" s="79">
        <v>-2.2630834512022631</v>
      </c>
      <c r="EO54" s="93">
        <v>-65</v>
      </c>
      <c r="EP54" s="79">
        <v>-8.4196891191709842</v>
      </c>
    </row>
    <row r="55" spans="1:146" ht="15" outlineLevel="2">
      <c r="A55" s="290">
        <v>411</v>
      </c>
      <c r="B55" s="290" t="s">
        <v>396</v>
      </c>
      <c r="C55" s="290" t="s">
        <v>480</v>
      </c>
      <c r="D55" s="293">
        <v>1097</v>
      </c>
      <c r="E55" s="301">
        <v>1049</v>
      </c>
      <c r="F55" s="301">
        <v>1051</v>
      </c>
      <c r="G55" s="301">
        <v>1085</v>
      </c>
      <c r="H55" s="301">
        <v>1093</v>
      </c>
      <c r="I55" s="301">
        <v>1091</v>
      </c>
      <c r="J55" s="301">
        <v>1126</v>
      </c>
      <c r="K55" s="301">
        <v>1112</v>
      </c>
      <c r="L55" s="301">
        <v>1082</v>
      </c>
      <c r="M55" s="301">
        <v>1116</v>
      </c>
      <c r="N55" s="301">
        <v>1132</v>
      </c>
      <c r="O55" s="296">
        <v>1139</v>
      </c>
      <c r="P55" s="293">
        <v>1142</v>
      </c>
      <c r="Q55" s="301">
        <v>1167</v>
      </c>
      <c r="R55" s="301">
        <v>1139</v>
      </c>
      <c r="S55" s="301">
        <v>1156</v>
      </c>
      <c r="T55" s="301">
        <v>1093</v>
      </c>
      <c r="U55" s="301">
        <v>1193</v>
      </c>
      <c r="V55" s="301">
        <v>1236</v>
      </c>
      <c r="W55" s="301">
        <v>1285</v>
      </c>
      <c r="X55" s="301">
        <v>1316</v>
      </c>
      <c r="Y55" s="301">
        <v>1300</v>
      </c>
      <c r="Z55" s="301">
        <v>1273</v>
      </c>
      <c r="AA55" s="296">
        <v>1251</v>
      </c>
      <c r="AB55" s="293">
        <v>1227</v>
      </c>
      <c r="AC55" s="301">
        <v>1165</v>
      </c>
      <c r="AD55" s="301">
        <v>1159</v>
      </c>
      <c r="AE55" s="301">
        <v>1148</v>
      </c>
      <c r="AF55" s="301">
        <v>1101</v>
      </c>
      <c r="AG55" s="301">
        <v>1020</v>
      </c>
      <c r="AH55" s="301">
        <v>1099</v>
      </c>
      <c r="AI55" s="301">
        <v>1308</v>
      </c>
      <c r="AJ55" s="301">
        <v>1330</v>
      </c>
      <c r="AK55" s="301">
        <v>1360</v>
      </c>
      <c r="AL55" s="301">
        <v>1288</v>
      </c>
      <c r="AM55" s="296">
        <v>1261</v>
      </c>
      <c r="AN55" s="293">
        <v>1228</v>
      </c>
      <c r="AO55" s="301">
        <v>1121</v>
      </c>
      <c r="AP55" s="301">
        <v>1150</v>
      </c>
      <c r="AQ55" s="301">
        <v>1174</v>
      </c>
      <c r="AR55" s="301">
        <v>1193</v>
      </c>
      <c r="AS55" s="301">
        <v>1226</v>
      </c>
      <c r="AT55" s="301">
        <v>1222</v>
      </c>
      <c r="AU55" s="301">
        <v>1211</v>
      </c>
      <c r="AV55" s="301">
        <v>1208</v>
      </c>
      <c r="AW55" s="301">
        <v>1216</v>
      </c>
      <c r="AX55" s="301">
        <v>1224</v>
      </c>
      <c r="AY55" s="296">
        <v>1256</v>
      </c>
      <c r="AZ55" s="293">
        <v>1269</v>
      </c>
      <c r="BA55" s="301">
        <v>1251</v>
      </c>
      <c r="BB55" s="301">
        <v>1216</v>
      </c>
      <c r="BC55" s="301">
        <v>1199</v>
      </c>
      <c r="BD55" s="301">
        <v>1179</v>
      </c>
      <c r="BE55" s="301">
        <v>1167</v>
      </c>
      <c r="BF55" s="301">
        <v>1184</v>
      </c>
      <c r="BG55" s="301">
        <v>1171</v>
      </c>
      <c r="BH55" s="301">
        <v>1184</v>
      </c>
      <c r="BI55" s="301">
        <v>1177</v>
      </c>
      <c r="BJ55" s="301">
        <v>1161</v>
      </c>
      <c r="BK55" s="292">
        <v>1181</v>
      </c>
      <c r="BL55" s="293">
        <v>1176</v>
      </c>
      <c r="BM55" s="301">
        <v>1185</v>
      </c>
      <c r="BN55" s="301">
        <v>1200</v>
      </c>
      <c r="BO55" s="301">
        <v>1200</v>
      </c>
      <c r="BP55" s="301">
        <v>1182</v>
      </c>
      <c r="BQ55" s="301">
        <v>1184</v>
      </c>
      <c r="BR55" s="301">
        <v>1150</v>
      </c>
      <c r="BS55" s="301">
        <v>1135</v>
      </c>
      <c r="BT55" s="301">
        <v>1126</v>
      </c>
      <c r="BU55" s="301">
        <v>1121</v>
      </c>
      <c r="BV55" s="301">
        <v>1088</v>
      </c>
      <c r="BW55" s="292">
        <v>1068</v>
      </c>
      <c r="BX55" s="293">
        <v>987</v>
      </c>
      <c r="BY55" s="301">
        <v>989</v>
      </c>
      <c r="BZ55" s="301">
        <v>1024</v>
      </c>
      <c r="CA55" s="301">
        <v>1036</v>
      </c>
      <c r="CB55" s="301">
        <v>1056</v>
      </c>
      <c r="CC55" s="301">
        <v>1066</v>
      </c>
      <c r="CD55" s="301">
        <v>1068</v>
      </c>
      <c r="CE55" s="301">
        <v>1087</v>
      </c>
      <c r="CF55" s="301">
        <v>1128</v>
      </c>
      <c r="CG55" s="301">
        <v>1142</v>
      </c>
      <c r="CH55" s="301">
        <v>1152</v>
      </c>
      <c r="CI55" s="292">
        <v>1127</v>
      </c>
      <c r="CJ55" s="293">
        <v>1082</v>
      </c>
      <c r="CK55" s="301">
        <v>1046</v>
      </c>
      <c r="CL55" s="301">
        <v>1044</v>
      </c>
      <c r="CM55" s="301">
        <v>1051</v>
      </c>
      <c r="CN55" s="301">
        <v>1027</v>
      </c>
      <c r="CO55" s="301">
        <v>1039</v>
      </c>
      <c r="CP55" s="301">
        <v>1049</v>
      </c>
      <c r="CQ55" s="301">
        <v>1111</v>
      </c>
      <c r="CR55" s="301">
        <v>1110</v>
      </c>
      <c r="CS55" s="301">
        <v>1149</v>
      </c>
      <c r="CT55" s="301">
        <v>1162</v>
      </c>
      <c r="CU55" s="292">
        <v>1147</v>
      </c>
      <c r="CV55" s="293">
        <v>1119</v>
      </c>
      <c r="CW55" s="301">
        <v>1140</v>
      </c>
      <c r="CX55" s="301">
        <v>1143</v>
      </c>
      <c r="CY55" s="301">
        <v>1171</v>
      </c>
      <c r="CZ55" s="301">
        <v>1217</v>
      </c>
      <c r="DA55" s="301">
        <v>1225</v>
      </c>
      <c r="DB55" s="301">
        <v>1203</v>
      </c>
      <c r="DC55" s="301">
        <v>1175</v>
      </c>
      <c r="DD55" s="301">
        <v>1245</v>
      </c>
      <c r="DE55" s="301">
        <v>1232</v>
      </c>
      <c r="DF55" s="301">
        <v>1187</v>
      </c>
      <c r="DG55" s="292">
        <v>1196</v>
      </c>
      <c r="DH55" s="293">
        <v>1144</v>
      </c>
      <c r="DI55" s="301">
        <v>1158</v>
      </c>
      <c r="DJ55" s="301">
        <v>1164</v>
      </c>
      <c r="DK55" s="301">
        <v>1201</v>
      </c>
      <c r="DL55" s="301">
        <v>1224</v>
      </c>
      <c r="DM55" s="301">
        <v>1234</v>
      </c>
      <c r="DN55" s="301">
        <v>1106</v>
      </c>
      <c r="DO55" s="301">
        <v>1086</v>
      </c>
      <c r="DP55" s="301">
        <v>1116</v>
      </c>
      <c r="DQ55" s="292">
        <v>1103</v>
      </c>
      <c r="DR55" s="292">
        <v>1121</v>
      </c>
      <c r="DS55" s="296">
        <v>1090</v>
      </c>
      <c r="DT55" s="292">
        <v>1042</v>
      </c>
      <c r="DU55" s="292">
        <v>1070</v>
      </c>
      <c r="DV55" s="292">
        <v>1102</v>
      </c>
      <c r="DW55" s="292">
        <v>1092</v>
      </c>
      <c r="DX55" s="292">
        <v>1113</v>
      </c>
      <c r="DY55" s="292">
        <v>1129</v>
      </c>
      <c r="DZ55" s="292">
        <v>1119</v>
      </c>
      <c r="EA55" s="292">
        <v>1135</v>
      </c>
      <c r="EB55" s="292">
        <v>1123</v>
      </c>
      <c r="EC55" s="292">
        <v>1114</v>
      </c>
      <c r="ED55" s="292">
        <v>1146</v>
      </c>
      <c r="EE55" s="292">
        <v>1130</v>
      </c>
      <c r="EF55" s="853">
        <v>1074</v>
      </c>
      <c r="EG55" s="292">
        <v>1082</v>
      </c>
      <c r="EH55" s="292">
        <v>1086</v>
      </c>
      <c r="EI55" s="292">
        <v>1092</v>
      </c>
      <c r="EJ55" s="292">
        <v>1110</v>
      </c>
      <c r="EK55" s="292">
        <v>1124</v>
      </c>
      <c r="EL55" s="296">
        <v>1122</v>
      </c>
      <c r="EM55" s="93">
        <v>-2</v>
      </c>
      <c r="EN55" s="79">
        <v>-0.17825311942959002</v>
      </c>
      <c r="EO55" s="93">
        <v>-8</v>
      </c>
      <c r="EP55" s="79">
        <v>-0.70796460176991149</v>
      </c>
    </row>
    <row r="56" spans="1:146" ht="15" outlineLevel="2">
      <c r="A56" s="290">
        <v>501</v>
      </c>
      <c r="B56" s="290" t="s">
        <v>396</v>
      </c>
      <c r="C56" s="290" t="s">
        <v>489</v>
      </c>
      <c r="D56" s="293">
        <v>142</v>
      </c>
      <c r="E56" s="301">
        <v>147</v>
      </c>
      <c r="F56" s="301">
        <v>150</v>
      </c>
      <c r="G56" s="301">
        <v>186</v>
      </c>
      <c r="H56" s="301">
        <v>195</v>
      </c>
      <c r="I56" s="301">
        <v>182</v>
      </c>
      <c r="J56" s="301">
        <v>188</v>
      </c>
      <c r="K56" s="301">
        <v>192</v>
      </c>
      <c r="L56" s="301">
        <v>192</v>
      </c>
      <c r="M56" s="301">
        <v>200</v>
      </c>
      <c r="N56" s="301">
        <v>195</v>
      </c>
      <c r="O56" s="296">
        <v>183</v>
      </c>
      <c r="P56" s="293">
        <v>192</v>
      </c>
      <c r="Q56" s="301">
        <v>189</v>
      </c>
      <c r="R56" s="301">
        <v>194</v>
      </c>
      <c r="S56" s="301">
        <v>212</v>
      </c>
      <c r="T56" s="301">
        <v>195</v>
      </c>
      <c r="U56" s="301">
        <v>219</v>
      </c>
      <c r="V56" s="301">
        <v>231</v>
      </c>
      <c r="W56" s="301">
        <v>248</v>
      </c>
      <c r="X56" s="301">
        <v>253</v>
      </c>
      <c r="Y56" s="301">
        <v>284</v>
      </c>
      <c r="Z56" s="301">
        <v>270</v>
      </c>
      <c r="AA56" s="296">
        <v>254</v>
      </c>
      <c r="AB56" s="293">
        <v>255</v>
      </c>
      <c r="AC56" s="301">
        <v>230</v>
      </c>
      <c r="AD56" s="301">
        <v>223</v>
      </c>
      <c r="AE56" s="301">
        <v>204</v>
      </c>
      <c r="AF56" s="301">
        <v>172</v>
      </c>
      <c r="AG56" s="301">
        <v>164</v>
      </c>
      <c r="AH56" s="301">
        <v>173</v>
      </c>
      <c r="AI56" s="301">
        <v>189</v>
      </c>
      <c r="AJ56" s="301">
        <v>187</v>
      </c>
      <c r="AK56" s="301">
        <v>179</v>
      </c>
      <c r="AL56" s="301">
        <v>158</v>
      </c>
      <c r="AM56" s="296">
        <v>73</v>
      </c>
      <c r="AN56" s="293">
        <v>197</v>
      </c>
      <c r="AO56" s="301">
        <v>187</v>
      </c>
      <c r="AP56" s="301">
        <v>204</v>
      </c>
      <c r="AQ56" s="301">
        <v>216</v>
      </c>
      <c r="AR56" s="301">
        <v>220</v>
      </c>
      <c r="AS56" s="301">
        <v>233</v>
      </c>
      <c r="AT56" s="301">
        <v>242</v>
      </c>
      <c r="AU56" s="301">
        <v>231</v>
      </c>
      <c r="AV56" s="301">
        <v>223</v>
      </c>
      <c r="AW56" s="301">
        <v>267</v>
      </c>
      <c r="AX56" s="301">
        <v>266</v>
      </c>
      <c r="AY56" s="296">
        <v>246</v>
      </c>
      <c r="AZ56" s="293">
        <v>208</v>
      </c>
      <c r="BA56" s="301">
        <v>192</v>
      </c>
      <c r="BB56" s="301">
        <v>186</v>
      </c>
      <c r="BC56" s="301">
        <v>163</v>
      </c>
      <c r="BD56" s="301">
        <v>170</v>
      </c>
      <c r="BE56" s="301">
        <v>176</v>
      </c>
      <c r="BF56" s="301">
        <v>180</v>
      </c>
      <c r="BG56" s="301">
        <v>196</v>
      </c>
      <c r="BH56" s="301">
        <v>190</v>
      </c>
      <c r="BI56" s="301">
        <v>192</v>
      </c>
      <c r="BJ56" s="301">
        <v>182</v>
      </c>
      <c r="BK56" s="292">
        <v>182</v>
      </c>
      <c r="BL56" s="293">
        <v>174</v>
      </c>
      <c r="BM56" s="301">
        <v>188</v>
      </c>
      <c r="BN56" s="301">
        <v>180</v>
      </c>
      <c r="BO56" s="301">
        <v>186</v>
      </c>
      <c r="BP56" s="301">
        <v>196</v>
      </c>
      <c r="BQ56" s="301">
        <v>201</v>
      </c>
      <c r="BR56" s="301">
        <v>191</v>
      </c>
      <c r="BS56" s="301">
        <v>184</v>
      </c>
      <c r="BT56" s="301">
        <v>180</v>
      </c>
      <c r="BU56" s="301">
        <v>174</v>
      </c>
      <c r="BV56" s="301">
        <v>183</v>
      </c>
      <c r="BW56" s="292">
        <v>190</v>
      </c>
      <c r="BX56" s="293">
        <v>177</v>
      </c>
      <c r="BY56" s="301">
        <v>177</v>
      </c>
      <c r="BZ56" s="301">
        <v>185</v>
      </c>
      <c r="CA56" s="301">
        <v>181</v>
      </c>
      <c r="CB56" s="301">
        <v>189</v>
      </c>
      <c r="CC56" s="301">
        <v>187</v>
      </c>
      <c r="CD56" s="301">
        <v>199</v>
      </c>
      <c r="CE56" s="301">
        <v>217</v>
      </c>
      <c r="CF56" s="301">
        <v>215</v>
      </c>
      <c r="CG56" s="301">
        <v>220</v>
      </c>
      <c r="CH56" s="301">
        <v>219</v>
      </c>
      <c r="CI56" s="292">
        <v>223</v>
      </c>
      <c r="CJ56" s="293">
        <v>198</v>
      </c>
      <c r="CK56" s="301">
        <v>195</v>
      </c>
      <c r="CL56" s="301">
        <v>213</v>
      </c>
      <c r="CM56" s="301">
        <v>213</v>
      </c>
      <c r="CN56" s="301">
        <v>209</v>
      </c>
      <c r="CO56" s="301">
        <v>215</v>
      </c>
      <c r="CP56" s="301">
        <v>234</v>
      </c>
      <c r="CQ56" s="301">
        <v>245</v>
      </c>
      <c r="CR56" s="301">
        <v>243</v>
      </c>
      <c r="CS56" s="301">
        <v>249</v>
      </c>
      <c r="CT56" s="301">
        <v>249</v>
      </c>
      <c r="CU56" s="292">
        <v>241</v>
      </c>
      <c r="CV56" s="293">
        <v>235</v>
      </c>
      <c r="CW56" s="301">
        <v>258</v>
      </c>
      <c r="CX56" s="301">
        <v>260</v>
      </c>
      <c r="CY56" s="301">
        <v>276</v>
      </c>
      <c r="CZ56" s="301">
        <v>284</v>
      </c>
      <c r="DA56" s="301">
        <v>281</v>
      </c>
      <c r="DB56" s="301">
        <v>274</v>
      </c>
      <c r="DC56" s="301">
        <v>275</v>
      </c>
      <c r="DD56" s="301">
        <v>269</v>
      </c>
      <c r="DE56" s="301">
        <v>274</v>
      </c>
      <c r="DF56" s="301">
        <v>274</v>
      </c>
      <c r="DG56" s="292">
        <v>283</v>
      </c>
      <c r="DH56" s="293">
        <v>292</v>
      </c>
      <c r="DI56" s="301">
        <v>295</v>
      </c>
      <c r="DJ56" s="301">
        <v>298</v>
      </c>
      <c r="DK56" s="301">
        <v>307</v>
      </c>
      <c r="DL56" s="301">
        <v>326</v>
      </c>
      <c r="DM56" s="301">
        <v>335</v>
      </c>
      <c r="DN56" s="301">
        <v>308</v>
      </c>
      <c r="DO56" s="301">
        <v>299</v>
      </c>
      <c r="DP56" s="301">
        <v>287</v>
      </c>
      <c r="DQ56" s="292">
        <v>281</v>
      </c>
      <c r="DR56" s="292">
        <v>293</v>
      </c>
      <c r="DS56" s="296">
        <v>260</v>
      </c>
      <c r="DT56" s="292">
        <v>268</v>
      </c>
      <c r="DU56" s="292">
        <v>254</v>
      </c>
      <c r="DV56" s="292">
        <v>254</v>
      </c>
      <c r="DW56" s="292">
        <v>266</v>
      </c>
      <c r="DX56" s="292">
        <v>271</v>
      </c>
      <c r="DY56" s="292">
        <v>279</v>
      </c>
      <c r="DZ56" s="292">
        <v>274</v>
      </c>
      <c r="EA56" s="292">
        <v>278</v>
      </c>
      <c r="EB56" s="292">
        <v>283</v>
      </c>
      <c r="EC56" s="292">
        <v>281</v>
      </c>
      <c r="ED56" s="292">
        <v>284</v>
      </c>
      <c r="EE56" s="292">
        <v>274</v>
      </c>
      <c r="EF56" s="853">
        <v>272</v>
      </c>
      <c r="EG56" s="292">
        <v>264</v>
      </c>
      <c r="EH56" s="292">
        <v>265</v>
      </c>
      <c r="EI56" s="292">
        <v>277</v>
      </c>
      <c r="EJ56" s="292">
        <v>288</v>
      </c>
      <c r="EK56" s="292">
        <v>277</v>
      </c>
      <c r="EL56" s="296">
        <v>281</v>
      </c>
      <c r="EM56" s="93">
        <v>4</v>
      </c>
      <c r="EN56" s="79">
        <v>1.4234875444839856</v>
      </c>
      <c r="EO56" s="93">
        <v>7</v>
      </c>
      <c r="EP56" s="79">
        <v>2.5547445255474455</v>
      </c>
    </row>
    <row r="57" spans="1:146" ht="15" outlineLevel="2">
      <c r="A57" s="290">
        <v>543</v>
      </c>
      <c r="B57" s="290" t="s">
        <v>396</v>
      </c>
      <c r="C57" s="290" t="s">
        <v>491</v>
      </c>
      <c r="D57" s="293">
        <v>486</v>
      </c>
      <c r="E57" s="301">
        <v>484</v>
      </c>
      <c r="F57" s="301">
        <v>513</v>
      </c>
      <c r="G57" s="301">
        <v>483</v>
      </c>
      <c r="H57" s="301">
        <v>462</v>
      </c>
      <c r="I57" s="301">
        <v>528</v>
      </c>
      <c r="J57" s="301">
        <v>529</v>
      </c>
      <c r="K57" s="301">
        <v>562</v>
      </c>
      <c r="L57" s="301">
        <v>588</v>
      </c>
      <c r="M57" s="301">
        <v>596</v>
      </c>
      <c r="N57" s="301">
        <v>597</v>
      </c>
      <c r="O57" s="296">
        <v>553</v>
      </c>
      <c r="P57" s="293">
        <v>492</v>
      </c>
      <c r="Q57" s="301">
        <v>543</v>
      </c>
      <c r="R57" s="301">
        <v>604</v>
      </c>
      <c r="S57" s="301">
        <v>606</v>
      </c>
      <c r="T57" s="301">
        <v>462</v>
      </c>
      <c r="U57" s="301">
        <v>630</v>
      </c>
      <c r="V57" s="301">
        <v>650</v>
      </c>
      <c r="W57" s="301">
        <v>674</v>
      </c>
      <c r="X57" s="301">
        <v>713</v>
      </c>
      <c r="Y57" s="301">
        <v>736</v>
      </c>
      <c r="Z57" s="301">
        <v>688</v>
      </c>
      <c r="AA57" s="296">
        <v>656</v>
      </c>
      <c r="AB57" s="293">
        <v>594</v>
      </c>
      <c r="AC57" s="301">
        <v>562</v>
      </c>
      <c r="AD57" s="301">
        <v>566</v>
      </c>
      <c r="AE57" s="301">
        <v>577</v>
      </c>
      <c r="AF57" s="301">
        <v>583</v>
      </c>
      <c r="AG57" s="301">
        <v>613</v>
      </c>
      <c r="AH57" s="301">
        <v>647</v>
      </c>
      <c r="AI57" s="301">
        <v>670</v>
      </c>
      <c r="AJ57" s="301">
        <v>689</v>
      </c>
      <c r="AK57" s="301">
        <v>711</v>
      </c>
      <c r="AL57" s="301">
        <v>614</v>
      </c>
      <c r="AM57" s="296">
        <v>632</v>
      </c>
      <c r="AN57" s="293">
        <v>621</v>
      </c>
      <c r="AO57" s="301">
        <v>515</v>
      </c>
      <c r="AP57" s="301">
        <v>549</v>
      </c>
      <c r="AQ57" s="301">
        <v>565</v>
      </c>
      <c r="AR57" s="301">
        <v>574</v>
      </c>
      <c r="AS57" s="301">
        <v>663</v>
      </c>
      <c r="AT57" s="301">
        <v>646</v>
      </c>
      <c r="AU57" s="301">
        <v>655</v>
      </c>
      <c r="AV57" s="301">
        <v>645</v>
      </c>
      <c r="AW57" s="301">
        <v>633</v>
      </c>
      <c r="AX57" s="301">
        <v>637</v>
      </c>
      <c r="AY57" s="296">
        <v>644</v>
      </c>
      <c r="AZ57" s="293">
        <v>632</v>
      </c>
      <c r="BA57" s="301">
        <v>625</v>
      </c>
      <c r="BB57" s="301">
        <v>600</v>
      </c>
      <c r="BC57" s="301">
        <v>583</v>
      </c>
      <c r="BD57" s="301">
        <v>582</v>
      </c>
      <c r="BE57" s="301">
        <v>601</v>
      </c>
      <c r="BF57" s="301">
        <v>628</v>
      </c>
      <c r="BG57" s="301">
        <v>614</v>
      </c>
      <c r="BH57" s="301">
        <v>610</v>
      </c>
      <c r="BI57" s="301">
        <v>599</v>
      </c>
      <c r="BJ57" s="301">
        <v>575</v>
      </c>
      <c r="BK57" s="292">
        <v>593</v>
      </c>
      <c r="BL57" s="293">
        <v>573</v>
      </c>
      <c r="BM57" s="301">
        <v>565</v>
      </c>
      <c r="BN57" s="301">
        <v>611</v>
      </c>
      <c r="BO57" s="301">
        <v>614</v>
      </c>
      <c r="BP57" s="301">
        <v>603</v>
      </c>
      <c r="BQ57" s="301">
        <v>592</v>
      </c>
      <c r="BR57" s="301">
        <v>583</v>
      </c>
      <c r="BS57" s="301">
        <v>568</v>
      </c>
      <c r="BT57" s="301">
        <v>567</v>
      </c>
      <c r="BU57" s="301">
        <v>560</v>
      </c>
      <c r="BV57" s="301">
        <v>576</v>
      </c>
      <c r="BW57" s="292">
        <v>545</v>
      </c>
      <c r="BX57" s="293">
        <v>513</v>
      </c>
      <c r="BY57" s="301">
        <v>510</v>
      </c>
      <c r="BZ57" s="301">
        <v>502</v>
      </c>
      <c r="CA57" s="301">
        <v>509</v>
      </c>
      <c r="CB57" s="301">
        <v>544</v>
      </c>
      <c r="CC57" s="301">
        <v>556</v>
      </c>
      <c r="CD57" s="301">
        <v>566</v>
      </c>
      <c r="CE57" s="301">
        <v>528</v>
      </c>
      <c r="CF57" s="301">
        <v>529</v>
      </c>
      <c r="CG57" s="301">
        <v>559</v>
      </c>
      <c r="CH57" s="301">
        <v>543</v>
      </c>
      <c r="CI57" s="292">
        <v>547</v>
      </c>
      <c r="CJ57" s="293">
        <v>518</v>
      </c>
      <c r="CK57" s="301">
        <v>502</v>
      </c>
      <c r="CL57" s="301">
        <v>525</v>
      </c>
      <c r="CM57" s="301">
        <v>570</v>
      </c>
      <c r="CN57" s="301">
        <v>515</v>
      </c>
      <c r="CO57" s="301">
        <v>519</v>
      </c>
      <c r="CP57" s="301">
        <v>540</v>
      </c>
      <c r="CQ57" s="301">
        <v>585</v>
      </c>
      <c r="CR57" s="301">
        <v>558</v>
      </c>
      <c r="CS57" s="301">
        <v>582</v>
      </c>
      <c r="CT57" s="301">
        <v>601</v>
      </c>
      <c r="CU57" s="292">
        <v>616</v>
      </c>
      <c r="CV57" s="293">
        <v>584</v>
      </c>
      <c r="CW57" s="301">
        <v>585</v>
      </c>
      <c r="CX57" s="301">
        <v>583</v>
      </c>
      <c r="CY57" s="301">
        <v>608</v>
      </c>
      <c r="CZ57" s="301">
        <v>624</v>
      </c>
      <c r="DA57" s="301">
        <v>622</v>
      </c>
      <c r="DB57" s="301">
        <v>613</v>
      </c>
      <c r="DC57" s="301">
        <v>622</v>
      </c>
      <c r="DD57" s="301">
        <v>583</v>
      </c>
      <c r="DE57" s="301">
        <v>581</v>
      </c>
      <c r="DF57" s="301">
        <v>578</v>
      </c>
      <c r="DG57" s="292">
        <v>579</v>
      </c>
      <c r="DH57" s="293">
        <v>544</v>
      </c>
      <c r="DI57" s="301">
        <v>531</v>
      </c>
      <c r="DJ57" s="301">
        <v>612</v>
      </c>
      <c r="DK57" s="301">
        <v>630</v>
      </c>
      <c r="DL57" s="301">
        <v>633</v>
      </c>
      <c r="DM57" s="301">
        <v>620</v>
      </c>
      <c r="DN57" s="301">
        <v>580</v>
      </c>
      <c r="DO57" s="301">
        <v>559</v>
      </c>
      <c r="DP57" s="301">
        <v>574</v>
      </c>
      <c r="DQ57" s="292">
        <v>562</v>
      </c>
      <c r="DR57" s="292">
        <v>578</v>
      </c>
      <c r="DS57" s="296">
        <v>549</v>
      </c>
      <c r="DT57" s="292">
        <v>494</v>
      </c>
      <c r="DU57" s="292">
        <v>455</v>
      </c>
      <c r="DV57" s="292">
        <v>558</v>
      </c>
      <c r="DW57" s="292">
        <v>574</v>
      </c>
      <c r="DX57" s="292">
        <v>569</v>
      </c>
      <c r="DY57" s="292">
        <v>588</v>
      </c>
      <c r="DZ57" s="292">
        <v>572</v>
      </c>
      <c r="EA57" s="292">
        <v>560</v>
      </c>
      <c r="EB57" s="292">
        <v>522</v>
      </c>
      <c r="EC57" s="292">
        <v>527</v>
      </c>
      <c r="ED57" s="292">
        <v>554</v>
      </c>
      <c r="EE57" s="292">
        <v>537</v>
      </c>
      <c r="EF57" s="853">
        <v>483</v>
      </c>
      <c r="EG57" s="292">
        <v>447</v>
      </c>
      <c r="EH57" s="292">
        <v>468</v>
      </c>
      <c r="EI57" s="292">
        <v>500</v>
      </c>
      <c r="EJ57" s="292">
        <v>541</v>
      </c>
      <c r="EK57" s="292">
        <v>552</v>
      </c>
      <c r="EL57" s="296">
        <v>522</v>
      </c>
      <c r="EM57" s="93">
        <v>-30</v>
      </c>
      <c r="EN57" s="79">
        <v>-5.7471264367816088</v>
      </c>
      <c r="EO57" s="93">
        <v>-15</v>
      </c>
      <c r="EP57" s="79">
        <v>-2.7932960893854748</v>
      </c>
    </row>
    <row r="58" spans="1:146" ht="15" outlineLevel="2">
      <c r="A58" s="290">
        <v>628</v>
      </c>
      <c r="B58" s="290" t="s">
        <v>396</v>
      </c>
      <c r="C58" s="290" t="s">
        <v>499</v>
      </c>
      <c r="D58" s="293">
        <v>766</v>
      </c>
      <c r="E58" s="301">
        <v>739</v>
      </c>
      <c r="F58" s="301">
        <v>725</v>
      </c>
      <c r="G58" s="301">
        <v>728</v>
      </c>
      <c r="H58" s="301">
        <v>767</v>
      </c>
      <c r="I58" s="301">
        <v>741</v>
      </c>
      <c r="J58" s="301">
        <v>803</v>
      </c>
      <c r="K58" s="301">
        <v>833</v>
      </c>
      <c r="L58" s="301">
        <v>901</v>
      </c>
      <c r="M58" s="301">
        <v>905</v>
      </c>
      <c r="N58" s="301">
        <v>915</v>
      </c>
      <c r="O58" s="296">
        <v>890</v>
      </c>
      <c r="P58" s="293">
        <v>824</v>
      </c>
      <c r="Q58" s="301">
        <v>856</v>
      </c>
      <c r="R58" s="301">
        <v>897</v>
      </c>
      <c r="S58" s="301">
        <v>911</v>
      </c>
      <c r="T58" s="301">
        <v>767</v>
      </c>
      <c r="U58" s="301">
        <v>883</v>
      </c>
      <c r="V58" s="301">
        <v>903</v>
      </c>
      <c r="W58" s="301">
        <v>957</v>
      </c>
      <c r="X58" s="301">
        <v>1055</v>
      </c>
      <c r="Y58" s="301">
        <v>1029</v>
      </c>
      <c r="Z58" s="301">
        <v>995</v>
      </c>
      <c r="AA58" s="296">
        <v>965</v>
      </c>
      <c r="AB58" s="293">
        <v>943</v>
      </c>
      <c r="AC58" s="301">
        <v>916</v>
      </c>
      <c r="AD58" s="301">
        <v>920</v>
      </c>
      <c r="AE58" s="301">
        <v>855</v>
      </c>
      <c r="AF58" s="301">
        <v>853</v>
      </c>
      <c r="AG58" s="301">
        <v>910</v>
      </c>
      <c r="AH58" s="301">
        <v>966</v>
      </c>
      <c r="AI58" s="301">
        <v>980</v>
      </c>
      <c r="AJ58" s="301">
        <v>961</v>
      </c>
      <c r="AK58" s="301">
        <v>931</v>
      </c>
      <c r="AL58" s="301">
        <v>855</v>
      </c>
      <c r="AM58" s="296">
        <v>897</v>
      </c>
      <c r="AN58" s="293">
        <v>1021</v>
      </c>
      <c r="AO58" s="301">
        <v>985</v>
      </c>
      <c r="AP58" s="301">
        <v>979</v>
      </c>
      <c r="AQ58" s="301">
        <v>1050</v>
      </c>
      <c r="AR58" s="301">
        <v>1031</v>
      </c>
      <c r="AS58" s="301">
        <v>1112</v>
      </c>
      <c r="AT58" s="301">
        <v>1136</v>
      </c>
      <c r="AU58" s="301">
        <v>1124</v>
      </c>
      <c r="AV58" s="301">
        <v>1225</v>
      </c>
      <c r="AW58" s="301">
        <v>1155</v>
      </c>
      <c r="AX58" s="301">
        <v>1128</v>
      </c>
      <c r="AY58" s="296">
        <v>1093</v>
      </c>
      <c r="AZ58" s="293">
        <v>1052</v>
      </c>
      <c r="BA58" s="301">
        <v>1010</v>
      </c>
      <c r="BB58" s="301">
        <v>983</v>
      </c>
      <c r="BC58" s="301">
        <v>924</v>
      </c>
      <c r="BD58" s="301">
        <v>891</v>
      </c>
      <c r="BE58" s="301">
        <v>882</v>
      </c>
      <c r="BF58" s="301">
        <v>877</v>
      </c>
      <c r="BG58" s="301">
        <v>889</v>
      </c>
      <c r="BH58" s="301">
        <v>894</v>
      </c>
      <c r="BI58" s="301">
        <v>862</v>
      </c>
      <c r="BJ58" s="301">
        <v>820</v>
      </c>
      <c r="BK58" s="292">
        <v>806</v>
      </c>
      <c r="BL58" s="293">
        <v>781</v>
      </c>
      <c r="BM58" s="301">
        <v>786</v>
      </c>
      <c r="BN58" s="301">
        <v>840</v>
      </c>
      <c r="BO58" s="301">
        <v>807</v>
      </c>
      <c r="BP58" s="301">
        <v>828</v>
      </c>
      <c r="BQ58" s="301">
        <v>804</v>
      </c>
      <c r="BR58" s="301">
        <v>798</v>
      </c>
      <c r="BS58" s="301">
        <v>808</v>
      </c>
      <c r="BT58" s="301">
        <v>816</v>
      </c>
      <c r="BU58" s="301">
        <v>788</v>
      </c>
      <c r="BV58" s="301">
        <v>747</v>
      </c>
      <c r="BW58" s="292">
        <v>714</v>
      </c>
      <c r="BX58" s="293">
        <v>668</v>
      </c>
      <c r="BY58" s="301">
        <v>658</v>
      </c>
      <c r="BZ58" s="301">
        <v>737</v>
      </c>
      <c r="CA58" s="301">
        <v>773</v>
      </c>
      <c r="CB58" s="301">
        <v>802</v>
      </c>
      <c r="CC58" s="301">
        <v>796</v>
      </c>
      <c r="CD58" s="301">
        <v>781</v>
      </c>
      <c r="CE58" s="301">
        <v>773</v>
      </c>
      <c r="CF58" s="301">
        <v>732</v>
      </c>
      <c r="CG58" s="301">
        <v>730</v>
      </c>
      <c r="CH58" s="301">
        <v>738</v>
      </c>
      <c r="CI58" s="292">
        <v>720</v>
      </c>
      <c r="CJ58" s="293">
        <v>658</v>
      </c>
      <c r="CK58" s="301">
        <v>659</v>
      </c>
      <c r="CL58" s="301">
        <v>642</v>
      </c>
      <c r="CM58" s="301">
        <v>671</v>
      </c>
      <c r="CN58" s="301">
        <v>642</v>
      </c>
      <c r="CO58" s="301">
        <v>653</v>
      </c>
      <c r="CP58" s="301">
        <v>639</v>
      </c>
      <c r="CQ58" s="301">
        <v>661</v>
      </c>
      <c r="CR58" s="301">
        <v>683</v>
      </c>
      <c r="CS58" s="301">
        <v>661</v>
      </c>
      <c r="CT58" s="301">
        <v>744</v>
      </c>
      <c r="CU58" s="292">
        <v>712</v>
      </c>
      <c r="CV58" s="293">
        <v>652</v>
      </c>
      <c r="CW58" s="301">
        <v>680</v>
      </c>
      <c r="CX58" s="301">
        <v>690</v>
      </c>
      <c r="CY58" s="301">
        <v>701</v>
      </c>
      <c r="CZ58" s="301">
        <v>701</v>
      </c>
      <c r="DA58" s="301">
        <v>703</v>
      </c>
      <c r="DB58" s="301">
        <v>720</v>
      </c>
      <c r="DC58" s="301">
        <v>730</v>
      </c>
      <c r="DD58" s="301">
        <v>750</v>
      </c>
      <c r="DE58" s="301">
        <v>750</v>
      </c>
      <c r="DF58" s="301">
        <v>728</v>
      </c>
      <c r="DG58" s="292">
        <v>712</v>
      </c>
      <c r="DH58" s="293">
        <v>672</v>
      </c>
      <c r="DI58" s="301">
        <v>709</v>
      </c>
      <c r="DJ58" s="301">
        <v>733</v>
      </c>
      <c r="DK58" s="301">
        <v>758</v>
      </c>
      <c r="DL58" s="301">
        <v>755</v>
      </c>
      <c r="DM58" s="301">
        <v>753</v>
      </c>
      <c r="DN58" s="301">
        <v>687</v>
      </c>
      <c r="DO58" s="301">
        <v>654</v>
      </c>
      <c r="DP58" s="301">
        <v>622</v>
      </c>
      <c r="DQ58" s="292">
        <v>597</v>
      </c>
      <c r="DR58" s="292">
        <v>606</v>
      </c>
      <c r="DS58" s="296">
        <v>572</v>
      </c>
      <c r="DT58" s="292">
        <v>501</v>
      </c>
      <c r="DU58" s="292">
        <v>491</v>
      </c>
      <c r="DV58" s="292">
        <v>564</v>
      </c>
      <c r="DW58" s="292">
        <v>580</v>
      </c>
      <c r="DX58" s="292">
        <v>607</v>
      </c>
      <c r="DY58" s="292">
        <v>622</v>
      </c>
      <c r="DZ58" s="292">
        <v>609</v>
      </c>
      <c r="EA58" s="292">
        <v>619</v>
      </c>
      <c r="EB58" s="292">
        <v>591</v>
      </c>
      <c r="EC58" s="292">
        <v>579</v>
      </c>
      <c r="ED58" s="292">
        <v>592</v>
      </c>
      <c r="EE58" s="292">
        <v>567</v>
      </c>
      <c r="EF58" s="853">
        <v>528</v>
      </c>
      <c r="EG58" s="292">
        <v>572</v>
      </c>
      <c r="EH58" s="292">
        <v>605</v>
      </c>
      <c r="EI58" s="292">
        <v>650</v>
      </c>
      <c r="EJ58" s="292">
        <v>687</v>
      </c>
      <c r="EK58" s="292">
        <v>700</v>
      </c>
      <c r="EL58" s="296">
        <v>658</v>
      </c>
      <c r="EM58" s="93">
        <v>-42</v>
      </c>
      <c r="EN58" s="79">
        <v>-6.3829787234042552</v>
      </c>
      <c r="EO58" s="93">
        <v>91</v>
      </c>
      <c r="EP58" s="79">
        <v>16.049382716049383</v>
      </c>
    </row>
    <row r="59" spans="1:146" ht="15" outlineLevel="2">
      <c r="A59" s="290">
        <v>656</v>
      </c>
      <c r="B59" s="290" t="s">
        <v>396</v>
      </c>
      <c r="C59" s="290" t="s">
        <v>505</v>
      </c>
      <c r="D59" s="293">
        <v>3966</v>
      </c>
      <c r="E59" s="301">
        <v>4000</v>
      </c>
      <c r="F59" s="301">
        <v>4008</v>
      </c>
      <c r="G59" s="301">
        <v>3991</v>
      </c>
      <c r="H59" s="301">
        <v>4117</v>
      </c>
      <c r="I59" s="301">
        <v>4229</v>
      </c>
      <c r="J59" s="301">
        <v>4231</v>
      </c>
      <c r="K59" s="301">
        <v>4268</v>
      </c>
      <c r="L59" s="301">
        <v>4269</v>
      </c>
      <c r="M59" s="301">
        <v>4264</v>
      </c>
      <c r="N59" s="301">
        <v>4232</v>
      </c>
      <c r="O59" s="296">
        <v>4242</v>
      </c>
      <c r="P59" s="293">
        <v>4260</v>
      </c>
      <c r="Q59" s="301">
        <v>3323</v>
      </c>
      <c r="R59" s="301">
        <v>4156</v>
      </c>
      <c r="S59" s="301">
        <v>4121</v>
      </c>
      <c r="T59" s="301">
        <v>4117</v>
      </c>
      <c r="U59" s="301">
        <v>4216</v>
      </c>
      <c r="V59" s="301">
        <v>4253</v>
      </c>
      <c r="W59" s="301">
        <v>4391</v>
      </c>
      <c r="X59" s="301">
        <v>4452</v>
      </c>
      <c r="Y59" s="301">
        <v>4536</v>
      </c>
      <c r="Z59" s="301">
        <v>4450</v>
      </c>
      <c r="AA59" s="296">
        <v>4349</v>
      </c>
      <c r="AB59" s="293">
        <v>4196</v>
      </c>
      <c r="AC59" s="301">
        <v>4123</v>
      </c>
      <c r="AD59" s="301">
        <v>4201</v>
      </c>
      <c r="AE59" s="301">
        <v>4211</v>
      </c>
      <c r="AF59" s="301">
        <v>4214</v>
      </c>
      <c r="AG59" s="301">
        <v>4359</v>
      </c>
      <c r="AH59" s="301">
        <v>4503</v>
      </c>
      <c r="AI59" s="301">
        <v>4603</v>
      </c>
      <c r="AJ59" s="301">
        <v>4706</v>
      </c>
      <c r="AK59" s="301">
        <v>4710</v>
      </c>
      <c r="AL59" s="301">
        <v>4409</v>
      </c>
      <c r="AM59" s="296">
        <v>4485</v>
      </c>
      <c r="AN59" s="293">
        <v>4437</v>
      </c>
      <c r="AO59" s="301">
        <v>4278</v>
      </c>
      <c r="AP59" s="301">
        <v>4293</v>
      </c>
      <c r="AQ59" s="301">
        <v>4418</v>
      </c>
      <c r="AR59" s="301">
        <v>4498</v>
      </c>
      <c r="AS59" s="301">
        <v>4641</v>
      </c>
      <c r="AT59" s="301">
        <v>4702</v>
      </c>
      <c r="AU59" s="301">
        <v>4734</v>
      </c>
      <c r="AV59" s="301">
        <v>4769</v>
      </c>
      <c r="AW59" s="301">
        <v>4815</v>
      </c>
      <c r="AX59" s="301">
        <v>4841</v>
      </c>
      <c r="AY59" s="296">
        <v>4846</v>
      </c>
      <c r="AZ59" s="293">
        <v>4794</v>
      </c>
      <c r="BA59" s="301">
        <v>4794</v>
      </c>
      <c r="BB59" s="301">
        <v>4855</v>
      </c>
      <c r="BC59" s="301">
        <v>4755</v>
      </c>
      <c r="BD59" s="301">
        <v>4782</v>
      </c>
      <c r="BE59" s="301">
        <v>4838</v>
      </c>
      <c r="BF59" s="301">
        <v>4848</v>
      </c>
      <c r="BG59" s="301">
        <v>4878</v>
      </c>
      <c r="BH59" s="301">
        <v>4736</v>
      </c>
      <c r="BI59" s="301">
        <v>4705</v>
      </c>
      <c r="BJ59" s="301">
        <v>4586</v>
      </c>
      <c r="BK59" s="292">
        <v>4578</v>
      </c>
      <c r="BL59" s="293">
        <v>4512</v>
      </c>
      <c r="BM59" s="301">
        <v>4453</v>
      </c>
      <c r="BN59" s="301">
        <v>4436</v>
      </c>
      <c r="BO59" s="301">
        <v>4429</v>
      </c>
      <c r="BP59" s="301">
        <v>4392</v>
      </c>
      <c r="BQ59" s="301">
        <v>4408</v>
      </c>
      <c r="BR59" s="301">
        <v>4370</v>
      </c>
      <c r="BS59" s="301">
        <v>4374</v>
      </c>
      <c r="BT59" s="301">
        <v>4414</v>
      </c>
      <c r="BU59" s="301">
        <v>4424</v>
      </c>
      <c r="BV59" s="301">
        <v>4440</v>
      </c>
      <c r="BW59" s="292">
        <v>4458</v>
      </c>
      <c r="BX59" s="293">
        <v>4381</v>
      </c>
      <c r="BY59" s="301">
        <v>4398</v>
      </c>
      <c r="BZ59" s="301">
        <v>4513</v>
      </c>
      <c r="CA59" s="301">
        <v>4597</v>
      </c>
      <c r="CB59" s="301">
        <v>4692</v>
      </c>
      <c r="CC59" s="301">
        <v>4754</v>
      </c>
      <c r="CD59" s="301">
        <v>4855</v>
      </c>
      <c r="CE59" s="301">
        <v>4989</v>
      </c>
      <c r="CF59" s="301">
        <v>4879</v>
      </c>
      <c r="CG59" s="301">
        <v>4935</v>
      </c>
      <c r="CH59" s="301">
        <v>4922</v>
      </c>
      <c r="CI59" s="292">
        <v>4883</v>
      </c>
      <c r="CJ59" s="293">
        <v>4635</v>
      </c>
      <c r="CK59" s="301">
        <v>4579</v>
      </c>
      <c r="CL59" s="301">
        <v>4668</v>
      </c>
      <c r="CM59" s="301">
        <v>4619</v>
      </c>
      <c r="CN59" s="301">
        <v>4505</v>
      </c>
      <c r="CO59" s="301">
        <v>4554</v>
      </c>
      <c r="CP59" s="301">
        <v>4548</v>
      </c>
      <c r="CQ59" s="301">
        <v>4664</v>
      </c>
      <c r="CR59" s="301">
        <v>4702</v>
      </c>
      <c r="CS59" s="301">
        <v>4786</v>
      </c>
      <c r="CT59" s="301">
        <v>4830</v>
      </c>
      <c r="CU59" s="292">
        <v>4856</v>
      </c>
      <c r="CV59" s="293">
        <v>4838</v>
      </c>
      <c r="CW59" s="301">
        <v>4935</v>
      </c>
      <c r="CX59" s="301">
        <v>5005</v>
      </c>
      <c r="CY59" s="301">
        <v>5010</v>
      </c>
      <c r="CZ59" s="301">
        <v>5064</v>
      </c>
      <c r="DA59" s="301">
        <v>5041</v>
      </c>
      <c r="DB59" s="301">
        <v>5040</v>
      </c>
      <c r="DC59" s="301">
        <v>5047</v>
      </c>
      <c r="DD59" s="301">
        <v>5107</v>
      </c>
      <c r="DE59" s="301">
        <v>5099</v>
      </c>
      <c r="DF59" s="301">
        <v>5024</v>
      </c>
      <c r="DG59" s="292">
        <v>5009</v>
      </c>
      <c r="DH59" s="293">
        <v>4960</v>
      </c>
      <c r="DI59" s="301">
        <v>4997</v>
      </c>
      <c r="DJ59" s="301">
        <v>4998</v>
      </c>
      <c r="DK59" s="301">
        <v>5025</v>
      </c>
      <c r="DL59" s="301">
        <v>5034</v>
      </c>
      <c r="DM59" s="301">
        <v>5055</v>
      </c>
      <c r="DN59" s="301">
        <v>4471</v>
      </c>
      <c r="DO59" s="301">
        <v>4517</v>
      </c>
      <c r="DP59" s="301">
        <v>4547</v>
      </c>
      <c r="DQ59" s="292">
        <v>4538</v>
      </c>
      <c r="DR59" s="292">
        <v>4520</v>
      </c>
      <c r="DS59" s="296">
        <v>4465</v>
      </c>
      <c r="DT59" s="292">
        <v>4370</v>
      </c>
      <c r="DU59" s="292">
        <v>4359</v>
      </c>
      <c r="DV59" s="292">
        <v>4450</v>
      </c>
      <c r="DW59" s="292">
        <v>4444</v>
      </c>
      <c r="DX59" s="292">
        <v>4434</v>
      </c>
      <c r="DY59" s="292">
        <v>4414</v>
      </c>
      <c r="DZ59" s="292">
        <v>4376</v>
      </c>
      <c r="EA59" s="292">
        <v>4442</v>
      </c>
      <c r="EB59" s="292">
        <v>4455</v>
      </c>
      <c r="EC59" s="292">
        <v>4519</v>
      </c>
      <c r="ED59" s="292">
        <v>4551</v>
      </c>
      <c r="EE59" s="292">
        <v>4540</v>
      </c>
      <c r="EF59" s="853">
        <v>4435</v>
      </c>
      <c r="EG59" s="292">
        <v>4420</v>
      </c>
      <c r="EH59" s="292">
        <v>4443</v>
      </c>
      <c r="EI59" s="292">
        <v>4447</v>
      </c>
      <c r="EJ59" s="292">
        <v>4494</v>
      </c>
      <c r="EK59" s="292">
        <v>4605</v>
      </c>
      <c r="EL59" s="296">
        <v>4584</v>
      </c>
      <c r="EM59" s="93">
        <v>-21</v>
      </c>
      <c r="EN59" s="79">
        <v>-0.45811518324607325</v>
      </c>
      <c r="EO59" s="93">
        <v>44</v>
      </c>
      <c r="EP59" s="79">
        <v>0.96916299559471364</v>
      </c>
    </row>
    <row r="60" spans="1:146" ht="15" outlineLevel="2">
      <c r="A60" s="290">
        <v>761</v>
      </c>
      <c r="B60" s="290" t="s">
        <v>396</v>
      </c>
      <c r="C60" s="290" t="s">
        <v>520</v>
      </c>
      <c r="D60" s="293">
        <v>2584</v>
      </c>
      <c r="E60" s="301">
        <v>2566</v>
      </c>
      <c r="F60" s="301">
        <v>2596</v>
      </c>
      <c r="G60" s="301">
        <v>2644</v>
      </c>
      <c r="H60" s="301">
        <v>2655</v>
      </c>
      <c r="I60" s="301">
        <v>2683</v>
      </c>
      <c r="J60" s="301">
        <v>2672</v>
      </c>
      <c r="K60" s="301">
        <v>2712</v>
      </c>
      <c r="L60" s="301">
        <v>2736</v>
      </c>
      <c r="M60" s="301">
        <v>2743</v>
      </c>
      <c r="N60" s="301">
        <v>2697</v>
      </c>
      <c r="O60" s="296">
        <v>2676</v>
      </c>
      <c r="P60" s="293">
        <v>2630</v>
      </c>
      <c r="Q60" s="301">
        <v>2495</v>
      </c>
      <c r="R60" s="301">
        <v>2624</v>
      </c>
      <c r="S60" s="301">
        <v>2670</v>
      </c>
      <c r="T60" s="301">
        <v>2655</v>
      </c>
      <c r="U60" s="301">
        <v>2804</v>
      </c>
      <c r="V60" s="301">
        <v>2825</v>
      </c>
      <c r="W60" s="301">
        <v>2919</v>
      </c>
      <c r="X60" s="301">
        <v>2935</v>
      </c>
      <c r="Y60" s="301">
        <v>2995</v>
      </c>
      <c r="Z60" s="301">
        <v>2980</v>
      </c>
      <c r="AA60" s="296">
        <v>2874</v>
      </c>
      <c r="AB60" s="293">
        <v>2716</v>
      </c>
      <c r="AC60" s="301">
        <v>2664</v>
      </c>
      <c r="AD60" s="301">
        <v>2768</v>
      </c>
      <c r="AE60" s="301">
        <v>2809</v>
      </c>
      <c r="AF60" s="301">
        <v>2791</v>
      </c>
      <c r="AG60" s="301">
        <v>2862</v>
      </c>
      <c r="AH60" s="301">
        <v>3015</v>
      </c>
      <c r="AI60" s="301">
        <v>3085</v>
      </c>
      <c r="AJ60" s="301">
        <v>3157</v>
      </c>
      <c r="AK60" s="301">
        <v>3149</v>
      </c>
      <c r="AL60" s="301">
        <v>2980</v>
      </c>
      <c r="AM60" s="296">
        <v>2994</v>
      </c>
      <c r="AN60" s="293">
        <v>2928</v>
      </c>
      <c r="AO60" s="301">
        <v>2823</v>
      </c>
      <c r="AP60" s="301">
        <v>2867</v>
      </c>
      <c r="AQ60" s="301">
        <v>2955</v>
      </c>
      <c r="AR60" s="301">
        <v>2968</v>
      </c>
      <c r="AS60" s="301">
        <v>3067</v>
      </c>
      <c r="AT60" s="301">
        <v>3139</v>
      </c>
      <c r="AU60" s="301">
        <v>3189</v>
      </c>
      <c r="AV60" s="301">
        <v>3192</v>
      </c>
      <c r="AW60" s="301">
        <v>3214</v>
      </c>
      <c r="AX60" s="301">
        <v>3221</v>
      </c>
      <c r="AY60" s="296">
        <v>3189</v>
      </c>
      <c r="AZ60" s="293">
        <v>3133</v>
      </c>
      <c r="BA60" s="301">
        <v>3036</v>
      </c>
      <c r="BB60" s="301">
        <v>3022</v>
      </c>
      <c r="BC60" s="301">
        <v>2916</v>
      </c>
      <c r="BD60" s="301">
        <v>2920</v>
      </c>
      <c r="BE60" s="301">
        <v>2962</v>
      </c>
      <c r="BF60" s="301">
        <v>3019</v>
      </c>
      <c r="BG60" s="301">
        <v>3011</v>
      </c>
      <c r="BH60" s="301">
        <v>2914</v>
      </c>
      <c r="BI60" s="301">
        <v>2895</v>
      </c>
      <c r="BJ60" s="301">
        <v>2777</v>
      </c>
      <c r="BK60" s="292">
        <v>2831</v>
      </c>
      <c r="BL60" s="293">
        <v>2756</v>
      </c>
      <c r="BM60" s="301">
        <v>2727</v>
      </c>
      <c r="BN60" s="301">
        <v>2758</v>
      </c>
      <c r="BO60" s="301">
        <v>2762</v>
      </c>
      <c r="BP60" s="301">
        <v>2722</v>
      </c>
      <c r="BQ60" s="301">
        <v>2748</v>
      </c>
      <c r="BR60" s="301">
        <v>2692</v>
      </c>
      <c r="BS60" s="301">
        <v>2635</v>
      </c>
      <c r="BT60" s="301">
        <v>2653</v>
      </c>
      <c r="BU60" s="301">
        <v>2676</v>
      </c>
      <c r="BV60" s="301">
        <v>2685</v>
      </c>
      <c r="BW60" s="292">
        <v>2674</v>
      </c>
      <c r="BX60" s="293">
        <v>2657</v>
      </c>
      <c r="BY60" s="301">
        <v>2684</v>
      </c>
      <c r="BZ60" s="301">
        <v>2720</v>
      </c>
      <c r="CA60" s="301">
        <v>2776</v>
      </c>
      <c r="CB60" s="301">
        <v>2784</v>
      </c>
      <c r="CC60" s="301">
        <v>2829</v>
      </c>
      <c r="CD60" s="301">
        <v>2886</v>
      </c>
      <c r="CE60" s="301">
        <v>2850</v>
      </c>
      <c r="CF60" s="301">
        <v>2772</v>
      </c>
      <c r="CG60" s="301">
        <v>2838</v>
      </c>
      <c r="CH60" s="301">
        <v>2871</v>
      </c>
      <c r="CI60" s="292">
        <v>2847</v>
      </c>
      <c r="CJ60" s="293">
        <v>2717</v>
      </c>
      <c r="CK60" s="301">
        <v>2641</v>
      </c>
      <c r="CL60" s="301">
        <v>2692</v>
      </c>
      <c r="CM60" s="301">
        <v>2626</v>
      </c>
      <c r="CN60" s="301">
        <v>2597</v>
      </c>
      <c r="CO60" s="301">
        <v>2624</v>
      </c>
      <c r="CP60" s="301">
        <v>2669</v>
      </c>
      <c r="CQ60" s="301">
        <v>2764</v>
      </c>
      <c r="CR60" s="301">
        <v>2773</v>
      </c>
      <c r="CS60" s="301">
        <v>2777</v>
      </c>
      <c r="CT60" s="301">
        <v>2884</v>
      </c>
      <c r="CU60" s="292">
        <v>2885</v>
      </c>
      <c r="CV60" s="293">
        <v>2838</v>
      </c>
      <c r="CW60" s="301">
        <v>2885</v>
      </c>
      <c r="CX60" s="301">
        <v>2944</v>
      </c>
      <c r="CY60" s="301">
        <v>2981</v>
      </c>
      <c r="CZ60" s="301">
        <v>3020</v>
      </c>
      <c r="DA60" s="301">
        <v>2976</v>
      </c>
      <c r="DB60" s="301">
        <v>3005</v>
      </c>
      <c r="DC60" s="301">
        <v>2983</v>
      </c>
      <c r="DD60" s="301">
        <v>2993</v>
      </c>
      <c r="DE60" s="301">
        <v>3004</v>
      </c>
      <c r="DF60" s="301">
        <v>3015</v>
      </c>
      <c r="DG60" s="292">
        <v>3039</v>
      </c>
      <c r="DH60" s="293">
        <v>3002</v>
      </c>
      <c r="DI60" s="301">
        <v>3046</v>
      </c>
      <c r="DJ60" s="301">
        <v>3041</v>
      </c>
      <c r="DK60" s="301">
        <v>3103</v>
      </c>
      <c r="DL60" s="301">
        <v>3072</v>
      </c>
      <c r="DM60" s="301">
        <v>3115</v>
      </c>
      <c r="DN60" s="301">
        <v>2758</v>
      </c>
      <c r="DO60" s="301">
        <v>2745</v>
      </c>
      <c r="DP60" s="301">
        <v>2827</v>
      </c>
      <c r="DQ60" s="292">
        <v>2775</v>
      </c>
      <c r="DR60" s="292">
        <v>2775</v>
      </c>
      <c r="DS60" s="296">
        <v>2745</v>
      </c>
      <c r="DT60" s="292">
        <v>2645</v>
      </c>
      <c r="DU60" s="292">
        <v>2691</v>
      </c>
      <c r="DV60" s="292">
        <v>2764</v>
      </c>
      <c r="DW60" s="292">
        <v>2769</v>
      </c>
      <c r="DX60" s="292">
        <v>2801</v>
      </c>
      <c r="DY60" s="292">
        <v>2870</v>
      </c>
      <c r="DZ60" s="292">
        <v>2863</v>
      </c>
      <c r="EA60" s="292">
        <v>2834</v>
      </c>
      <c r="EB60" s="292">
        <v>2876</v>
      </c>
      <c r="EC60" s="292">
        <v>2887</v>
      </c>
      <c r="ED60" s="292">
        <v>2950</v>
      </c>
      <c r="EE60" s="292">
        <v>2944</v>
      </c>
      <c r="EF60" s="853">
        <v>2847</v>
      </c>
      <c r="EG60" s="292">
        <v>2784</v>
      </c>
      <c r="EH60" s="292">
        <v>2780</v>
      </c>
      <c r="EI60" s="292">
        <v>2788</v>
      </c>
      <c r="EJ60" s="292">
        <v>2832</v>
      </c>
      <c r="EK60" s="292">
        <v>2843</v>
      </c>
      <c r="EL60" s="296">
        <v>2794</v>
      </c>
      <c r="EM60" s="93">
        <v>-49</v>
      </c>
      <c r="EN60" s="79">
        <v>-1.7537580529706516</v>
      </c>
      <c r="EO60" s="93">
        <v>-150</v>
      </c>
      <c r="EP60" s="79">
        <v>-5.0951086956521738</v>
      </c>
    </row>
    <row r="61" spans="1:146" ht="15" outlineLevel="2">
      <c r="A61" s="290">
        <v>842</v>
      </c>
      <c r="B61" s="290" t="s">
        <v>396</v>
      </c>
      <c r="C61" s="290" t="s">
        <v>527</v>
      </c>
      <c r="D61" s="293">
        <v>447</v>
      </c>
      <c r="E61" s="301">
        <v>367</v>
      </c>
      <c r="F61" s="301">
        <v>356</v>
      </c>
      <c r="G61" s="301">
        <v>373</v>
      </c>
      <c r="H61" s="301">
        <v>376</v>
      </c>
      <c r="I61" s="301">
        <v>374</v>
      </c>
      <c r="J61" s="301">
        <v>379</v>
      </c>
      <c r="K61" s="301">
        <v>392</v>
      </c>
      <c r="L61" s="301">
        <v>392</v>
      </c>
      <c r="M61" s="301">
        <v>387</v>
      </c>
      <c r="N61" s="301">
        <v>399</v>
      </c>
      <c r="O61" s="296">
        <v>425</v>
      </c>
      <c r="P61" s="293">
        <v>401</v>
      </c>
      <c r="Q61" s="301">
        <v>425</v>
      </c>
      <c r="R61" s="301">
        <v>465</v>
      </c>
      <c r="S61" s="301">
        <v>506</v>
      </c>
      <c r="T61" s="301">
        <v>376</v>
      </c>
      <c r="U61" s="301">
        <v>584</v>
      </c>
      <c r="V61" s="301">
        <v>568</v>
      </c>
      <c r="W61" s="301">
        <v>611</v>
      </c>
      <c r="X61" s="301">
        <v>620</v>
      </c>
      <c r="Y61" s="301">
        <v>613</v>
      </c>
      <c r="Z61" s="301">
        <v>526</v>
      </c>
      <c r="AA61" s="296">
        <v>519</v>
      </c>
      <c r="AB61" s="293">
        <v>521</v>
      </c>
      <c r="AC61" s="301">
        <v>481</v>
      </c>
      <c r="AD61" s="301">
        <v>533</v>
      </c>
      <c r="AE61" s="301">
        <v>524</v>
      </c>
      <c r="AF61" s="301">
        <v>526</v>
      </c>
      <c r="AG61" s="301">
        <v>513</v>
      </c>
      <c r="AH61" s="301">
        <v>527</v>
      </c>
      <c r="AI61" s="301">
        <v>521</v>
      </c>
      <c r="AJ61" s="301">
        <v>514</v>
      </c>
      <c r="AK61" s="301">
        <v>506</v>
      </c>
      <c r="AL61" s="301">
        <v>459</v>
      </c>
      <c r="AM61" s="296">
        <v>435</v>
      </c>
      <c r="AN61" s="293">
        <v>449</v>
      </c>
      <c r="AO61" s="301">
        <v>419</v>
      </c>
      <c r="AP61" s="301">
        <v>461</v>
      </c>
      <c r="AQ61" s="301">
        <v>486</v>
      </c>
      <c r="AR61" s="301">
        <v>509</v>
      </c>
      <c r="AS61" s="301">
        <v>603</v>
      </c>
      <c r="AT61" s="301">
        <v>573</v>
      </c>
      <c r="AU61" s="301">
        <v>574</v>
      </c>
      <c r="AV61" s="301">
        <v>561</v>
      </c>
      <c r="AW61" s="301">
        <v>565</v>
      </c>
      <c r="AX61" s="301">
        <v>548</v>
      </c>
      <c r="AY61" s="296">
        <v>565</v>
      </c>
      <c r="AZ61" s="293">
        <v>594</v>
      </c>
      <c r="BA61" s="301">
        <v>594</v>
      </c>
      <c r="BB61" s="301">
        <v>598</v>
      </c>
      <c r="BC61" s="301">
        <v>579</v>
      </c>
      <c r="BD61" s="301">
        <v>575</v>
      </c>
      <c r="BE61" s="301">
        <v>574</v>
      </c>
      <c r="BF61" s="301">
        <v>574</v>
      </c>
      <c r="BG61" s="301">
        <v>582</v>
      </c>
      <c r="BH61" s="301">
        <v>551</v>
      </c>
      <c r="BI61" s="301">
        <v>560</v>
      </c>
      <c r="BJ61" s="301">
        <v>562</v>
      </c>
      <c r="BK61" s="292">
        <v>566</v>
      </c>
      <c r="BL61" s="293">
        <v>570</v>
      </c>
      <c r="BM61" s="301">
        <v>565</v>
      </c>
      <c r="BN61" s="301">
        <v>584</v>
      </c>
      <c r="BO61" s="301">
        <v>552</v>
      </c>
      <c r="BP61" s="301">
        <v>539</v>
      </c>
      <c r="BQ61" s="301">
        <v>554</v>
      </c>
      <c r="BR61" s="301">
        <v>577</v>
      </c>
      <c r="BS61" s="301">
        <v>604</v>
      </c>
      <c r="BT61" s="301">
        <v>610</v>
      </c>
      <c r="BU61" s="301">
        <v>617</v>
      </c>
      <c r="BV61" s="301">
        <v>627</v>
      </c>
      <c r="BW61" s="292">
        <v>640</v>
      </c>
      <c r="BX61" s="293">
        <v>638</v>
      </c>
      <c r="BY61" s="301">
        <v>674</v>
      </c>
      <c r="BZ61" s="301">
        <v>683</v>
      </c>
      <c r="CA61" s="301">
        <v>693</v>
      </c>
      <c r="CB61" s="301">
        <v>735</v>
      </c>
      <c r="CC61" s="301">
        <v>757</v>
      </c>
      <c r="CD61" s="301">
        <v>801</v>
      </c>
      <c r="CE61" s="301">
        <v>792</v>
      </c>
      <c r="CF61" s="301">
        <v>790</v>
      </c>
      <c r="CG61" s="301">
        <v>795</v>
      </c>
      <c r="CH61" s="301">
        <v>800</v>
      </c>
      <c r="CI61" s="292">
        <v>803</v>
      </c>
      <c r="CJ61" s="293">
        <v>794</v>
      </c>
      <c r="CK61" s="301">
        <v>762</v>
      </c>
      <c r="CL61" s="301">
        <v>811</v>
      </c>
      <c r="CM61" s="301">
        <v>844</v>
      </c>
      <c r="CN61" s="301">
        <v>812</v>
      </c>
      <c r="CO61" s="301">
        <v>825</v>
      </c>
      <c r="CP61" s="301">
        <v>851</v>
      </c>
      <c r="CQ61" s="301">
        <v>904</v>
      </c>
      <c r="CR61" s="301">
        <v>926</v>
      </c>
      <c r="CS61" s="301">
        <v>935</v>
      </c>
      <c r="CT61" s="301">
        <v>983</v>
      </c>
      <c r="CU61" s="292">
        <v>999</v>
      </c>
      <c r="CV61" s="293">
        <v>983</v>
      </c>
      <c r="CW61" s="301">
        <v>962</v>
      </c>
      <c r="CX61" s="301">
        <v>1008</v>
      </c>
      <c r="CY61" s="301">
        <v>1036</v>
      </c>
      <c r="CZ61" s="301">
        <v>1055</v>
      </c>
      <c r="DA61" s="301">
        <v>1043</v>
      </c>
      <c r="DB61" s="301">
        <v>1036</v>
      </c>
      <c r="DC61" s="301">
        <v>1007</v>
      </c>
      <c r="DD61" s="301">
        <v>953</v>
      </c>
      <c r="DE61" s="301">
        <v>947</v>
      </c>
      <c r="DF61" s="301">
        <v>959</v>
      </c>
      <c r="DG61" s="292">
        <v>960</v>
      </c>
      <c r="DH61" s="293">
        <v>943</v>
      </c>
      <c r="DI61" s="301">
        <v>919</v>
      </c>
      <c r="DJ61" s="301">
        <v>950</v>
      </c>
      <c r="DK61" s="301">
        <v>961</v>
      </c>
      <c r="DL61" s="301">
        <v>917</v>
      </c>
      <c r="DM61" s="301">
        <v>865</v>
      </c>
      <c r="DN61" s="301">
        <v>740</v>
      </c>
      <c r="DO61" s="301">
        <v>728</v>
      </c>
      <c r="DP61" s="301">
        <v>727</v>
      </c>
      <c r="DQ61" s="292">
        <v>728</v>
      </c>
      <c r="DR61" s="292">
        <v>711</v>
      </c>
      <c r="DS61" s="296">
        <v>697</v>
      </c>
      <c r="DT61" s="292">
        <v>668</v>
      </c>
      <c r="DU61" s="292">
        <v>637</v>
      </c>
      <c r="DV61" s="292">
        <v>700</v>
      </c>
      <c r="DW61" s="292">
        <v>690</v>
      </c>
      <c r="DX61" s="292">
        <v>719</v>
      </c>
      <c r="DY61" s="292">
        <v>726</v>
      </c>
      <c r="DZ61" s="292">
        <v>727</v>
      </c>
      <c r="EA61" s="292">
        <v>730</v>
      </c>
      <c r="EB61" s="292">
        <v>729</v>
      </c>
      <c r="EC61" s="292">
        <v>734</v>
      </c>
      <c r="ED61" s="292">
        <v>735</v>
      </c>
      <c r="EE61" s="292">
        <v>704</v>
      </c>
      <c r="EF61" s="853">
        <v>687</v>
      </c>
      <c r="EG61" s="292">
        <v>691</v>
      </c>
      <c r="EH61" s="292">
        <v>702</v>
      </c>
      <c r="EI61" s="292">
        <v>712</v>
      </c>
      <c r="EJ61" s="292">
        <v>704</v>
      </c>
      <c r="EK61" s="292">
        <v>688</v>
      </c>
      <c r="EL61" s="296">
        <v>664</v>
      </c>
      <c r="EM61" s="93">
        <v>-24</v>
      </c>
      <c r="EN61" s="79">
        <v>-3.6144578313253009</v>
      </c>
      <c r="EO61" s="93">
        <v>-40</v>
      </c>
      <c r="EP61" s="79">
        <v>-5.6818181818181817</v>
      </c>
    </row>
    <row r="62" spans="1:146" ht="15" outlineLevel="1">
      <c r="A62" s="108" t="s">
        <v>397</v>
      </c>
      <c r="B62" s="21"/>
      <c r="C62" s="22"/>
      <c r="D62" s="39">
        <v>68168</v>
      </c>
      <c r="E62" s="40">
        <v>68812</v>
      </c>
      <c r="F62" s="40">
        <v>69651</v>
      </c>
      <c r="G62" s="40">
        <v>70285</v>
      </c>
      <c r="H62" s="40">
        <v>71437</v>
      </c>
      <c r="I62" s="40">
        <v>72813</v>
      </c>
      <c r="J62" s="40">
        <v>72492</v>
      </c>
      <c r="K62" s="40">
        <v>72843</v>
      </c>
      <c r="L62" s="40">
        <v>72226</v>
      </c>
      <c r="M62" s="40">
        <v>72787</v>
      </c>
      <c r="N62" s="40">
        <v>73179</v>
      </c>
      <c r="O62" s="208">
        <v>72904</v>
      </c>
      <c r="P62" s="39">
        <v>71083</v>
      </c>
      <c r="Q62" s="40">
        <v>69217</v>
      </c>
      <c r="R62" s="40">
        <v>71796</v>
      </c>
      <c r="S62" s="40">
        <v>72059</v>
      </c>
      <c r="T62" s="40">
        <v>71437</v>
      </c>
      <c r="U62" s="40">
        <v>73961</v>
      </c>
      <c r="V62" s="40">
        <v>73557</v>
      </c>
      <c r="W62" s="40">
        <v>75960</v>
      </c>
      <c r="X62" s="40">
        <v>76593</v>
      </c>
      <c r="Y62" s="40">
        <v>77679</v>
      </c>
      <c r="Z62" s="40">
        <v>76989</v>
      </c>
      <c r="AA62" s="208">
        <v>75478</v>
      </c>
      <c r="AB62" s="39">
        <v>73290</v>
      </c>
      <c r="AC62" s="40">
        <v>72122</v>
      </c>
      <c r="AD62" s="40">
        <v>72543</v>
      </c>
      <c r="AE62" s="40">
        <v>73067</v>
      </c>
      <c r="AF62" s="40">
        <v>73150</v>
      </c>
      <c r="AG62" s="40">
        <v>74073</v>
      </c>
      <c r="AH62" s="40">
        <v>77062</v>
      </c>
      <c r="AI62" s="40">
        <v>78070</v>
      </c>
      <c r="AJ62" s="40">
        <v>79177</v>
      </c>
      <c r="AK62" s="40">
        <v>79373</v>
      </c>
      <c r="AL62" s="40">
        <v>77570</v>
      </c>
      <c r="AM62" s="208">
        <v>77824</v>
      </c>
      <c r="AN62" s="39">
        <v>76598</v>
      </c>
      <c r="AO62" s="40">
        <v>75119</v>
      </c>
      <c r="AP62" s="40">
        <v>76069</v>
      </c>
      <c r="AQ62" s="40">
        <v>77767</v>
      </c>
      <c r="AR62" s="40">
        <v>78075</v>
      </c>
      <c r="AS62" s="40">
        <v>80284</v>
      </c>
      <c r="AT62" s="40">
        <v>80791</v>
      </c>
      <c r="AU62" s="40">
        <v>81278</v>
      </c>
      <c r="AV62" s="40">
        <v>81688</v>
      </c>
      <c r="AW62" s="40">
        <v>83096</v>
      </c>
      <c r="AX62" s="40">
        <v>83573</v>
      </c>
      <c r="AY62" s="208">
        <v>84286</v>
      </c>
      <c r="AZ62" s="39">
        <v>84051</v>
      </c>
      <c r="BA62" s="40">
        <v>83950</v>
      </c>
      <c r="BB62" s="40">
        <v>86392</v>
      </c>
      <c r="BC62" s="40">
        <v>86132</v>
      </c>
      <c r="BD62" s="40">
        <v>85555</v>
      </c>
      <c r="BE62" s="40">
        <v>81942</v>
      </c>
      <c r="BF62" s="40">
        <v>81951</v>
      </c>
      <c r="BG62" s="40">
        <v>82489</v>
      </c>
      <c r="BH62" s="40">
        <v>82035</v>
      </c>
      <c r="BI62" s="40">
        <v>81688</v>
      </c>
      <c r="BJ62" s="40">
        <v>80942</v>
      </c>
      <c r="BK62" s="52">
        <v>81351</v>
      </c>
      <c r="BL62" s="39">
        <v>80200</v>
      </c>
      <c r="BM62" s="40">
        <v>79949</v>
      </c>
      <c r="BN62" s="40">
        <v>80951</v>
      </c>
      <c r="BO62" s="40">
        <v>81610</v>
      </c>
      <c r="BP62" s="40">
        <v>81360</v>
      </c>
      <c r="BQ62" s="40">
        <v>81862</v>
      </c>
      <c r="BR62" s="40">
        <v>81379</v>
      </c>
      <c r="BS62" s="40">
        <v>81475</v>
      </c>
      <c r="BT62" s="40">
        <v>82096</v>
      </c>
      <c r="BU62" s="40">
        <v>82392</v>
      </c>
      <c r="BV62" s="40">
        <v>82400</v>
      </c>
      <c r="BW62" s="52">
        <v>81992</v>
      </c>
      <c r="BX62" s="39">
        <v>80644</v>
      </c>
      <c r="BY62" s="40">
        <v>80745</v>
      </c>
      <c r="BZ62" s="40">
        <v>81932</v>
      </c>
      <c r="CA62" s="40">
        <v>82767</v>
      </c>
      <c r="CB62" s="40">
        <v>83226</v>
      </c>
      <c r="CC62" s="40">
        <v>83837</v>
      </c>
      <c r="CD62" s="40">
        <v>84478</v>
      </c>
      <c r="CE62" s="40">
        <v>85250</v>
      </c>
      <c r="CF62" s="40">
        <v>84935</v>
      </c>
      <c r="CG62" s="40">
        <v>85310</v>
      </c>
      <c r="CH62" s="40">
        <v>85606</v>
      </c>
      <c r="CI62" s="52">
        <v>85229</v>
      </c>
      <c r="CJ62" s="39">
        <v>83534</v>
      </c>
      <c r="CK62" s="40">
        <v>83032</v>
      </c>
      <c r="CL62" s="40">
        <v>83391</v>
      </c>
      <c r="CM62" s="40">
        <v>83100</v>
      </c>
      <c r="CN62" s="40">
        <v>82526</v>
      </c>
      <c r="CO62" s="40">
        <v>82799</v>
      </c>
      <c r="CP62" s="40">
        <v>83468</v>
      </c>
      <c r="CQ62" s="40">
        <v>85224</v>
      </c>
      <c r="CR62" s="40">
        <v>85881</v>
      </c>
      <c r="CS62" s="40">
        <v>86805</v>
      </c>
      <c r="CT62" s="40">
        <v>87976</v>
      </c>
      <c r="CU62" s="52">
        <v>88235</v>
      </c>
      <c r="CV62" s="39">
        <v>87683</v>
      </c>
      <c r="CW62" s="40">
        <v>88990</v>
      </c>
      <c r="CX62" s="40">
        <v>90251</v>
      </c>
      <c r="CY62" s="40">
        <v>91398</v>
      </c>
      <c r="CZ62" s="40">
        <v>92215</v>
      </c>
      <c r="DA62" s="40">
        <v>92443</v>
      </c>
      <c r="DB62" s="40">
        <v>92401</v>
      </c>
      <c r="DC62" s="40">
        <v>93058</v>
      </c>
      <c r="DD62" s="40">
        <v>91613</v>
      </c>
      <c r="DE62" s="40">
        <v>92175</v>
      </c>
      <c r="DF62" s="40">
        <v>92340</v>
      </c>
      <c r="DG62" s="52">
        <v>92363</v>
      </c>
      <c r="DH62" s="39">
        <v>91976</v>
      </c>
      <c r="DI62" s="40">
        <v>92040</v>
      </c>
      <c r="DJ62" s="40">
        <v>91069</v>
      </c>
      <c r="DK62" s="40">
        <v>91940</v>
      </c>
      <c r="DL62" s="40">
        <v>91807</v>
      </c>
      <c r="DM62" s="40">
        <v>92098</v>
      </c>
      <c r="DN62" s="40">
        <v>86092</v>
      </c>
      <c r="DO62" s="40">
        <v>86158</v>
      </c>
      <c r="DP62" s="40">
        <v>86512</v>
      </c>
      <c r="DQ62" s="52">
        <v>86513</v>
      </c>
      <c r="DR62" s="52">
        <v>86624</v>
      </c>
      <c r="DS62" s="208">
        <v>86012</v>
      </c>
      <c r="DT62" s="52">
        <v>84167</v>
      </c>
      <c r="DU62" s="52">
        <v>83572</v>
      </c>
      <c r="DV62" s="52">
        <v>84964</v>
      </c>
      <c r="DW62" s="52">
        <v>85457</v>
      </c>
      <c r="DX62" s="52">
        <v>85277</v>
      </c>
      <c r="DY62" s="52">
        <v>85533</v>
      </c>
      <c r="DZ62" s="52">
        <v>85196</v>
      </c>
      <c r="EA62" s="52">
        <v>85311</v>
      </c>
      <c r="EB62" s="52">
        <v>85369</v>
      </c>
      <c r="EC62" s="52">
        <v>85406</v>
      </c>
      <c r="ED62" s="52">
        <v>85629</v>
      </c>
      <c r="EE62" s="52">
        <v>85158</v>
      </c>
      <c r="EF62" s="852">
        <v>83282</v>
      </c>
      <c r="EG62" s="52">
        <v>82928</v>
      </c>
      <c r="EH62" s="52">
        <v>83391</v>
      </c>
      <c r="EI62" s="52">
        <v>84170</v>
      </c>
      <c r="EJ62" s="52">
        <v>85057</v>
      </c>
      <c r="EK62" s="52">
        <v>85360</v>
      </c>
      <c r="EL62" s="208">
        <v>85473</v>
      </c>
      <c r="EM62" s="93">
        <v>113</v>
      </c>
      <c r="EN62" s="79">
        <v>0.13220549179272986</v>
      </c>
      <c r="EO62" s="93">
        <v>315</v>
      </c>
      <c r="EP62" s="79">
        <v>0.36990065525258931</v>
      </c>
    </row>
    <row r="63" spans="1:146" ht="15" outlineLevel="2">
      <c r="A63" s="290">
        <v>38</v>
      </c>
      <c r="B63" s="290" t="s">
        <v>397</v>
      </c>
      <c r="C63" s="290" t="s">
        <v>422</v>
      </c>
      <c r="D63" s="293">
        <v>833</v>
      </c>
      <c r="E63" s="301">
        <v>833</v>
      </c>
      <c r="F63" s="301">
        <v>859</v>
      </c>
      <c r="G63" s="301">
        <v>884</v>
      </c>
      <c r="H63" s="301">
        <v>897</v>
      </c>
      <c r="I63" s="301">
        <v>919</v>
      </c>
      <c r="J63" s="301">
        <v>868</v>
      </c>
      <c r="K63" s="301">
        <v>846</v>
      </c>
      <c r="L63" s="301">
        <v>838</v>
      </c>
      <c r="M63" s="301">
        <v>865</v>
      </c>
      <c r="N63" s="301">
        <v>874</v>
      </c>
      <c r="O63" s="296">
        <v>854</v>
      </c>
      <c r="P63" s="293">
        <v>806</v>
      </c>
      <c r="Q63" s="301">
        <v>810</v>
      </c>
      <c r="R63" s="301">
        <v>817</v>
      </c>
      <c r="S63" s="301">
        <v>850</v>
      </c>
      <c r="T63" s="301">
        <v>897</v>
      </c>
      <c r="U63" s="301">
        <v>868</v>
      </c>
      <c r="V63" s="301">
        <v>872</v>
      </c>
      <c r="W63" s="301">
        <v>902</v>
      </c>
      <c r="X63" s="301">
        <v>930</v>
      </c>
      <c r="Y63" s="301">
        <v>923</v>
      </c>
      <c r="Z63" s="301">
        <v>898</v>
      </c>
      <c r="AA63" s="296">
        <v>869</v>
      </c>
      <c r="AB63" s="293">
        <v>829</v>
      </c>
      <c r="AC63" s="301">
        <v>833</v>
      </c>
      <c r="AD63" s="301">
        <v>838</v>
      </c>
      <c r="AE63" s="301">
        <v>827</v>
      </c>
      <c r="AF63" s="301">
        <v>827</v>
      </c>
      <c r="AG63" s="301">
        <v>817</v>
      </c>
      <c r="AH63" s="301">
        <v>848</v>
      </c>
      <c r="AI63" s="301">
        <v>862</v>
      </c>
      <c r="AJ63" s="301">
        <v>888</v>
      </c>
      <c r="AK63" s="301">
        <v>872</v>
      </c>
      <c r="AL63" s="301">
        <v>839</v>
      </c>
      <c r="AM63" s="296">
        <v>847</v>
      </c>
      <c r="AN63" s="293">
        <v>863</v>
      </c>
      <c r="AO63" s="301">
        <v>847</v>
      </c>
      <c r="AP63" s="301">
        <v>841</v>
      </c>
      <c r="AQ63" s="301">
        <v>895</v>
      </c>
      <c r="AR63" s="301">
        <v>922</v>
      </c>
      <c r="AS63" s="301">
        <v>1143</v>
      </c>
      <c r="AT63" s="301">
        <v>1070</v>
      </c>
      <c r="AU63" s="301">
        <v>1097</v>
      </c>
      <c r="AV63" s="301">
        <v>1076</v>
      </c>
      <c r="AW63" s="301">
        <v>1060</v>
      </c>
      <c r="AX63" s="301">
        <v>1049</v>
      </c>
      <c r="AY63" s="296">
        <v>1060</v>
      </c>
      <c r="AZ63" s="293">
        <v>1028</v>
      </c>
      <c r="BA63" s="301">
        <v>1004</v>
      </c>
      <c r="BB63" s="301">
        <v>1002</v>
      </c>
      <c r="BC63" s="301">
        <v>978</v>
      </c>
      <c r="BD63" s="301">
        <v>938</v>
      </c>
      <c r="BE63" s="301">
        <v>961</v>
      </c>
      <c r="BF63" s="301">
        <v>943</v>
      </c>
      <c r="BG63" s="301">
        <v>934</v>
      </c>
      <c r="BH63" s="301">
        <v>924</v>
      </c>
      <c r="BI63" s="301">
        <v>921</v>
      </c>
      <c r="BJ63" s="301">
        <v>937</v>
      </c>
      <c r="BK63" s="292">
        <v>968</v>
      </c>
      <c r="BL63" s="293">
        <v>973</v>
      </c>
      <c r="BM63" s="301">
        <v>950</v>
      </c>
      <c r="BN63" s="301">
        <v>1013</v>
      </c>
      <c r="BO63" s="301">
        <v>1041</v>
      </c>
      <c r="BP63" s="301">
        <v>1040</v>
      </c>
      <c r="BQ63" s="301">
        <v>1071</v>
      </c>
      <c r="BR63" s="301">
        <v>1073</v>
      </c>
      <c r="BS63" s="301">
        <v>1067</v>
      </c>
      <c r="BT63" s="301">
        <v>1034</v>
      </c>
      <c r="BU63" s="301">
        <v>1052</v>
      </c>
      <c r="BV63" s="301">
        <v>1034</v>
      </c>
      <c r="BW63" s="292">
        <v>1026</v>
      </c>
      <c r="BX63" s="293">
        <v>1019</v>
      </c>
      <c r="BY63" s="301">
        <v>994</v>
      </c>
      <c r="BZ63" s="301">
        <v>969</v>
      </c>
      <c r="CA63" s="301">
        <v>988</v>
      </c>
      <c r="CB63" s="301">
        <v>1027</v>
      </c>
      <c r="CC63" s="301">
        <v>1040</v>
      </c>
      <c r="CD63" s="301">
        <v>1060</v>
      </c>
      <c r="CE63" s="301">
        <v>1035</v>
      </c>
      <c r="CF63" s="301">
        <v>1008</v>
      </c>
      <c r="CG63" s="301">
        <v>1040</v>
      </c>
      <c r="CH63" s="301">
        <v>1023</v>
      </c>
      <c r="CI63" s="292">
        <v>1020</v>
      </c>
      <c r="CJ63" s="293">
        <v>991</v>
      </c>
      <c r="CK63" s="301">
        <v>1015</v>
      </c>
      <c r="CL63" s="301">
        <v>1035</v>
      </c>
      <c r="CM63" s="301">
        <v>1079</v>
      </c>
      <c r="CN63" s="301">
        <v>1057</v>
      </c>
      <c r="CO63" s="301">
        <v>1069</v>
      </c>
      <c r="CP63" s="301">
        <v>1070</v>
      </c>
      <c r="CQ63" s="301">
        <v>1086</v>
      </c>
      <c r="CR63" s="301">
        <v>1105</v>
      </c>
      <c r="CS63" s="301">
        <v>1117</v>
      </c>
      <c r="CT63" s="301">
        <v>1172</v>
      </c>
      <c r="CU63" s="292">
        <v>1209</v>
      </c>
      <c r="CV63" s="293">
        <v>1203</v>
      </c>
      <c r="CW63" s="301">
        <v>1193</v>
      </c>
      <c r="CX63" s="301">
        <v>1230</v>
      </c>
      <c r="CY63" s="301">
        <v>1244</v>
      </c>
      <c r="CZ63" s="301">
        <v>1256</v>
      </c>
      <c r="DA63" s="301">
        <v>1252</v>
      </c>
      <c r="DB63" s="301">
        <v>1236</v>
      </c>
      <c r="DC63" s="301">
        <v>1253</v>
      </c>
      <c r="DD63" s="301">
        <v>1169</v>
      </c>
      <c r="DE63" s="301">
        <v>1169</v>
      </c>
      <c r="DF63" s="301">
        <v>1166</v>
      </c>
      <c r="DG63" s="292">
        <v>1170</v>
      </c>
      <c r="DH63" s="293">
        <v>1174</v>
      </c>
      <c r="DI63" s="301">
        <v>1141</v>
      </c>
      <c r="DJ63" s="301">
        <v>1181</v>
      </c>
      <c r="DK63" s="301">
        <v>1178</v>
      </c>
      <c r="DL63" s="301">
        <v>1154</v>
      </c>
      <c r="DM63" s="301">
        <v>1213</v>
      </c>
      <c r="DN63" s="301">
        <v>1078</v>
      </c>
      <c r="DO63" s="301">
        <v>1063</v>
      </c>
      <c r="DP63" s="301">
        <v>1072</v>
      </c>
      <c r="DQ63" s="292">
        <v>1085</v>
      </c>
      <c r="DR63" s="292">
        <v>1090</v>
      </c>
      <c r="DS63" s="296">
        <v>1082</v>
      </c>
      <c r="DT63" s="292">
        <v>1039</v>
      </c>
      <c r="DU63" s="292">
        <v>902</v>
      </c>
      <c r="DV63" s="292">
        <v>1009</v>
      </c>
      <c r="DW63" s="292">
        <v>1068</v>
      </c>
      <c r="DX63" s="292">
        <v>1051</v>
      </c>
      <c r="DY63" s="292">
        <v>1069</v>
      </c>
      <c r="DZ63" s="292">
        <v>1078</v>
      </c>
      <c r="EA63" s="292">
        <v>1065</v>
      </c>
      <c r="EB63" s="292">
        <v>1072</v>
      </c>
      <c r="EC63" s="292">
        <v>1069</v>
      </c>
      <c r="ED63" s="292">
        <v>1084</v>
      </c>
      <c r="EE63" s="292">
        <v>1072</v>
      </c>
      <c r="EF63" s="853">
        <v>1027</v>
      </c>
      <c r="EG63" s="292">
        <v>986</v>
      </c>
      <c r="EH63" s="292">
        <v>982</v>
      </c>
      <c r="EI63" s="292">
        <v>988</v>
      </c>
      <c r="EJ63" s="292">
        <v>1000</v>
      </c>
      <c r="EK63" s="292">
        <v>1011</v>
      </c>
      <c r="EL63" s="296">
        <v>1006</v>
      </c>
      <c r="EM63" s="93">
        <v>-5</v>
      </c>
      <c r="EN63" s="79">
        <v>-0.49701789264413521</v>
      </c>
      <c r="EO63" s="93">
        <v>-66</v>
      </c>
      <c r="EP63" s="79">
        <v>-6.1567164179104479</v>
      </c>
    </row>
    <row r="64" spans="1:146" ht="15" outlineLevel="2">
      <c r="A64" s="290">
        <v>86</v>
      </c>
      <c r="B64" s="290" t="s">
        <v>397</v>
      </c>
      <c r="C64" s="290" t="s">
        <v>431</v>
      </c>
      <c r="D64" s="293">
        <v>967</v>
      </c>
      <c r="E64" s="301">
        <v>969</v>
      </c>
      <c r="F64" s="301">
        <v>994</v>
      </c>
      <c r="G64" s="301">
        <v>993</v>
      </c>
      <c r="H64" s="301">
        <v>1007</v>
      </c>
      <c r="I64" s="301">
        <v>1051</v>
      </c>
      <c r="J64" s="301">
        <v>1035</v>
      </c>
      <c r="K64" s="301">
        <v>1003</v>
      </c>
      <c r="L64" s="301">
        <v>980</v>
      </c>
      <c r="M64" s="301">
        <v>993</v>
      </c>
      <c r="N64" s="301">
        <v>1028</v>
      </c>
      <c r="O64" s="296">
        <v>1032</v>
      </c>
      <c r="P64" s="293">
        <v>1041</v>
      </c>
      <c r="Q64" s="301">
        <v>1045</v>
      </c>
      <c r="R64" s="301">
        <v>1063</v>
      </c>
      <c r="S64" s="301">
        <v>1048</v>
      </c>
      <c r="T64" s="301">
        <v>1007</v>
      </c>
      <c r="U64" s="301">
        <v>1076</v>
      </c>
      <c r="V64" s="301">
        <v>1081</v>
      </c>
      <c r="W64" s="301">
        <v>1104</v>
      </c>
      <c r="X64" s="301">
        <v>1117</v>
      </c>
      <c r="Y64" s="301">
        <v>1140</v>
      </c>
      <c r="Z64" s="301">
        <v>1105</v>
      </c>
      <c r="AA64" s="296">
        <v>1066</v>
      </c>
      <c r="AB64" s="293">
        <v>1043</v>
      </c>
      <c r="AC64" s="301">
        <v>1022</v>
      </c>
      <c r="AD64" s="301">
        <v>1043</v>
      </c>
      <c r="AE64" s="301">
        <v>1065</v>
      </c>
      <c r="AF64" s="301">
        <v>1075</v>
      </c>
      <c r="AG64" s="301">
        <v>1095</v>
      </c>
      <c r="AH64" s="301">
        <v>1196</v>
      </c>
      <c r="AI64" s="301">
        <v>1237</v>
      </c>
      <c r="AJ64" s="301">
        <v>1251</v>
      </c>
      <c r="AK64" s="301">
        <v>1243</v>
      </c>
      <c r="AL64" s="301">
        <v>1197</v>
      </c>
      <c r="AM64" s="296">
        <v>1170</v>
      </c>
      <c r="AN64" s="293">
        <v>1138</v>
      </c>
      <c r="AO64" s="301">
        <v>1079</v>
      </c>
      <c r="AP64" s="301">
        <v>1100</v>
      </c>
      <c r="AQ64" s="301">
        <v>1123</v>
      </c>
      <c r="AR64" s="301">
        <v>1133</v>
      </c>
      <c r="AS64" s="301">
        <v>1154</v>
      </c>
      <c r="AT64" s="301">
        <v>1174</v>
      </c>
      <c r="AU64" s="301">
        <v>1219</v>
      </c>
      <c r="AV64" s="301">
        <v>1166</v>
      </c>
      <c r="AW64" s="301">
        <v>1231</v>
      </c>
      <c r="AX64" s="301">
        <v>1219</v>
      </c>
      <c r="AY64" s="296">
        <v>1205</v>
      </c>
      <c r="AZ64" s="293">
        <v>1152</v>
      </c>
      <c r="BA64" s="301">
        <v>1135</v>
      </c>
      <c r="BB64" s="301">
        <v>1101</v>
      </c>
      <c r="BC64" s="301">
        <v>1077</v>
      </c>
      <c r="BD64" s="301">
        <v>1076</v>
      </c>
      <c r="BE64" s="301">
        <v>1090</v>
      </c>
      <c r="BF64" s="301">
        <v>1088</v>
      </c>
      <c r="BG64" s="301">
        <v>1043</v>
      </c>
      <c r="BH64" s="301">
        <v>1045</v>
      </c>
      <c r="BI64" s="301">
        <v>1050</v>
      </c>
      <c r="BJ64" s="301">
        <v>1054</v>
      </c>
      <c r="BK64" s="292">
        <v>1043</v>
      </c>
      <c r="BL64" s="293">
        <v>1018</v>
      </c>
      <c r="BM64" s="301">
        <v>1007</v>
      </c>
      <c r="BN64" s="301">
        <v>1017</v>
      </c>
      <c r="BO64" s="301">
        <v>1034</v>
      </c>
      <c r="BP64" s="301">
        <v>1037</v>
      </c>
      <c r="BQ64" s="301">
        <v>1049</v>
      </c>
      <c r="BR64" s="301">
        <v>1051</v>
      </c>
      <c r="BS64" s="301">
        <v>1098</v>
      </c>
      <c r="BT64" s="301">
        <v>1100</v>
      </c>
      <c r="BU64" s="301">
        <v>1085</v>
      </c>
      <c r="BV64" s="301">
        <v>1095</v>
      </c>
      <c r="BW64" s="292">
        <v>1083</v>
      </c>
      <c r="BX64" s="293">
        <v>1073</v>
      </c>
      <c r="BY64" s="301">
        <v>1085</v>
      </c>
      <c r="BZ64" s="301">
        <v>1096</v>
      </c>
      <c r="CA64" s="301">
        <v>1106</v>
      </c>
      <c r="CB64" s="301">
        <v>1107</v>
      </c>
      <c r="CC64" s="301">
        <v>1121</v>
      </c>
      <c r="CD64" s="301">
        <v>1124</v>
      </c>
      <c r="CE64" s="301">
        <v>1178</v>
      </c>
      <c r="CF64" s="301">
        <v>1160</v>
      </c>
      <c r="CG64" s="301">
        <v>1164</v>
      </c>
      <c r="CH64" s="301">
        <v>1171</v>
      </c>
      <c r="CI64" s="292">
        <v>1140</v>
      </c>
      <c r="CJ64" s="293">
        <v>1103</v>
      </c>
      <c r="CK64" s="301">
        <v>1088</v>
      </c>
      <c r="CL64" s="301">
        <v>1097</v>
      </c>
      <c r="CM64" s="301">
        <v>1099</v>
      </c>
      <c r="CN64" s="301">
        <v>1078</v>
      </c>
      <c r="CO64" s="301">
        <v>1095</v>
      </c>
      <c r="CP64" s="301">
        <v>1127</v>
      </c>
      <c r="CQ64" s="301">
        <v>1161</v>
      </c>
      <c r="CR64" s="301">
        <v>1135</v>
      </c>
      <c r="CS64" s="301">
        <v>1150</v>
      </c>
      <c r="CT64" s="301">
        <v>1153</v>
      </c>
      <c r="CU64" s="292">
        <v>1123</v>
      </c>
      <c r="CV64" s="293">
        <v>1122</v>
      </c>
      <c r="CW64" s="301">
        <v>1147</v>
      </c>
      <c r="CX64" s="301">
        <v>1160</v>
      </c>
      <c r="CY64" s="301">
        <v>1188</v>
      </c>
      <c r="CZ64" s="301">
        <v>1190</v>
      </c>
      <c r="DA64" s="301">
        <v>1165</v>
      </c>
      <c r="DB64" s="301">
        <v>1154</v>
      </c>
      <c r="DC64" s="301">
        <v>1156</v>
      </c>
      <c r="DD64" s="301">
        <v>1131</v>
      </c>
      <c r="DE64" s="301">
        <v>1148</v>
      </c>
      <c r="DF64" s="301">
        <v>1174</v>
      </c>
      <c r="DG64" s="292">
        <v>1162</v>
      </c>
      <c r="DH64" s="293">
        <v>1171</v>
      </c>
      <c r="DI64" s="301">
        <v>1168</v>
      </c>
      <c r="DJ64" s="301">
        <v>1184</v>
      </c>
      <c r="DK64" s="301">
        <v>1192</v>
      </c>
      <c r="DL64" s="301">
        <v>1182</v>
      </c>
      <c r="DM64" s="301">
        <v>1204</v>
      </c>
      <c r="DN64" s="301">
        <v>1126</v>
      </c>
      <c r="DO64" s="301">
        <v>1127</v>
      </c>
      <c r="DP64" s="301">
        <v>1120</v>
      </c>
      <c r="DQ64" s="292">
        <v>1134</v>
      </c>
      <c r="DR64" s="292">
        <v>1142</v>
      </c>
      <c r="DS64" s="296">
        <v>1149</v>
      </c>
      <c r="DT64" s="292">
        <v>1131</v>
      </c>
      <c r="DU64" s="292">
        <v>1135</v>
      </c>
      <c r="DV64" s="292">
        <v>1171</v>
      </c>
      <c r="DW64" s="292">
        <v>1179</v>
      </c>
      <c r="DX64" s="292">
        <v>1199</v>
      </c>
      <c r="DY64" s="292">
        <v>1211</v>
      </c>
      <c r="DZ64" s="292">
        <v>1199</v>
      </c>
      <c r="EA64" s="292">
        <v>1201</v>
      </c>
      <c r="EB64" s="292">
        <v>1224</v>
      </c>
      <c r="EC64" s="292">
        <v>1220</v>
      </c>
      <c r="ED64" s="292">
        <v>1234</v>
      </c>
      <c r="EE64" s="292">
        <v>1213</v>
      </c>
      <c r="EF64" s="853">
        <v>1157</v>
      </c>
      <c r="EG64" s="292">
        <v>1173</v>
      </c>
      <c r="EH64" s="292">
        <v>1179</v>
      </c>
      <c r="EI64" s="292">
        <v>1198</v>
      </c>
      <c r="EJ64" s="292">
        <v>1198</v>
      </c>
      <c r="EK64" s="292">
        <v>1232</v>
      </c>
      <c r="EL64" s="296">
        <v>1243</v>
      </c>
      <c r="EM64" s="93">
        <v>11</v>
      </c>
      <c r="EN64" s="79">
        <v>0.88495575221238942</v>
      </c>
      <c r="EO64" s="93">
        <v>30</v>
      </c>
      <c r="EP64" s="79">
        <v>2.4732069249793898</v>
      </c>
    </row>
    <row r="65" spans="1:146" ht="15" outlineLevel="2">
      <c r="A65" s="290">
        <v>107</v>
      </c>
      <c r="B65" s="290" t="s">
        <v>397</v>
      </c>
      <c r="C65" s="290" t="s">
        <v>436</v>
      </c>
      <c r="D65" s="293">
        <v>630</v>
      </c>
      <c r="E65" s="301">
        <v>649</v>
      </c>
      <c r="F65" s="301">
        <v>640</v>
      </c>
      <c r="G65" s="301">
        <v>637</v>
      </c>
      <c r="H65" s="301">
        <v>677</v>
      </c>
      <c r="I65" s="301">
        <v>723</v>
      </c>
      <c r="J65" s="301">
        <v>720</v>
      </c>
      <c r="K65" s="301">
        <v>707</v>
      </c>
      <c r="L65" s="301">
        <v>721</v>
      </c>
      <c r="M65" s="301">
        <v>715</v>
      </c>
      <c r="N65" s="301">
        <v>729</v>
      </c>
      <c r="O65" s="296">
        <v>745</v>
      </c>
      <c r="P65" s="293">
        <v>699</v>
      </c>
      <c r="Q65" s="301">
        <v>669</v>
      </c>
      <c r="R65" s="301">
        <v>671</v>
      </c>
      <c r="S65" s="301">
        <v>695</v>
      </c>
      <c r="T65" s="301">
        <v>677</v>
      </c>
      <c r="U65" s="301">
        <v>727</v>
      </c>
      <c r="V65" s="301">
        <v>724</v>
      </c>
      <c r="W65" s="301">
        <v>757</v>
      </c>
      <c r="X65" s="301">
        <v>763</v>
      </c>
      <c r="Y65" s="301">
        <v>779</v>
      </c>
      <c r="Z65" s="301">
        <v>754</v>
      </c>
      <c r="AA65" s="296">
        <v>739</v>
      </c>
      <c r="AB65" s="293">
        <v>707</v>
      </c>
      <c r="AC65" s="301">
        <v>662</v>
      </c>
      <c r="AD65" s="301">
        <v>691</v>
      </c>
      <c r="AE65" s="301">
        <v>718</v>
      </c>
      <c r="AF65" s="301">
        <v>731</v>
      </c>
      <c r="AG65" s="301">
        <v>780</v>
      </c>
      <c r="AH65" s="301">
        <v>915</v>
      </c>
      <c r="AI65" s="301">
        <v>942</v>
      </c>
      <c r="AJ65" s="301">
        <v>937</v>
      </c>
      <c r="AK65" s="301">
        <v>925</v>
      </c>
      <c r="AL65" s="301">
        <v>833</v>
      </c>
      <c r="AM65" s="296">
        <v>858</v>
      </c>
      <c r="AN65" s="293">
        <v>830</v>
      </c>
      <c r="AO65" s="301">
        <v>704</v>
      </c>
      <c r="AP65" s="301">
        <v>717</v>
      </c>
      <c r="AQ65" s="301">
        <v>741</v>
      </c>
      <c r="AR65" s="301">
        <v>726</v>
      </c>
      <c r="AS65" s="301">
        <v>809</v>
      </c>
      <c r="AT65" s="301">
        <v>784</v>
      </c>
      <c r="AU65" s="301">
        <v>809</v>
      </c>
      <c r="AV65" s="301">
        <v>809</v>
      </c>
      <c r="AW65" s="301">
        <v>832</v>
      </c>
      <c r="AX65" s="301">
        <v>850</v>
      </c>
      <c r="AY65" s="296">
        <v>904</v>
      </c>
      <c r="AZ65" s="293">
        <v>899</v>
      </c>
      <c r="BA65" s="301">
        <v>897</v>
      </c>
      <c r="BB65" s="301">
        <v>881</v>
      </c>
      <c r="BC65" s="301">
        <v>809</v>
      </c>
      <c r="BD65" s="301">
        <v>811</v>
      </c>
      <c r="BE65" s="301">
        <v>815</v>
      </c>
      <c r="BF65" s="301">
        <v>830</v>
      </c>
      <c r="BG65" s="301">
        <v>805</v>
      </c>
      <c r="BH65" s="301">
        <v>798</v>
      </c>
      <c r="BI65" s="301">
        <v>769</v>
      </c>
      <c r="BJ65" s="301">
        <v>794</v>
      </c>
      <c r="BK65" s="292">
        <v>814</v>
      </c>
      <c r="BL65" s="293">
        <v>811</v>
      </c>
      <c r="BM65" s="301">
        <v>792</v>
      </c>
      <c r="BN65" s="301">
        <v>831</v>
      </c>
      <c r="BO65" s="301">
        <v>820</v>
      </c>
      <c r="BP65" s="301">
        <v>802</v>
      </c>
      <c r="BQ65" s="301">
        <v>814</v>
      </c>
      <c r="BR65" s="301">
        <v>795</v>
      </c>
      <c r="BS65" s="301">
        <v>770</v>
      </c>
      <c r="BT65" s="301">
        <v>777</v>
      </c>
      <c r="BU65" s="301">
        <v>793</v>
      </c>
      <c r="BV65" s="301">
        <v>756</v>
      </c>
      <c r="BW65" s="292">
        <v>785</v>
      </c>
      <c r="BX65" s="293">
        <v>758</v>
      </c>
      <c r="BY65" s="301">
        <v>799</v>
      </c>
      <c r="BZ65" s="301">
        <v>770</v>
      </c>
      <c r="CA65" s="301">
        <v>763</v>
      </c>
      <c r="CB65" s="301">
        <v>697</v>
      </c>
      <c r="CC65" s="301">
        <v>697</v>
      </c>
      <c r="CD65" s="301">
        <v>699</v>
      </c>
      <c r="CE65" s="301">
        <v>704</v>
      </c>
      <c r="CF65" s="301">
        <v>662</v>
      </c>
      <c r="CG65" s="301">
        <v>682</v>
      </c>
      <c r="CH65" s="301">
        <v>698</v>
      </c>
      <c r="CI65" s="292">
        <v>701</v>
      </c>
      <c r="CJ65" s="293">
        <v>774</v>
      </c>
      <c r="CK65" s="301">
        <v>762</v>
      </c>
      <c r="CL65" s="301">
        <v>792</v>
      </c>
      <c r="CM65" s="301">
        <v>789</v>
      </c>
      <c r="CN65" s="301">
        <v>772</v>
      </c>
      <c r="CO65" s="301">
        <v>774</v>
      </c>
      <c r="CP65" s="301">
        <v>762</v>
      </c>
      <c r="CQ65" s="301">
        <v>786</v>
      </c>
      <c r="CR65" s="301">
        <v>829</v>
      </c>
      <c r="CS65" s="301">
        <v>788</v>
      </c>
      <c r="CT65" s="301">
        <v>842</v>
      </c>
      <c r="CU65" s="292">
        <v>847</v>
      </c>
      <c r="CV65" s="293">
        <v>831</v>
      </c>
      <c r="CW65" s="301">
        <v>816</v>
      </c>
      <c r="CX65" s="301">
        <v>828</v>
      </c>
      <c r="CY65" s="301">
        <v>836</v>
      </c>
      <c r="CZ65" s="301">
        <v>863</v>
      </c>
      <c r="DA65" s="301">
        <v>875</v>
      </c>
      <c r="DB65" s="301">
        <v>827</v>
      </c>
      <c r="DC65" s="301">
        <v>802</v>
      </c>
      <c r="DD65" s="301">
        <v>797</v>
      </c>
      <c r="DE65" s="301">
        <v>798</v>
      </c>
      <c r="DF65" s="301">
        <v>807</v>
      </c>
      <c r="DG65" s="292">
        <v>822</v>
      </c>
      <c r="DH65" s="293">
        <v>802</v>
      </c>
      <c r="DI65" s="301">
        <v>810</v>
      </c>
      <c r="DJ65" s="301">
        <v>884</v>
      </c>
      <c r="DK65" s="301">
        <v>896</v>
      </c>
      <c r="DL65" s="301">
        <v>903</v>
      </c>
      <c r="DM65" s="301">
        <v>875</v>
      </c>
      <c r="DN65" s="301">
        <v>753</v>
      </c>
      <c r="DO65" s="301">
        <v>705</v>
      </c>
      <c r="DP65" s="301">
        <v>727</v>
      </c>
      <c r="DQ65" s="292">
        <v>711</v>
      </c>
      <c r="DR65" s="292">
        <v>717</v>
      </c>
      <c r="DS65" s="296">
        <v>709</v>
      </c>
      <c r="DT65" s="292">
        <v>643</v>
      </c>
      <c r="DU65" s="292">
        <v>598</v>
      </c>
      <c r="DV65" s="292">
        <v>668</v>
      </c>
      <c r="DW65" s="292">
        <v>690</v>
      </c>
      <c r="DX65" s="292">
        <v>671</v>
      </c>
      <c r="DY65" s="292">
        <v>680</v>
      </c>
      <c r="DZ65" s="292">
        <v>676</v>
      </c>
      <c r="EA65" s="292">
        <v>690</v>
      </c>
      <c r="EB65" s="292">
        <v>666</v>
      </c>
      <c r="EC65" s="292">
        <v>646</v>
      </c>
      <c r="ED65" s="292">
        <v>652</v>
      </c>
      <c r="EE65" s="292">
        <v>658</v>
      </c>
      <c r="EF65" s="853">
        <v>626</v>
      </c>
      <c r="EG65" s="292">
        <v>550</v>
      </c>
      <c r="EH65" s="292">
        <v>583</v>
      </c>
      <c r="EI65" s="292">
        <v>605</v>
      </c>
      <c r="EJ65" s="292">
        <v>659</v>
      </c>
      <c r="EK65" s="292">
        <v>658</v>
      </c>
      <c r="EL65" s="296">
        <v>673</v>
      </c>
      <c r="EM65" s="93">
        <v>15</v>
      </c>
      <c r="EN65" s="79">
        <v>2.2288261515601784</v>
      </c>
      <c r="EO65" s="93">
        <v>15</v>
      </c>
      <c r="EP65" s="79">
        <v>2.2796352583586628</v>
      </c>
    </row>
    <row r="66" spans="1:146" ht="15" outlineLevel="2">
      <c r="A66" s="290">
        <v>134</v>
      </c>
      <c r="B66" s="290" t="s">
        <v>397</v>
      </c>
      <c r="C66" s="290" t="s">
        <v>441</v>
      </c>
      <c r="D66" s="293">
        <v>558</v>
      </c>
      <c r="E66" s="301">
        <v>562</v>
      </c>
      <c r="F66" s="301">
        <v>587</v>
      </c>
      <c r="G66" s="301">
        <v>602</v>
      </c>
      <c r="H66" s="301">
        <v>616</v>
      </c>
      <c r="I66" s="301">
        <v>628</v>
      </c>
      <c r="J66" s="301">
        <v>628</v>
      </c>
      <c r="K66" s="301">
        <v>646</v>
      </c>
      <c r="L66" s="301">
        <v>643</v>
      </c>
      <c r="M66" s="301">
        <v>657</v>
      </c>
      <c r="N66" s="301">
        <v>670</v>
      </c>
      <c r="O66" s="296">
        <v>662</v>
      </c>
      <c r="P66" s="293">
        <v>666</v>
      </c>
      <c r="Q66" s="301">
        <v>693</v>
      </c>
      <c r="R66" s="301">
        <v>712</v>
      </c>
      <c r="S66" s="301">
        <v>620</v>
      </c>
      <c r="T66" s="301">
        <v>616</v>
      </c>
      <c r="U66" s="301">
        <v>712</v>
      </c>
      <c r="V66" s="301">
        <v>715</v>
      </c>
      <c r="W66" s="301">
        <v>742</v>
      </c>
      <c r="X66" s="301">
        <v>746</v>
      </c>
      <c r="Y66" s="301">
        <v>762</v>
      </c>
      <c r="Z66" s="301">
        <v>726</v>
      </c>
      <c r="AA66" s="296">
        <v>729</v>
      </c>
      <c r="AB66" s="293">
        <v>694</v>
      </c>
      <c r="AC66" s="301">
        <v>686</v>
      </c>
      <c r="AD66" s="301">
        <v>694</v>
      </c>
      <c r="AE66" s="301">
        <v>676</v>
      </c>
      <c r="AF66" s="301">
        <v>659</v>
      </c>
      <c r="AG66" s="301">
        <v>629</v>
      </c>
      <c r="AH66" s="301">
        <v>657</v>
      </c>
      <c r="AI66" s="301">
        <v>660</v>
      </c>
      <c r="AJ66" s="301">
        <v>676</v>
      </c>
      <c r="AK66" s="301">
        <v>670</v>
      </c>
      <c r="AL66" s="301">
        <v>643</v>
      </c>
      <c r="AM66" s="296">
        <v>636</v>
      </c>
      <c r="AN66" s="293">
        <v>622</v>
      </c>
      <c r="AO66" s="301">
        <v>597</v>
      </c>
      <c r="AP66" s="301">
        <v>614</v>
      </c>
      <c r="AQ66" s="301">
        <v>624</v>
      </c>
      <c r="AR66" s="301">
        <v>634</v>
      </c>
      <c r="AS66" s="301">
        <v>680</v>
      </c>
      <c r="AT66" s="301">
        <v>688</v>
      </c>
      <c r="AU66" s="301">
        <v>694</v>
      </c>
      <c r="AV66" s="301">
        <v>701</v>
      </c>
      <c r="AW66" s="301">
        <v>705</v>
      </c>
      <c r="AX66" s="301">
        <v>688</v>
      </c>
      <c r="AY66" s="296">
        <v>665</v>
      </c>
      <c r="AZ66" s="293">
        <v>664</v>
      </c>
      <c r="BA66" s="301">
        <v>668</v>
      </c>
      <c r="BB66" s="301">
        <v>661</v>
      </c>
      <c r="BC66" s="301">
        <v>639</v>
      </c>
      <c r="BD66" s="301">
        <v>638</v>
      </c>
      <c r="BE66" s="301">
        <v>642</v>
      </c>
      <c r="BF66" s="301">
        <v>619</v>
      </c>
      <c r="BG66" s="301">
        <v>602</v>
      </c>
      <c r="BH66" s="301">
        <v>600</v>
      </c>
      <c r="BI66" s="301">
        <v>575</v>
      </c>
      <c r="BJ66" s="301">
        <v>569</v>
      </c>
      <c r="BK66" s="292">
        <v>582</v>
      </c>
      <c r="BL66" s="293">
        <v>568</v>
      </c>
      <c r="BM66" s="301">
        <v>573</v>
      </c>
      <c r="BN66" s="301">
        <v>574</v>
      </c>
      <c r="BO66" s="301">
        <v>575</v>
      </c>
      <c r="BP66" s="301">
        <v>587</v>
      </c>
      <c r="BQ66" s="301">
        <v>606</v>
      </c>
      <c r="BR66" s="301">
        <v>577</v>
      </c>
      <c r="BS66" s="301">
        <v>568</v>
      </c>
      <c r="BT66" s="301">
        <v>568</v>
      </c>
      <c r="BU66" s="301">
        <v>564</v>
      </c>
      <c r="BV66" s="301">
        <v>560</v>
      </c>
      <c r="BW66" s="292">
        <v>558</v>
      </c>
      <c r="BX66" s="293">
        <v>527</v>
      </c>
      <c r="BY66" s="301">
        <v>523</v>
      </c>
      <c r="BZ66" s="301">
        <v>548</v>
      </c>
      <c r="CA66" s="301">
        <v>546</v>
      </c>
      <c r="CB66" s="301">
        <v>537</v>
      </c>
      <c r="CC66" s="301">
        <v>545</v>
      </c>
      <c r="CD66" s="301">
        <v>521</v>
      </c>
      <c r="CE66" s="301">
        <v>538</v>
      </c>
      <c r="CF66" s="301">
        <v>533</v>
      </c>
      <c r="CG66" s="301">
        <v>513</v>
      </c>
      <c r="CH66" s="301">
        <v>511</v>
      </c>
      <c r="CI66" s="292">
        <v>503</v>
      </c>
      <c r="CJ66" s="293">
        <v>449</v>
      </c>
      <c r="CK66" s="301">
        <v>459</v>
      </c>
      <c r="CL66" s="301">
        <v>436</v>
      </c>
      <c r="CM66" s="301">
        <v>424</v>
      </c>
      <c r="CN66" s="301">
        <v>427</v>
      </c>
      <c r="CO66" s="301">
        <v>447</v>
      </c>
      <c r="CP66" s="301">
        <v>449</v>
      </c>
      <c r="CQ66" s="301">
        <v>472</v>
      </c>
      <c r="CR66" s="301">
        <v>464</v>
      </c>
      <c r="CS66" s="301">
        <v>477</v>
      </c>
      <c r="CT66" s="301">
        <v>496</v>
      </c>
      <c r="CU66" s="292">
        <v>471</v>
      </c>
      <c r="CV66" s="293">
        <v>454</v>
      </c>
      <c r="CW66" s="301">
        <v>457</v>
      </c>
      <c r="CX66" s="301">
        <v>466</v>
      </c>
      <c r="CY66" s="301">
        <v>477</v>
      </c>
      <c r="CZ66" s="301">
        <v>507</v>
      </c>
      <c r="DA66" s="301">
        <v>510</v>
      </c>
      <c r="DB66" s="301">
        <v>489</v>
      </c>
      <c r="DC66" s="301">
        <v>501</v>
      </c>
      <c r="DD66" s="301">
        <v>519</v>
      </c>
      <c r="DE66" s="301">
        <v>510</v>
      </c>
      <c r="DF66" s="301">
        <v>525</v>
      </c>
      <c r="DG66" s="292">
        <v>523</v>
      </c>
      <c r="DH66" s="293">
        <v>531</v>
      </c>
      <c r="DI66" s="301">
        <v>536</v>
      </c>
      <c r="DJ66" s="301">
        <v>536</v>
      </c>
      <c r="DK66" s="301">
        <v>536</v>
      </c>
      <c r="DL66" s="301">
        <v>539</v>
      </c>
      <c r="DM66" s="301">
        <v>533</v>
      </c>
      <c r="DN66" s="301">
        <v>455</v>
      </c>
      <c r="DO66" s="301">
        <v>449</v>
      </c>
      <c r="DP66" s="301">
        <v>442</v>
      </c>
      <c r="DQ66" s="292">
        <v>435</v>
      </c>
      <c r="DR66" s="292">
        <v>470</v>
      </c>
      <c r="DS66" s="296">
        <v>461</v>
      </c>
      <c r="DT66" s="292">
        <v>438</v>
      </c>
      <c r="DU66" s="292">
        <v>429</v>
      </c>
      <c r="DV66" s="292">
        <v>435</v>
      </c>
      <c r="DW66" s="292">
        <v>441</v>
      </c>
      <c r="DX66" s="292">
        <v>451</v>
      </c>
      <c r="DY66" s="292">
        <v>470</v>
      </c>
      <c r="DZ66" s="292">
        <v>486</v>
      </c>
      <c r="EA66" s="292">
        <v>500</v>
      </c>
      <c r="EB66" s="292">
        <v>492</v>
      </c>
      <c r="EC66" s="292">
        <v>495</v>
      </c>
      <c r="ED66" s="292">
        <v>497</v>
      </c>
      <c r="EE66" s="292">
        <v>491</v>
      </c>
      <c r="EF66" s="853">
        <v>465</v>
      </c>
      <c r="EG66" s="292">
        <v>438</v>
      </c>
      <c r="EH66" s="292">
        <v>454</v>
      </c>
      <c r="EI66" s="292">
        <v>470</v>
      </c>
      <c r="EJ66" s="292">
        <v>463</v>
      </c>
      <c r="EK66" s="292">
        <v>468</v>
      </c>
      <c r="EL66" s="296">
        <v>457</v>
      </c>
      <c r="EM66" s="93">
        <v>-11</v>
      </c>
      <c r="EN66" s="79">
        <v>-2.4070021881838075</v>
      </c>
      <c r="EO66" s="93">
        <v>-34</v>
      </c>
      <c r="EP66" s="79">
        <v>-6.9246435845213856</v>
      </c>
    </row>
    <row r="67" spans="1:146" ht="15" outlineLevel="2">
      <c r="A67" s="290">
        <v>150</v>
      </c>
      <c r="B67" s="290" t="s">
        <v>397</v>
      </c>
      <c r="C67" s="290" t="s">
        <v>447</v>
      </c>
      <c r="D67" s="293">
        <v>1484</v>
      </c>
      <c r="E67" s="301">
        <v>1474</v>
      </c>
      <c r="F67" s="301">
        <v>1503</v>
      </c>
      <c r="G67" s="301">
        <v>1541</v>
      </c>
      <c r="H67" s="301">
        <v>1535</v>
      </c>
      <c r="I67" s="301">
        <v>1547</v>
      </c>
      <c r="J67" s="301">
        <v>1508</v>
      </c>
      <c r="K67" s="301">
        <v>1510</v>
      </c>
      <c r="L67" s="301">
        <v>1493</v>
      </c>
      <c r="M67" s="301">
        <v>1529</v>
      </c>
      <c r="N67" s="301">
        <v>1579</v>
      </c>
      <c r="O67" s="296">
        <v>1563</v>
      </c>
      <c r="P67" s="293">
        <v>1514</v>
      </c>
      <c r="Q67" s="301">
        <v>1524</v>
      </c>
      <c r="R67" s="301">
        <v>1547</v>
      </c>
      <c r="S67" s="301">
        <v>1531</v>
      </c>
      <c r="T67" s="301">
        <v>1535</v>
      </c>
      <c r="U67" s="301">
        <v>1579</v>
      </c>
      <c r="V67" s="301">
        <v>1602</v>
      </c>
      <c r="W67" s="301">
        <v>1637</v>
      </c>
      <c r="X67" s="301">
        <v>1611</v>
      </c>
      <c r="Y67" s="301">
        <v>1611</v>
      </c>
      <c r="Z67" s="301">
        <v>1553</v>
      </c>
      <c r="AA67" s="296">
        <v>1530</v>
      </c>
      <c r="AB67" s="293">
        <v>1448</v>
      </c>
      <c r="AC67" s="301">
        <v>1418</v>
      </c>
      <c r="AD67" s="301">
        <v>1441</v>
      </c>
      <c r="AE67" s="301">
        <v>1445</v>
      </c>
      <c r="AF67" s="301">
        <v>1436</v>
      </c>
      <c r="AG67" s="301">
        <v>1387</v>
      </c>
      <c r="AH67" s="301">
        <v>1584</v>
      </c>
      <c r="AI67" s="301">
        <v>1629</v>
      </c>
      <c r="AJ67" s="301">
        <v>1679</v>
      </c>
      <c r="AK67" s="301">
        <v>1676</v>
      </c>
      <c r="AL67" s="301">
        <v>1549</v>
      </c>
      <c r="AM67" s="296">
        <v>1504</v>
      </c>
      <c r="AN67" s="293">
        <v>1391</v>
      </c>
      <c r="AO67" s="301">
        <v>1236</v>
      </c>
      <c r="AP67" s="301">
        <v>1228</v>
      </c>
      <c r="AQ67" s="301">
        <v>1257</v>
      </c>
      <c r="AR67" s="301">
        <v>1280</v>
      </c>
      <c r="AS67" s="301">
        <v>1313</v>
      </c>
      <c r="AT67" s="301">
        <v>1307</v>
      </c>
      <c r="AU67" s="301">
        <v>1287</v>
      </c>
      <c r="AV67" s="301">
        <v>1274</v>
      </c>
      <c r="AW67" s="301">
        <v>1280</v>
      </c>
      <c r="AX67" s="301">
        <v>1278</v>
      </c>
      <c r="AY67" s="296">
        <v>1299</v>
      </c>
      <c r="AZ67" s="293">
        <v>1285</v>
      </c>
      <c r="BA67" s="301">
        <v>1258</v>
      </c>
      <c r="BB67" s="301">
        <v>1258</v>
      </c>
      <c r="BC67" s="301">
        <v>1232</v>
      </c>
      <c r="BD67" s="301">
        <v>1234</v>
      </c>
      <c r="BE67" s="301">
        <v>1224</v>
      </c>
      <c r="BF67" s="301">
        <v>1219</v>
      </c>
      <c r="BG67" s="301">
        <v>1215</v>
      </c>
      <c r="BH67" s="301">
        <v>1204</v>
      </c>
      <c r="BI67" s="301">
        <v>1189</v>
      </c>
      <c r="BJ67" s="301">
        <v>1148</v>
      </c>
      <c r="BK67" s="292">
        <v>1182</v>
      </c>
      <c r="BL67" s="293">
        <v>1164</v>
      </c>
      <c r="BM67" s="301">
        <v>1165</v>
      </c>
      <c r="BN67" s="301">
        <v>1143</v>
      </c>
      <c r="BO67" s="301">
        <v>1137</v>
      </c>
      <c r="BP67" s="301">
        <v>1116</v>
      </c>
      <c r="BQ67" s="301">
        <v>1133</v>
      </c>
      <c r="BR67" s="301">
        <v>1127</v>
      </c>
      <c r="BS67" s="301">
        <v>1112</v>
      </c>
      <c r="BT67" s="301">
        <v>1111</v>
      </c>
      <c r="BU67" s="301">
        <v>1122</v>
      </c>
      <c r="BV67" s="301">
        <v>1103</v>
      </c>
      <c r="BW67" s="292">
        <v>1108</v>
      </c>
      <c r="BX67" s="293">
        <v>1070</v>
      </c>
      <c r="BY67" s="301">
        <v>1072</v>
      </c>
      <c r="BZ67" s="301">
        <v>1107</v>
      </c>
      <c r="CA67" s="301">
        <v>1115</v>
      </c>
      <c r="CB67" s="301">
        <v>1108</v>
      </c>
      <c r="CC67" s="301">
        <v>1121</v>
      </c>
      <c r="CD67" s="301">
        <v>1128</v>
      </c>
      <c r="CE67" s="301">
        <v>1105</v>
      </c>
      <c r="CF67" s="301">
        <v>1093</v>
      </c>
      <c r="CG67" s="301">
        <v>1107</v>
      </c>
      <c r="CH67" s="301">
        <v>1109</v>
      </c>
      <c r="CI67" s="292">
        <v>1091</v>
      </c>
      <c r="CJ67" s="293">
        <v>1069</v>
      </c>
      <c r="CK67" s="301">
        <v>1069</v>
      </c>
      <c r="CL67" s="301">
        <v>1077</v>
      </c>
      <c r="CM67" s="301">
        <v>1077</v>
      </c>
      <c r="CN67" s="301">
        <v>1070</v>
      </c>
      <c r="CO67" s="301">
        <v>1087</v>
      </c>
      <c r="CP67" s="301">
        <v>1088</v>
      </c>
      <c r="CQ67" s="301">
        <v>1112</v>
      </c>
      <c r="CR67" s="301">
        <v>1112</v>
      </c>
      <c r="CS67" s="301">
        <v>1126</v>
      </c>
      <c r="CT67" s="301">
        <v>1138</v>
      </c>
      <c r="CU67" s="292">
        <v>1153</v>
      </c>
      <c r="CV67" s="293">
        <v>1110</v>
      </c>
      <c r="CW67" s="301">
        <v>1146</v>
      </c>
      <c r="CX67" s="301">
        <v>1171</v>
      </c>
      <c r="CY67" s="301">
        <v>1187</v>
      </c>
      <c r="CZ67" s="301">
        <v>1195</v>
      </c>
      <c r="DA67" s="301">
        <v>1179</v>
      </c>
      <c r="DB67" s="301">
        <v>1198</v>
      </c>
      <c r="DC67" s="301">
        <v>1210</v>
      </c>
      <c r="DD67" s="301">
        <v>1219</v>
      </c>
      <c r="DE67" s="301">
        <v>1229</v>
      </c>
      <c r="DF67" s="301">
        <v>1232</v>
      </c>
      <c r="DG67" s="292">
        <v>1221</v>
      </c>
      <c r="DH67" s="293">
        <v>1214</v>
      </c>
      <c r="DI67" s="301">
        <v>1224</v>
      </c>
      <c r="DJ67" s="301">
        <v>1235</v>
      </c>
      <c r="DK67" s="301">
        <v>1239</v>
      </c>
      <c r="DL67" s="301">
        <v>1228</v>
      </c>
      <c r="DM67" s="301">
        <v>1234</v>
      </c>
      <c r="DN67" s="301">
        <v>1106</v>
      </c>
      <c r="DO67" s="301">
        <v>1131</v>
      </c>
      <c r="DP67" s="301">
        <v>1132</v>
      </c>
      <c r="DQ67" s="292">
        <v>1127</v>
      </c>
      <c r="DR67" s="292">
        <v>1115</v>
      </c>
      <c r="DS67" s="296">
        <v>1100</v>
      </c>
      <c r="DT67" s="292">
        <v>1089</v>
      </c>
      <c r="DU67" s="292">
        <v>1084</v>
      </c>
      <c r="DV67" s="292">
        <v>1104</v>
      </c>
      <c r="DW67" s="292">
        <v>1118</v>
      </c>
      <c r="DX67" s="292">
        <v>1139</v>
      </c>
      <c r="DY67" s="292">
        <v>1147</v>
      </c>
      <c r="DZ67" s="292">
        <v>1138</v>
      </c>
      <c r="EA67" s="292">
        <v>1131</v>
      </c>
      <c r="EB67" s="292">
        <v>1121</v>
      </c>
      <c r="EC67" s="292">
        <v>1113</v>
      </c>
      <c r="ED67" s="292">
        <v>1125</v>
      </c>
      <c r="EE67" s="292">
        <v>1100</v>
      </c>
      <c r="EF67" s="853">
        <v>1053</v>
      </c>
      <c r="EG67" s="292">
        <v>1066</v>
      </c>
      <c r="EH67" s="292">
        <v>1102</v>
      </c>
      <c r="EI67" s="292">
        <v>1102</v>
      </c>
      <c r="EJ67" s="292">
        <v>1146</v>
      </c>
      <c r="EK67" s="292">
        <v>1141</v>
      </c>
      <c r="EL67" s="296">
        <v>1140</v>
      </c>
      <c r="EM67" s="93">
        <v>-1</v>
      </c>
      <c r="EN67" s="79">
        <v>-8.771929824561403E-2</v>
      </c>
      <c r="EO67" s="93">
        <v>40</v>
      </c>
      <c r="EP67" s="79">
        <v>3.6363636363636362</v>
      </c>
    </row>
    <row r="68" spans="1:146" ht="15" outlineLevel="2">
      <c r="A68" s="290">
        <v>237</v>
      </c>
      <c r="B68" s="290" t="s">
        <v>397</v>
      </c>
      <c r="C68" s="290" t="s">
        <v>456</v>
      </c>
      <c r="D68" s="293">
        <v>9674</v>
      </c>
      <c r="E68" s="301">
        <v>9965</v>
      </c>
      <c r="F68" s="301">
        <v>10308</v>
      </c>
      <c r="G68" s="301">
        <v>10414</v>
      </c>
      <c r="H68" s="301">
        <v>10537</v>
      </c>
      <c r="I68" s="301">
        <v>10627</v>
      </c>
      <c r="J68" s="301">
        <v>10664</v>
      </c>
      <c r="K68" s="301">
        <v>10639</v>
      </c>
      <c r="L68" s="301">
        <v>10487</v>
      </c>
      <c r="M68" s="301">
        <v>10592</v>
      </c>
      <c r="N68" s="301">
        <v>10655</v>
      </c>
      <c r="O68" s="296">
        <v>10545</v>
      </c>
      <c r="P68" s="293">
        <v>9885</v>
      </c>
      <c r="Q68" s="301">
        <v>10017</v>
      </c>
      <c r="R68" s="301">
        <v>10517</v>
      </c>
      <c r="S68" s="301">
        <v>10663</v>
      </c>
      <c r="T68" s="301">
        <v>10537</v>
      </c>
      <c r="U68" s="301">
        <v>10854</v>
      </c>
      <c r="V68" s="301">
        <v>10865</v>
      </c>
      <c r="W68" s="301">
        <v>11213</v>
      </c>
      <c r="X68" s="301">
        <v>11302</v>
      </c>
      <c r="Y68" s="301">
        <v>11295</v>
      </c>
      <c r="Z68" s="301">
        <v>11219</v>
      </c>
      <c r="AA68" s="296">
        <v>11058</v>
      </c>
      <c r="AB68" s="293">
        <v>10694</v>
      </c>
      <c r="AC68" s="301">
        <v>10771</v>
      </c>
      <c r="AD68" s="301">
        <v>10992</v>
      </c>
      <c r="AE68" s="301">
        <v>11175</v>
      </c>
      <c r="AF68" s="301">
        <v>11172</v>
      </c>
      <c r="AG68" s="301">
        <v>11347</v>
      </c>
      <c r="AH68" s="301">
        <v>11734</v>
      </c>
      <c r="AI68" s="301">
        <v>11868</v>
      </c>
      <c r="AJ68" s="301">
        <v>11932</v>
      </c>
      <c r="AK68" s="301">
        <v>11957</v>
      </c>
      <c r="AL68" s="301">
        <v>11775</v>
      </c>
      <c r="AM68" s="296">
        <v>11806</v>
      </c>
      <c r="AN68" s="293">
        <v>11400</v>
      </c>
      <c r="AO68" s="301">
        <v>11317</v>
      </c>
      <c r="AP68" s="301">
        <v>11636</v>
      </c>
      <c r="AQ68" s="301">
        <v>11870</v>
      </c>
      <c r="AR68" s="301">
        <v>11897</v>
      </c>
      <c r="AS68" s="301">
        <v>12103</v>
      </c>
      <c r="AT68" s="301">
        <v>12163</v>
      </c>
      <c r="AU68" s="301">
        <v>12237</v>
      </c>
      <c r="AV68" s="301">
        <v>12374</v>
      </c>
      <c r="AW68" s="301">
        <v>12863</v>
      </c>
      <c r="AX68" s="301">
        <v>13646</v>
      </c>
      <c r="AY68" s="296">
        <v>14352</v>
      </c>
      <c r="AZ68" s="293">
        <v>15108</v>
      </c>
      <c r="BA68" s="301">
        <v>15353</v>
      </c>
      <c r="BB68" s="301">
        <v>16949</v>
      </c>
      <c r="BC68" s="301">
        <v>17694</v>
      </c>
      <c r="BD68" s="301">
        <v>17009</v>
      </c>
      <c r="BE68" s="301">
        <v>12817</v>
      </c>
      <c r="BF68" s="301">
        <v>12803</v>
      </c>
      <c r="BG68" s="301">
        <v>13136</v>
      </c>
      <c r="BH68" s="301">
        <v>12854</v>
      </c>
      <c r="BI68" s="301">
        <v>12772</v>
      </c>
      <c r="BJ68" s="301">
        <v>12636</v>
      </c>
      <c r="BK68" s="292">
        <v>12583</v>
      </c>
      <c r="BL68" s="293">
        <v>12350</v>
      </c>
      <c r="BM68" s="301">
        <v>12310</v>
      </c>
      <c r="BN68" s="301">
        <v>12472</v>
      </c>
      <c r="BO68" s="301">
        <v>12512</v>
      </c>
      <c r="BP68" s="301">
        <v>12503</v>
      </c>
      <c r="BQ68" s="301">
        <v>12578</v>
      </c>
      <c r="BR68" s="301">
        <v>12598</v>
      </c>
      <c r="BS68" s="301">
        <v>12716</v>
      </c>
      <c r="BT68" s="301">
        <v>12856</v>
      </c>
      <c r="BU68" s="301">
        <v>12947</v>
      </c>
      <c r="BV68" s="301">
        <v>12935</v>
      </c>
      <c r="BW68" s="292">
        <v>12828</v>
      </c>
      <c r="BX68" s="293">
        <v>12628</v>
      </c>
      <c r="BY68" s="301">
        <v>12670</v>
      </c>
      <c r="BZ68" s="301">
        <v>12981</v>
      </c>
      <c r="CA68" s="301">
        <v>13168</v>
      </c>
      <c r="CB68" s="301">
        <v>13292</v>
      </c>
      <c r="CC68" s="301">
        <v>13395</v>
      </c>
      <c r="CD68" s="301">
        <v>13505</v>
      </c>
      <c r="CE68" s="301">
        <v>13603</v>
      </c>
      <c r="CF68" s="301">
        <v>13607</v>
      </c>
      <c r="CG68" s="301">
        <v>13646</v>
      </c>
      <c r="CH68" s="301">
        <v>13705</v>
      </c>
      <c r="CI68" s="292">
        <v>13594</v>
      </c>
      <c r="CJ68" s="293">
        <v>13277</v>
      </c>
      <c r="CK68" s="301">
        <v>13166</v>
      </c>
      <c r="CL68" s="301">
        <v>13367</v>
      </c>
      <c r="CM68" s="301">
        <v>13358</v>
      </c>
      <c r="CN68" s="301">
        <v>13375</v>
      </c>
      <c r="CO68" s="301">
        <v>13432</v>
      </c>
      <c r="CP68" s="301">
        <v>13630</v>
      </c>
      <c r="CQ68" s="301">
        <v>13911</v>
      </c>
      <c r="CR68" s="301">
        <v>14030</v>
      </c>
      <c r="CS68" s="301">
        <v>14146</v>
      </c>
      <c r="CT68" s="301">
        <v>14221</v>
      </c>
      <c r="CU68" s="292">
        <v>14153</v>
      </c>
      <c r="CV68" s="293">
        <v>14166</v>
      </c>
      <c r="CW68" s="301">
        <v>14471</v>
      </c>
      <c r="CX68" s="301">
        <v>14648</v>
      </c>
      <c r="CY68" s="301">
        <v>14842</v>
      </c>
      <c r="CZ68" s="301">
        <v>14987</v>
      </c>
      <c r="DA68" s="301">
        <v>15063</v>
      </c>
      <c r="DB68" s="301">
        <v>15141</v>
      </c>
      <c r="DC68" s="301">
        <v>15296</v>
      </c>
      <c r="DD68" s="301">
        <v>14925</v>
      </c>
      <c r="DE68" s="301">
        <v>15091</v>
      </c>
      <c r="DF68" s="301">
        <v>15086</v>
      </c>
      <c r="DG68" s="292">
        <v>15013</v>
      </c>
      <c r="DH68" s="293">
        <v>14974</v>
      </c>
      <c r="DI68" s="301">
        <v>14928</v>
      </c>
      <c r="DJ68" s="301">
        <v>14690</v>
      </c>
      <c r="DK68" s="301">
        <v>14771</v>
      </c>
      <c r="DL68" s="301">
        <v>14670</v>
      </c>
      <c r="DM68" s="301">
        <v>14684</v>
      </c>
      <c r="DN68" s="301">
        <v>13725</v>
      </c>
      <c r="DO68" s="301">
        <v>13799</v>
      </c>
      <c r="DP68" s="301">
        <v>13858</v>
      </c>
      <c r="DQ68" s="292">
        <v>13870</v>
      </c>
      <c r="DR68" s="292">
        <v>13803</v>
      </c>
      <c r="DS68" s="296">
        <v>13682</v>
      </c>
      <c r="DT68" s="292">
        <v>13310</v>
      </c>
      <c r="DU68" s="292">
        <v>13280</v>
      </c>
      <c r="DV68" s="292">
        <v>13475</v>
      </c>
      <c r="DW68" s="292">
        <v>13508</v>
      </c>
      <c r="DX68" s="292">
        <v>13394</v>
      </c>
      <c r="DY68" s="292">
        <v>13417</v>
      </c>
      <c r="DZ68" s="292">
        <v>13306</v>
      </c>
      <c r="EA68" s="292">
        <v>13336</v>
      </c>
      <c r="EB68" s="292">
        <v>13380</v>
      </c>
      <c r="EC68" s="292">
        <v>13293</v>
      </c>
      <c r="ED68" s="292">
        <v>13320</v>
      </c>
      <c r="EE68" s="292">
        <v>13262</v>
      </c>
      <c r="EF68" s="853">
        <v>12848</v>
      </c>
      <c r="EG68" s="292">
        <v>12974</v>
      </c>
      <c r="EH68" s="292">
        <v>13135</v>
      </c>
      <c r="EI68" s="292">
        <v>13181</v>
      </c>
      <c r="EJ68" s="292">
        <v>13200</v>
      </c>
      <c r="EK68" s="292">
        <v>13228</v>
      </c>
      <c r="EL68" s="296">
        <v>13219</v>
      </c>
      <c r="EM68" s="93">
        <v>-9</v>
      </c>
      <c r="EN68" s="79">
        <v>-6.8083818745744762E-2</v>
      </c>
      <c r="EO68" s="93">
        <v>-43</v>
      </c>
      <c r="EP68" s="79">
        <v>-0.32423465540642438</v>
      </c>
    </row>
    <row r="69" spans="1:146" ht="15" outlineLevel="2">
      <c r="A69" s="290">
        <v>264</v>
      </c>
      <c r="B69" s="290" t="s">
        <v>397</v>
      </c>
      <c r="C69" s="290" t="s">
        <v>459</v>
      </c>
      <c r="D69" s="293">
        <v>5775</v>
      </c>
      <c r="E69" s="301">
        <v>5780</v>
      </c>
      <c r="F69" s="301">
        <v>5810</v>
      </c>
      <c r="G69" s="301">
        <v>5802</v>
      </c>
      <c r="H69" s="301">
        <v>5839</v>
      </c>
      <c r="I69" s="301">
        <v>5876</v>
      </c>
      <c r="J69" s="301">
        <v>5805</v>
      </c>
      <c r="K69" s="301">
        <v>5796</v>
      </c>
      <c r="L69" s="301">
        <v>5737</v>
      </c>
      <c r="M69" s="301">
        <v>5741</v>
      </c>
      <c r="N69" s="301">
        <v>5754</v>
      </c>
      <c r="O69" s="296">
        <v>5759</v>
      </c>
      <c r="P69" s="293">
        <v>5726</v>
      </c>
      <c r="Q69" s="301">
        <v>5651</v>
      </c>
      <c r="R69" s="301">
        <v>5690</v>
      </c>
      <c r="S69" s="301">
        <v>5722</v>
      </c>
      <c r="T69" s="301">
        <v>5839</v>
      </c>
      <c r="U69" s="301">
        <v>5753</v>
      </c>
      <c r="V69" s="301">
        <v>5679</v>
      </c>
      <c r="W69" s="301">
        <v>5884</v>
      </c>
      <c r="X69" s="301">
        <v>5896</v>
      </c>
      <c r="Y69" s="301">
        <v>5922</v>
      </c>
      <c r="Z69" s="301">
        <v>5936</v>
      </c>
      <c r="AA69" s="296">
        <v>5801</v>
      </c>
      <c r="AB69" s="293">
        <v>5714</v>
      </c>
      <c r="AC69" s="301">
        <v>5680</v>
      </c>
      <c r="AD69" s="301">
        <v>5717</v>
      </c>
      <c r="AE69" s="301">
        <v>5701</v>
      </c>
      <c r="AF69" s="301">
        <v>5704</v>
      </c>
      <c r="AG69" s="301">
        <v>5777</v>
      </c>
      <c r="AH69" s="301">
        <v>5877</v>
      </c>
      <c r="AI69" s="301">
        <v>5918</v>
      </c>
      <c r="AJ69" s="301">
        <v>6040</v>
      </c>
      <c r="AK69" s="301">
        <v>6015</v>
      </c>
      <c r="AL69" s="301">
        <v>5982</v>
      </c>
      <c r="AM69" s="296">
        <v>5967</v>
      </c>
      <c r="AN69" s="293">
        <v>5895</v>
      </c>
      <c r="AO69" s="301">
        <v>5897</v>
      </c>
      <c r="AP69" s="301">
        <v>5953</v>
      </c>
      <c r="AQ69" s="301">
        <v>6033</v>
      </c>
      <c r="AR69" s="301">
        <v>6032</v>
      </c>
      <c r="AS69" s="301">
        <v>6125</v>
      </c>
      <c r="AT69" s="301">
        <v>6092</v>
      </c>
      <c r="AU69" s="301">
        <v>6161</v>
      </c>
      <c r="AV69" s="301">
        <v>6197</v>
      </c>
      <c r="AW69" s="301">
        <v>6258</v>
      </c>
      <c r="AX69" s="301">
        <v>6176</v>
      </c>
      <c r="AY69" s="296">
        <v>6223</v>
      </c>
      <c r="AZ69" s="293">
        <v>6184</v>
      </c>
      <c r="BA69" s="301">
        <v>6193</v>
      </c>
      <c r="BB69" s="301">
        <v>6246</v>
      </c>
      <c r="BC69" s="301">
        <v>6209</v>
      </c>
      <c r="BD69" s="301">
        <v>6209</v>
      </c>
      <c r="BE69" s="301">
        <v>6172</v>
      </c>
      <c r="BF69" s="301">
        <v>6224</v>
      </c>
      <c r="BG69" s="301">
        <v>6528</v>
      </c>
      <c r="BH69" s="301">
        <v>6194</v>
      </c>
      <c r="BI69" s="301">
        <v>6239</v>
      </c>
      <c r="BJ69" s="301">
        <v>6149</v>
      </c>
      <c r="BK69" s="292">
        <v>6126</v>
      </c>
      <c r="BL69" s="293">
        <v>6093</v>
      </c>
      <c r="BM69" s="301">
        <v>6098</v>
      </c>
      <c r="BN69" s="301">
        <v>6096</v>
      </c>
      <c r="BO69" s="301">
        <v>6129</v>
      </c>
      <c r="BP69" s="301">
        <v>6132</v>
      </c>
      <c r="BQ69" s="301">
        <v>6145</v>
      </c>
      <c r="BR69" s="301">
        <v>6151</v>
      </c>
      <c r="BS69" s="301">
        <v>6205</v>
      </c>
      <c r="BT69" s="301">
        <v>6297</v>
      </c>
      <c r="BU69" s="301">
        <v>6294</v>
      </c>
      <c r="BV69" s="301">
        <v>6289</v>
      </c>
      <c r="BW69" s="292">
        <v>6323</v>
      </c>
      <c r="BX69" s="293">
        <v>6300</v>
      </c>
      <c r="BY69" s="301">
        <v>6269</v>
      </c>
      <c r="BZ69" s="301">
        <v>6341</v>
      </c>
      <c r="CA69" s="301">
        <v>6339</v>
      </c>
      <c r="CB69" s="301">
        <v>6357</v>
      </c>
      <c r="CC69" s="301">
        <v>6410</v>
      </c>
      <c r="CD69" s="301">
        <v>6439</v>
      </c>
      <c r="CE69" s="301">
        <v>6468</v>
      </c>
      <c r="CF69" s="301">
        <v>6461</v>
      </c>
      <c r="CG69" s="301">
        <v>6485</v>
      </c>
      <c r="CH69" s="301">
        <v>6506</v>
      </c>
      <c r="CI69" s="292">
        <v>6464</v>
      </c>
      <c r="CJ69" s="293">
        <v>6375</v>
      </c>
      <c r="CK69" s="301">
        <v>6437</v>
      </c>
      <c r="CL69" s="301">
        <v>6445</v>
      </c>
      <c r="CM69" s="301">
        <v>6503</v>
      </c>
      <c r="CN69" s="301">
        <v>6423</v>
      </c>
      <c r="CO69" s="301">
        <v>6364</v>
      </c>
      <c r="CP69" s="301">
        <v>6510</v>
      </c>
      <c r="CQ69" s="301">
        <v>6627</v>
      </c>
      <c r="CR69" s="301">
        <v>6682</v>
      </c>
      <c r="CS69" s="301">
        <v>6674</v>
      </c>
      <c r="CT69" s="301">
        <v>6728</v>
      </c>
      <c r="CU69" s="292">
        <v>6721</v>
      </c>
      <c r="CV69" s="293">
        <v>6729</v>
      </c>
      <c r="CW69" s="301">
        <v>6843</v>
      </c>
      <c r="CX69" s="301">
        <v>6934</v>
      </c>
      <c r="CY69" s="301">
        <v>6953</v>
      </c>
      <c r="CZ69" s="301">
        <v>7017</v>
      </c>
      <c r="DA69" s="301">
        <v>7007</v>
      </c>
      <c r="DB69" s="301">
        <v>6965</v>
      </c>
      <c r="DC69" s="301">
        <v>6991</v>
      </c>
      <c r="DD69" s="301">
        <v>6990</v>
      </c>
      <c r="DE69" s="301">
        <v>7005</v>
      </c>
      <c r="DF69" s="301">
        <v>6989</v>
      </c>
      <c r="DG69" s="292">
        <v>6990</v>
      </c>
      <c r="DH69" s="293">
        <v>6971</v>
      </c>
      <c r="DI69" s="301">
        <v>7023</v>
      </c>
      <c r="DJ69" s="301">
        <v>6853</v>
      </c>
      <c r="DK69" s="301">
        <v>6927</v>
      </c>
      <c r="DL69" s="301">
        <v>6965</v>
      </c>
      <c r="DM69" s="301">
        <v>6988</v>
      </c>
      <c r="DN69" s="301">
        <v>6577</v>
      </c>
      <c r="DO69" s="301">
        <v>6526</v>
      </c>
      <c r="DP69" s="301">
        <v>6546</v>
      </c>
      <c r="DQ69" s="292">
        <v>6537</v>
      </c>
      <c r="DR69" s="292">
        <v>6536</v>
      </c>
      <c r="DS69" s="296">
        <v>6537</v>
      </c>
      <c r="DT69" s="292">
        <v>6430</v>
      </c>
      <c r="DU69" s="292">
        <v>6442</v>
      </c>
      <c r="DV69" s="292">
        <v>6427</v>
      </c>
      <c r="DW69" s="292">
        <v>6457</v>
      </c>
      <c r="DX69" s="292">
        <v>6422</v>
      </c>
      <c r="DY69" s="292">
        <v>6430</v>
      </c>
      <c r="DZ69" s="292">
        <v>6396</v>
      </c>
      <c r="EA69" s="292">
        <v>6369</v>
      </c>
      <c r="EB69" s="292">
        <v>6399</v>
      </c>
      <c r="EC69" s="292">
        <v>6432</v>
      </c>
      <c r="ED69" s="292">
        <v>6469</v>
      </c>
      <c r="EE69" s="292">
        <v>6401</v>
      </c>
      <c r="EF69" s="853">
        <v>6305</v>
      </c>
      <c r="EG69" s="292">
        <v>6285</v>
      </c>
      <c r="EH69" s="292">
        <v>6304</v>
      </c>
      <c r="EI69" s="292">
        <v>6378</v>
      </c>
      <c r="EJ69" s="292">
        <v>6402</v>
      </c>
      <c r="EK69" s="292">
        <v>6416</v>
      </c>
      <c r="EL69" s="296">
        <v>6430</v>
      </c>
      <c r="EM69" s="93">
        <v>14</v>
      </c>
      <c r="EN69" s="79">
        <v>0.2177293934681182</v>
      </c>
      <c r="EO69" s="93">
        <v>29</v>
      </c>
      <c r="EP69" s="79">
        <v>0.45305421027964382</v>
      </c>
    </row>
    <row r="70" spans="1:146" ht="15" outlineLevel="2">
      <c r="A70" s="290">
        <v>310</v>
      </c>
      <c r="B70" s="290" t="s">
        <v>397</v>
      </c>
      <c r="C70" s="290" t="s">
        <v>465</v>
      </c>
      <c r="D70" s="293">
        <v>2459</v>
      </c>
      <c r="E70" s="301">
        <v>2505</v>
      </c>
      <c r="F70" s="301">
        <v>2554</v>
      </c>
      <c r="G70" s="301">
        <v>2550</v>
      </c>
      <c r="H70" s="301">
        <v>2592</v>
      </c>
      <c r="I70" s="301">
        <v>2612</v>
      </c>
      <c r="J70" s="301">
        <v>2567</v>
      </c>
      <c r="K70" s="301">
        <v>2556</v>
      </c>
      <c r="L70" s="301">
        <v>2567</v>
      </c>
      <c r="M70" s="301">
        <v>2546</v>
      </c>
      <c r="N70" s="301">
        <v>2550</v>
      </c>
      <c r="O70" s="296">
        <v>2589</v>
      </c>
      <c r="P70" s="293">
        <v>2515</v>
      </c>
      <c r="Q70" s="301">
        <v>2368</v>
      </c>
      <c r="R70" s="301">
        <v>2510</v>
      </c>
      <c r="S70" s="301">
        <v>2531</v>
      </c>
      <c r="T70" s="301">
        <v>2592</v>
      </c>
      <c r="U70" s="301">
        <v>2589</v>
      </c>
      <c r="V70" s="301">
        <v>2559</v>
      </c>
      <c r="W70" s="301">
        <v>2648</v>
      </c>
      <c r="X70" s="301">
        <v>2643</v>
      </c>
      <c r="Y70" s="301">
        <v>2686</v>
      </c>
      <c r="Z70" s="301">
        <v>2619</v>
      </c>
      <c r="AA70" s="296">
        <v>2550</v>
      </c>
      <c r="AB70" s="293">
        <v>2477</v>
      </c>
      <c r="AC70" s="301">
        <v>2434</v>
      </c>
      <c r="AD70" s="301">
        <v>2438</v>
      </c>
      <c r="AE70" s="301">
        <v>2429</v>
      </c>
      <c r="AF70" s="301">
        <v>2476</v>
      </c>
      <c r="AG70" s="301">
        <v>2558</v>
      </c>
      <c r="AH70" s="301">
        <v>2680</v>
      </c>
      <c r="AI70" s="301">
        <v>2686</v>
      </c>
      <c r="AJ70" s="301">
        <v>2697</v>
      </c>
      <c r="AK70" s="301">
        <v>2702</v>
      </c>
      <c r="AL70" s="301">
        <v>2585</v>
      </c>
      <c r="AM70" s="296">
        <v>2604</v>
      </c>
      <c r="AN70" s="293">
        <v>2594</v>
      </c>
      <c r="AO70" s="301">
        <v>2480</v>
      </c>
      <c r="AP70" s="301">
        <v>2516</v>
      </c>
      <c r="AQ70" s="301">
        <v>2570</v>
      </c>
      <c r="AR70" s="301">
        <v>2555</v>
      </c>
      <c r="AS70" s="301">
        <v>2621</v>
      </c>
      <c r="AT70" s="301">
        <v>2654</v>
      </c>
      <c r="AU70" s="301">
        <v>2658</v>
      </c>
      <c r="AV70" s="301">
        <v>2670</v>
      </c>
      <c r="AW70" s="301">
        <v>2683</v>
      </c>
      <c r="AX70" s="301">
        <v>2681</v>
      </c>
      <c r="AY70" s="296">
        <v>2702</v>
      </c>
      <c r="AZ70" s="293">
        <v>2668</v>
      </c>
      <c r="BA70" s="301">
        <v>2659</v>
      </c>
      <c r="BB70" s="301">
        <v>2691</v>
      </c>
      <c r="BC70" s="301">
        <v>2620</v>
      </c>
      <c r="BD70" s="301">
        <v>2600</v>
      </c>
      <c r="BE70" s="301">
        <v>2600</v>
      </c>
      <c r="BF70" s="301">
        <v>2586</v>
      </c>
      <c r="BG70" s="301">
        <v>2574</v>
      </c>
      <c r="BH70" s="301">
        <v>2474</v>
      </c>
      <c r="BI70" s="301">
        <v>2446</v>
      </c>
      <c r="BJ70" s="301">
        <v>2295</v>
      </c>
      <c r="BK70" s="292">
        <v>2306</v>
      </c>
      <c r="BL70" s="293">
        <v>2293</v>
      </c>
      <c r="BM70" s="301">
        <v>2271</v>
      </c>
      <c r="BN70" s="301">
        <v>2299</v>
      </c>
      <c r="BO70" s="301">
        <v>2312</v>
      </c>
      <c r="BP70" s="301">
        <v>2270</v>
      </c>
      <c r="BQ70" s="301">
        <v>2278</v>
      </c>
      <c r="BR70" s="301">
        <v>2246</v>
      </c>
      <c r="BS70" s="301">
        <v>2240</v>
      </c>
      <c r="BT70" s="301">
        <v>2289</v>
      </c>
      <c r="BU70" s="301">
        <v>2301</v>
      </c>
      <c r="BV70" s="301">
        <v>2261</v>
      </c>
      <c r="BW70" s="292">
        <v>2243</v>
      </c>
      <c r="BX70" s="293">
        <v>2185</v>
      </c>
      <c r="BY70" s="301">
        <v>2163</v>
      </c>
      <c r="BZ70" s="301">
        <v>2193</v>
      </c>
      <c r="CA70" s="301">
        <v>2223</v>
      </c>
      <c r="CB70" s="301">
        <v>2253</v>
      </c>
      <c r="CC70" s="301">
        <v>2263</v>
      </c>
      <c r="CD70" s="301">
        <v>2267</v>
      </c>
      <c r="CE70" s="301">
        <v>2300</v>
      </c>
      <c r="CF70" s="301">
        <v>2343</v>
      </c>
      <c r="CG70" s="301">
        <v>2360</v>
      </c>
      <c r="CH70" s="301">
        <v>2387</v>
      </c>
      <c r="CI70" s="292">
        <v>2367</v>
      </c>
      <c r="CJ70" s="293">
        <v>2256</v>
      </c>
      <c r="CK70" s="301">
        <v>2267</v>
      </c>
      <c r="CL70" s="301">
        <v>2292</v>
      </c>
      <c r="CM70" s="301">
        <v>2273</v>
      </c>
      <c r="CN70" s="301">
        <v>2229</v>
      </c>
      <c r="CO70" s="301">
        <v>2221</v>
      </c>
      <c r="CP70" s="301">
        <v>2256</v>
      </c>
      <c r="CQ70" s="301">
        <v>2314</v>
      </c>
      <c r="CR70" s="301">
        <v>2354</v>
      </c>
      <c r="CS70" s="301">
        <v>2413</v>
      </c>
      <c r="CT70" s="301">
        <v>2452</v>
      </c>
      <c r="CU70" s="292">
        <v>2464</v>
      </c>
      <c r="CV70" s="293">
        <v>2441</v>
      </c>
      <c r="CW70" s="301">
        <v>2503</v>
      </c>
      <c r="CX70" s="301">
        <v>2544</v>
      </c>
      <c r="CY70" s="301">
        <v>2595</v>
      </c>
      <c r="CZ70" s="301">
        <v>2600</v>
      </c>
      <c r="DA70" s="301">
        <v>2593</v>
      </c>
      <c r="DB70" s="301">
        <v>2578</v>
      </c>
      <c r="DC70" s="301">
        <v>2599</v>
      </c>
      <c r="DD70" s="301">
        <v>2551</v>
      </c>
      <c r="DE70" s="301">
        <v>2571</v>
      </c>
      <c r="DF70" s="301">
        <v>2571</v>
      </c>
      <c r="DG70" s="292">
        <v>2588</v>
      </c>
      <c r="DH70" s="293">
        <v>2565</v>
      </c>
      <c r="DI70" s="301">
        <v>2609</v>
      </c>
      <c r="DJ70" s="301">
        <v>2607</v>
      </c>
      <c r="DK70" s="301">
        <v>2637</v>
      </c>
      <c r="DL70" s="301">
        <v>2612</v>
      </c>
      <c r="DM70" s="301">
        <v>2597</v>
      </c>
      <c r="DN70" s="301">
        <v>2324</v>
      </c>
      <c r="DO70" s="301">
        <v>2334</v>
      </c>
      <c r="DP70" s="301">
        <v>2325</v>
      </c>
      <c r="DQ70" s="292">
        <v>2339</v>
      </c>
      <c r="DR70" s="292">
        <v>2330</v>
      </c>
      <c r="DS70" s="296">
        <v>2319</v>
      </c>
      <c r="DT70" s="292">
        <v>2265</v>
      </c>
      <c r="DU70" s="292">
        <v>2271</v>
      </c>
      <c r="DV70" s="292">
        <v>2273</v>
      </c>
      <c r="DW70" s="292">
        <v>2258</v>
      </c>
      <c r="DX70" s="292">
        <v>2262</v>
      </c>
      <c r="DY70" s="292">
        <v>2269</v>
      </c>
      <c r="DZ70" s="292">
        <v>2243</v>
      </c>
      <c r="EA70" s="292">
        <v>2227</v>
      </c>
      <c r="EB70" s="292">
        <v>2230</v>
      </c>
      <c r="EC70" s="292">
        <v>2222</v>
      </c>
      <c r="ED70" s="292">
        <v>2231</v>
      </c>
      <c r="EE70" s="292">
        <v>2185</v>
      </c>
      <c r="EF70" s="853">
        <v>2090</v>
      </c>
      <c r="EG70" s="292">
        <v>2069</v>
      </c>
      <c r="EH70" s="292">
        <v>2093</v>
      </c>
      <c r="EI70" s="292">
        <v>2118</v>
      </c>
      <c r="EJ70" s="292">
        <v>2124</v>
      </c>
      <c r="EK70" s="292">
        <v>2130</v>
      </c>
      <c r="EL70" s="296">
        <v>2123</v>
      </c>
      <c r="EM70" s="93">
        <v>-7</v>
      </c>
      <c r="EN70" s="79">
        <v>-0.32972209138012248</v>
      </c>
      <c r="EO70" s="93">
        <v>-62</v>
      </c>
      <c r="EP70" s="79">
        <v>-2.8375286041189933</v>
      </c>
    </row>
    <row r="71" spans="1:146" ht="15" outlineLevel="2">
      <c r="A71" s="290">
        <v>315</v>
      </c>
      <c r="B71" s="290" t="s">
        <v>397</v>
      </c>
      <c r="C71" s="290" t="s">
        <v>467</v>
      </c>
      <c r="D71" s="293">
        <v>1379</v>
      </c>
      <c r="E71" s="301">
        <v>1358</v>
      </c>
      <c r="F71" s="301">
        <v>1353</v>
      </c>
      <c r="G71" s="301">
        <v>1329</v>
      </c>
      <c r="H71" s="301">
        <v>1334</v>
      </c>
      <c r="I71" s="301">
        <v>1368</v>
      </c>
      <c r="J71" s="301">
        <v>1379</v>
      </c>
      <c r="K71" s="301">
        <v>1374</v>
      </c>
      <c r="L71" s="301">
        <v>1355</v>
      </c>
      <c r="M71" s="301">
        <v>1382</v>
      </c>
      <c r="N71" s="301">
        <v>1388</v>
      </c>
      <c r="O71" s="296">
        <v>1414</v>
      </c>
      <c r="P71" s="293">
        <v>1358</v>
      </c>
      <c r="Q71" s="301">
        <v>1198</v>
      </c>
      <c r="R71" s="301">
        <v>1258</v>
      </c>
      <c r="S71" s="301">
        <v>1253</v>
      </c>
      <c r="T71" s="301">
        <v>1334</v>
      </c>
      <c r="U71" s="301">
        <v>1312</v>
      </c>
      <c r="V71" s="301">
        <v>1317</v>
      </c>
      <c r="W71" s="301">
        <v>1339</v>
      </c>
      <c r="X71" s="301">
        <v>1361</v>
      </c>
      <c r="Y71" s="301">
        <v>1390</v>
      </c>
      <c r="Z71" s="301">
        <v>1337</v>
      </c>
      <c r="AA71" s="296">
        <v>1320</v>
      </c>
      <c r="AB71" s="293">
        <v>1305</v>
      </c>
      <c r="AC71" s="301">
        <v>1308</v>
      </c>
      <c r="AD71" s="301">
        <v>1291</v>
      </c>
      <c r="AE71" s="301">
        <v>1309</v>
      </c>
      <c r="AF71" s="301">
        <v>1298</v>
      </c>
      <c r="AG71" s="301">
        <v>1315</v>
      </c>
      <c r="AH71" s="301">
        <v>1417</v>
      </c>
      <c r="AI71" s="301">
        <v>1434</v>
      </c>
      <c r="AJ71" s="301">
        <v>1455</v>
      </c>
      <c r="AK71" s="301">
        <v>1433</v>
      </c>
      <c r="AL71" s="301">
        <v>1327</v>
      </c>
      <c r="AM71" s="296">
        <v>1365</v>
      </c>
      <c r="AN71" s="293">
        <v>1371</v>
      </c>
      <c r="AO71" s="301">
        <v>1318</v>
      </c>
      <c r="AP71" s="301">
        <v>1334</v>
      </c>
      <c r="AQ71" s="301">
        <v>1410</v>
      </c>
      <c r="AR71" s="301">
        <v>1427</v>
      </c>
      <c r="AS71" s="301">
        <v>1472</v>
      </c>
      <c r="AT71" s="301">
        <v>1492</v>
      </c>
      <c r="AU71" s="301">
        <v>1504</v>
      </c>
      <c r="AV71" s="301">
        <v>1533</v>
      </c>
      <c r="AW71" s="301">
        <v>1540</v>
      </c>
      <c r="AX71" s="301">
        <v>1560</v>
      </c>
      <c r="AY71" s="296">
        <v>1556</v>
      </c>
      <c r="AZ71" s="293">
        <v>1538</v>
      </c>
      <c r="BA71" s="301">
        <v>1514</v>
      </c>
      <c r="BB71" s="301">
        <v>1496</v>
      </c>
      <c r="BC71" s="301">
        <v>1443</v>
      </c>
      <c r="BD71" s="301">
        <v>1413</v>
      </c>
      <c r="BE71" s="301">
        <v>1413</v>
      </c>
      <c r="BF71" s="301">
        <v>1410</v>
      </c>
      <c r="BG71" s="301">
        <v>1357</v>
      </c>
      <c r="BH71" s="301">
        <v>1313</v>
      </c>
      <c r="BI71" s="301">
        <v>1315</v>
      </c>
      <c r="BJ71" s="301">
        <v>1284</v>
      </c>
      <c r="BK71" s="292">
        <v>1289</v>
      </c>
      <c r="BL71" s="293">
        <v>1279</v>
      </c>
      <c r="BM71" s="301">
        <v>1283</v>
      </c>
      <c r="BN71" s="301">
        <v>1291</v>
      </c>
      <c r="BO71" s="301">
        <v>1340</v>
      </c>
      <c r="BP71" s="301">
        <v>1331</v>
      </c>
      <c r="BQ71" s="301">
        <v>1325</v>
      </c>
      <c r="BR71" s="301">
        <v>1245</v>
      </c>
      <c r="BS71" s="301">
        <v>1244</v>
      </c>
      <c r="BT71" s="301">
        <v>1261</v>
      </c>
      <c r="BU71" s="301">
        <v>1217</v>
      </c>
      <c r="BV71" s="301">
        <v>1218</v>
      </c>
      <c r="BW71" s="292">
        <v>1210</v>
      </c>
      <c r="BX71" s="293">
        <v>1182</v>
      </c>
      <c r="BY71" s="301">
        <v>1210</v>
      </c>
      <c r="BZ71" s="301">
        <v>1211</v>
      </c>
      <c r="CA71" s="301">
        <v>1225</v>
      </c>
      <c r="CB71" s="301">
        <v>1234</v>
      </c>
      <c r="CC71" s="301">
        <v>1245</v>
      </c>
      <c r="CD71" s="301">
        <v>1287</v>
      </c>
      <c r="CE71" s="301">
        <v>1325</v>
      </c>
      <c r="CF71" s="301">
        <v>1269</v>
      </c>
      <c r="CG71" s="301">
        <v>1272</v>
      </c>
      <c r="CH71" s="301">
        <v>1318</v>
      </c>
      <c r="CI71" s="292">
        <v>1326</v>
      </c>
      <c r="CJ71" s="293">
        <v>1257</v>
      </c>
      <c r="CK71" s="301">
        <v>1218</v>
      </c>
      <c r="CL71" s="301">
        <v>1196</v>
      </c>
      <c r="CM71" s="301">
        <v>1148</v>
      </c>
      <c r="CN71" s="301">
        <v>1131</v>
      </c>
      <c r="CO71" s="301">
        <v>1116</v>
      </c>
      <c r="CP71" s="301">
        <v>1115</v>
      </c>
      <c r="CQ71" s="301">
        <v>1145</v>
      </c>
      <c r="CR71" s="301">
        <v>1137</v>
      </c>
      <c r="CS71" s="301">
        <v>1150</v>
      </c>
      <c r="CT71" s="301">
        <v>1161</v>
      </c>
      <c r="CU71" s="292">
        <v>1173</v>
      </c>
      <c r="CV71" s="293">
        <v>1182</v>
      </c>
      <c r="CW71" s="301">
        <v>1222</v>
      </c>
      <c r="CX71" s="301">
        <v>1265</v>
      </c>
      <c r="CY71" s="301">
        <v>1272</v>
      </c>
      <c r="CZ71" s="301">
        <v>1285</v>
      </c>
      <c r="DA71" s="301">
        <v>1249</v>
      </c>
      <c r="DB71" s="301">
        <v>1242</v>
      </c>
      <c r="DC71" s="301">
        <v>1247</v>
      </c>
      <c r="DD71" s="301">
        <v>1247</v>
      </c>
      <c r="DE71" s="301">
        <v>1267</v>
      </c>
      <c r="DF71" s="301">
        <v>1283</v>
      </c>
      <c r="DG71" s="292">
        <v>1273</v>
      </c>
      <c r="DH71" s="293">
        <v>1220</v>
      </c>
      <c r="DI71" s="301">
        <v>1246</v>
      </c>
      <c r="DJ71" s="301">
        <v>1257</v>
      </c>
      <c r="DK71" s="301">
        <v>1288</v>
      </c>
      <c r="DL71" s="301">
        <v>1284</v>
      </c>
      <c r="DM71" s="301">
        <v>1259</v>
      </c>
      <c r="DN71" s="301">
        <v>1154</v>
      </c>
      <c r="DO71" s="301">
        <v>1142</v>
      </c>
      <c r="DP71" s="301">
        <v>1149</v>
      </c>
      <c r="DQ71" s="292">
        <v>1157</v>
      </c>
      <c r="DR71" s="292">
        <v>1151</v>
      </c>
      <c r="DS71" s="296">
        <v>1130</v>
      </c>
      <c r="DT71" s="292">
        <v>1076</v>
      </c>
      <c r="DU71" s="292">
        <v>1025</v>
      </c>
      <c r="DV71" s="292">
        <v>1084</v>
      </c>
      <c r="DW71" s="292">
        <v>1107</v>
      </c>
      <c r="DX71" s="292">
        <v>1129</v>
      </c>
      <c r="DY71" s="292">
        <v>1166</v>
      </c>
      <c r="DZ71" s="292">
        <v>1164</v>
      </c>
      <c r="EA71" s="292">
        <v>1178</v>
      </c>
      <c r="EB71" s="292">
        <v>1160</v>
      </c>
      <c r="EC71" s="292">
        <v>1166</v>
      </c>
      <c r="ED71" s="292">
        <v>1151</v>
      </c>
      <c r="EE71" s="292">
        <v>1137</v>
      </c>
      <c r="EF71" s="853">
        <v>1074</v>
      </c>
      <c r="EG71" s="292">
        <v>1070</v>
      </c>
      <c r="EH71" s="292">
        <v>1071</v>
      </c>
      <c r="EI71" s="292">
        <v>1067</v>
      </c>
      <c r="EJ71" s="292">
        <v>1084</v>
      </c>
      <c r="EK71" s="292">
        <v>1091</v>
      </c>
      <c r="EL71" s="296">
        <v>1086</v>
      </c>
      <c r="EM71" s="93">
        <v>-5</v>
      </c>
      <c r="EN71" s="79">
        <v>-0.46040515653775327</v>
      </c>
      <c r="EO71" s="93">
        <v>-51</v>
      </c>
      <c r="EP71" s="79">
        <v>-4.4854881266490763</v>
      </c>
    </row>
    <row r="72" spans="1:146" ht="15" outlineLevel="2">
      <c r="A72" s="290">
        <v>361</v>
      </c>
      <c r="B72" s="290" t="s">
        <v>397</v>
      </c>
      <c r="C72" s="290" t="s">
        <v>473</v>
      </c>
      <c r="D72" s="293">
        <v>2195</v>
      </c>
      <c r="E72" s="301">
        <v>2216</v>
      </c>
      <c r="F72" s="301">
        <v>2296</v>
      </c>
      <c r="G72" s="301">
        <v>2380</v>
      </c>
      <c r="H72" s="301">
        <v>2393</v>
      </c>
      <c r="I72" s="301">
        <v>2542</v>
      </c>
      <c r="J72" s="301">
        <v>2566</v>
      </c>
      <c r="K72" s="301">
        <v>2634</v>
      </c>
      <c r="L72" s="301">
        <v>2647</v>
      </c>
      <c r="M72" s="301">
        <v>2549</v>
      </c>
      <c r="N72" s="301">
        <v>2500</v>
      </c>
      <c r="O72" s="296">
        <v>2409</v>
      </c>
      <c r="P72" s="293">
        <v>2247</v>
      </c>
      <c r="Q72" s="301">
        <v>2177</v>
      </c>
      <c r="R72" s="301">
        <v>2279</v>
      </c>
      <c r="S72" s="301">
        <v>2287</v>
      </c>
      <c r="T72" s="301">
        <v>2393</v>
      </c>
      <c r="U72" s="301">
        <v>2461</v>
      </c>
      <c r="V72" s="301">
        <v>2456</v>
      </c>
      <c r="W72" s="301">
        <v>2569</v>
      </c>
      <c r="X72" s="301">
        <v>2623</v>
      </c>
      <c r="Y72" s="301">
        <v>2680</v>
      </c>
      <c r="Z72" s="301">
        <v>2597</v>
      </c>
      <c r="AA72" s="296">
        <v>2559</v>
      </c>
      <c r="AB72" s="293">
        <v>2415</v>
      </c>
      <c r="AC72" s="301">
        <v>2307</v>
      </c>
      <c r="AD72" s="301">
        <v>2312</v>
      </c>
      <c r="AE72" s="301">
        <v>2341</v>
      </c>
      <c r="AF72" s="301">
        <v>2367</v>
      </c>
      <c r="AG72" s="301">
        <v>2450</v>
      </c>
      <c r="AH72" s="301">
        <v>2752</v>
      </c>
      <c r="AI72" s="301">
        <v>2829</v>
      </c>
      <c r="AJ72" s="301">
        <v>2872</v>
      </c>
      <c r="AK72" s="301">
        <v>2836</v>
      </c>
      <c r="AL72" s="301">
        <v>2627</v>
      </c>
      <c r="AM72" s="296">
        <v>2631</v>
      </c>
      <c r="AN72" s="293">
        <v>2624</v>
      </c>
      <c r="AO72" s="301">
        <v>2425</v>
      </c>
      <c r="AP72" s="301">
        <v>2394</v>
      </c>
      <c r="AQ72" s="301">
        <v>2580</v>
      </c>
      <c r="AR72" s="301">
        <v>2608</v>
      </c>
      <c r="AS72" s="301">
        <v>2686</v>
      </c>
      <c r="AT72" s="301">
        <v>2745</v>
      </c>
      <c r="AU72" s="301">
        <v>2755</v>
      </c>
      <c r="AV72" s="301">
        <v>2719</v>
      </c>
      <c r="AW72" s="301">
        <v>2731</v>
      </c>
      <c r="AX72" s="301">
        <v>2734</v>
      </c>
      <c r="AY72" s="296">
        <v>2739</v>
      </c>
      <c r="AZ72" s="293">
        <v>2660</v>
      </c>
      <c r="BA72" s="301">
        <v>2612</v>
      </c>
      <c r="BB72" s="301">
        <v>2625</v>
      </c>
      <c r="BC72" s="301">
        <v>2487</v>
      </c>
      <c r="BD72" s="301">
        <v>2527</v>
      </c>
      <c r="BE72" s="301">
        <v>2592</v>
      </c>
      <c r="BF72" s="301">
        <v>2559</v>
      </c>
      <c r="BG72" s="301">
        <v>2569</v>
      </c>
      <c r="BH72" s="301">
        <v>2564</v>
      </c>
      <c r="BI72" s="301">
        <v>2507</v>
      </c>
      <c r="BJ72" s="301">
        <v>2411</v>
      </c>
      <c r="BK72" s="292">
        <v>2458</v>
      </c>
      <c r="BL72" s="293">
        <v>2456</v>
      </c>
      <c r="BM72" s="301">
        <v>2486</v>
      </c>
      <c r="BN72" s="301">
        <v>2604</v>
      </c>
      <c r="BO72" s="301">
        <v>2682</v>
      </c>
      <c r="BP72" s="301">
        <v>2501</v>
      </c>
      <c r="BQ72" s="301">
        <v>2479</v>
      </c>
      <c r="BR72" s="301">
        <v>2386</v>
      </c>
      <c r="BS72" s="301">
        <v>2306</v>
      </c>
      <c r="BT72" s="301">
        <v>2342</v>
      </c>
      <c r="BU72" s="301">
        <v>2353</v>
      </c>
      <c r="BV72" s="301">
        <v>2359</v>
      </c>
      <c r="BW72" s="292">
        <v>2323</v>
      </c>
      <c r="BX72" s="293">
        <v>2240</v>
      </c>
      <c r="BY72" s="301">
        <v>2166</v>
      </c>
      <c r="BZ72" s="301">
        <v>2161</v>
      </c>
      <c r="CA72" s="301">
        <v>2159</v>
      </c>
      <c r="CB72" s="301">
        <v>2186</v>
      </c>
      <c r="CC72" s="301">
        <v>2261</v>
      </c>
      <c r="CD72" s="301">
        <v>2319</v>
      </c>
      <c r="CE72" s="301">
        <v>2343</v>
      </c>
      <c r="CF72" s="301">
        <v>2197</v>
      </c>
      <c r="CG72" s="301">
        <v>2208</v>
      </c>
      <c r="CH72" s="301">
        <v>2261</v>
      </c>
      <c r="CI72" s="292">
        <v>2239</v>
      </c>
      <c r="CJ72" s="293">
        <v>2077</v>
      </c>
      <c r="CK72" s="301">
        <v>2012</v>
      </c>
      <c r="CL72" s="301">
        <v>2090</v>
      </c>
      <c r="CM72" s="301">
        <v>2118</v>
      </c>
      <c r="CN72" s="301">
        <v>2091</v>
      </c>
      <c r="CO72" s="301">
        <v>2074</v>
      </c>
      <c r="CP72" s="301">
        <v>2062</v>
      </c>
      <c r="CQ72" s="301">
        <v>2131</v>
      </c>
      <c r="CR72" s="301">
        <v>2148</v>
      </c>
      <c r="CS72" s="301">
        <v>2217</v>
      </c>
      <c r="CT72" s="301">
        <v>2266</v>
      </c>
      <c r="CU72" s="292">
        <v>2286</v>
      </c>
      <c r="CV72" s="293">
        <v>2205</v>
      </c>
      <c r="CW72" s="301">
        <v>2264</v>
      </c>
      <c r="CX72" s="301">
        <v>2330</v>
      </c>
      <c r="CY72" s="301">
        <v>2420</v>
      </c>
      <c r="CZ72" s="301">
        <v>2478</v>
      </c>
      <c r="DA72" s="301">
        <v>2462</v>
      </c>
      <c r="DB72" s="301">
        <v>2434</v>
      </c>
      <c r="DC72" s="301">
        <v>2440</v>
      </c>
      <c r="DD72" s="301">
        <v>2468</v>
      </c>
      <c r="DE72" s="301">
        <v>2513</v>
      </c>
      <c r="DF72" s="301">
        <v>2536</v>
      </c>
      <c r="DG72" s="292">
        <v>2546</v>
      </c>
      <c r="DH72" s="293">
        <v>2485</v>
      </c>
      <c r="DI72" s="301">
        <v>2542</v>
      </c>
      <c r="DJ72" s="301">
        <v>2648</v>
      </c>
      <c r="DK72" s="301">
        <v>2694</v>
      </c>
      <c r="DL72" s="301">
        <v>2714</v>
      </c>
      <c r="DM72" s="301">
        <v>2749</v>
      </c>
      <c r="DN72" s="301">
        <v>2462</v>
      </c>
      <c r="DO72" s="301">
        <v>2433</v>
      </c>
      <c r="DP72" s="301">
        <v>2417</v>
      </c>
      <c r="DQ72" s="292">
        <v>2406</v>
      </c>
      <c r="DR72" s="292">
        <v>2390</v>
      </c>
      <c r="DS72" s="296">
        <v>2247</v>
      </c>
      <c r="DT72" s="292">
        <v>2113</v>
      </c>
      <c r="DU72" s="292">
        <v>1989</v>
      </c>
      <c r="DV72" s="292">
        <v>2138</v>
      </c>
      <c r="DW72" s="292">
        <v>2198</v>
      </c>
      <c r="DX72" s="292">
        <v>2171</v>
      </c>
      <c r="DY72" s="292">
        <v>2259</v>
      </c>
      <c r="DZ72" s="292">
        <v>2229</v>
      </c>
      <c r="EA72" s="292">
        <v>2221</v>
      </c>
      <c r="EB72" s="292">
        <v>2223</v>
      </c>
      <c r="EC72" s="292">
        <v>2201</v>
      </c>
      <c r="ED72" s="292">
        <v>2242</v>
      </c>
      <c r="EE72" s="292">
        <v>2196</v>
      </c>
      <c r="EF72" s="853">
        <v>2097</v>
      </c>
      <c r="EG72" s="292">
        <v>2052</v>
      </c>
      <c r="EH72" s="292">
        <v>2076</v>
      </c>
      <c r="EI72" s="292">
        <v>2187</v>
      </c>
      <c r="EJ72" s="292">
        <v>2279</v>
      </c>
      <c r="EK72" s="292">
        <v>2303</v>
      </c>
      <c r="EL72" s="296">
        <v>2327</v>
      </c>
      <c r="EM72" s="93">
        <v>24</v>
      </c>
      <c r="EN72" s="79">
        <v>1.0313708637730983</v>
      </c>
      <c r="EO72" s="93">
        <v>131</v>
      </c>
      <c r="EP72" s="79">
        <v>5.9653916211293261</v>
      </c>
    </row>
    <row r="73" spans="1:146" ht="15" outlineLevel="2">
      <c r="A73" s="290">
        <v>647</v>
      </c>
      <c r="B73" s="290" t="s">
        <v>397</v>
      </c>
      <c r="C73" s="290" t="s">
        <v>502</v>
      </c>
      <c r="D73" s="293">
        <v>1139</v>
      </c>
      <c r="E73" s="301">
        <v>1207</v>
      </c>
      <c r="F73" s="301">
        <v>1200</v>
      </c>
      <c r="G73" s="301">
        <v>1258</v>
      </c>
      <c r="H73" s="301">
        <v>1302</v>
      </c>
      <c r="I73" s="301">
        <v>1422</v>
      </c>
      <c r="J73" s="301">
        <v>1438</v>
      </c>
      <c r="K73" s="301">
        <v>1398</v>
      </c>
      <c r="L73" s="301">
        <v>1316</v>
      </c>
      <c r="M73" s="301">
        <v>1303</v>
      </c>
      <c r="N73" s="301">
        <v>1305</v>
      </c>
      <c r="O73" s="296">
        <v>1335</v>
      </c>
      <c r="P73" s="293">
        <v>1299</v>
      </c>
      <c r="Q73" s="301">
        <v>1302</v>
      </c>
      <c r="R73" s="301">
        <v>1352</v>
      </c>
      <c r="S73" s="301">
        <v>1376</v>
      </c>
      <c r="T73" s="301">
        <v>1302</v>
      </c>
      <c r="U73" s="301">
        <v>1418</v>
      </c>
      <c r="V73" s="301">
        <v>1443</v>
      </c>
      <c r="W73" s="301">
        <v>1457</v>
      </c>
      <c r="X73" s="301">
        <v>1466</v>
      </c>
      <c r="Y73" s="301">
        <v>1530</v>
      </c>
      <c r="Z73" s="301">
        <v>1447</v>
      </c>
      <c r="AA73" s="296">
        <v>1407</v>
      </c>
      <c r="AB73" s="293">
        <v>1349</v>
      </c>
      <c r="AC73" s="301">
        <v>1322</v>
      </c>
      <c r="AD73" s="301">
        <v>1277</v>
      </c>
      <c r="AE73" s="301">
        <v>1233</v>
      </c>
      <c r="AF73" s="301">
        <v>1195</v>
      </c>
      <c r="AG73" s="301">
        <v>1175</v>
      </c>
      <c r="AH73" s="301">
        <v>1221</v>
      </c>
      <c r="AI73" s="301">
        <v>1345</v>
      </c>
      <c r="AJ73" s="301">
        <v>1396</v>
      </c>
      <c r="AK73" s="301">
        <v>1418</v>
      </c>
      <c r="AL73" s="301">
        <v>1443</v>
      </c>
      <c r="AM73" s="296">
        <v>1373</v>
      </c>
      <c r="AN73" s="293">
        <v>1357</v>
      </c>
      <c r="AO73" s="301">
        <v>1316</v>
      </c>
      <c r="AP73" s="301">
        <v>1273</v>
      </c>
      <c r="AQ73" s="301">
        <v>1300</v>
      </c>
      <c r="AR73" s="301">
        <v>1326</v>
      </c>
      <c r="AS73" s="301">
        <v>1351</v>
      </c>
      <c r="AT73" s="301">
        <v>1416</v>
      </c>
      <c r="AU73" s="301">
        <v>1439</v>
      </c>
      <c r="AV73" s="301">
        <v>1484</v>
      </c>
      <c r="AW73" s="301">
        <v>1484</v>
      </c>
      <c r="AX73" s="301">
        <v>1463</v>
      </c>
      <c r="AY73" s="296">
        <v>1493</v>
      </c>
      <c r="AZ73" s="293">
        <v>1453</v>
      </c>
      <c r="BA73" s="301">
        <v>1447</v>
      </c>
      <c r="BB73" s="301">
        <v>1465</v>
      </c>
      <c r="BC73" s="301">
        <v>1420</v>
      </c>
      <c r="BD73" s="301">
        <v>1413</v>
      </c>
      <c r="BE73" s="301">
        <v>1402</v>
      </c>
      <c r="BF73" s="301">
        <v>1429</v>
      </c>
      <c r="BG73" s="301">
        <v>1410</v>
      </c>
      <c r="BH73" s="301">
        <v>1449</v>
      </c>
      <c r="BI73" s="301">
        <v>1408</v>
      </c>
      <c r="BJ73" s="301">
        <v>1373</v>
      </c>
      <c r="BK73" s="292">
        <v>1381</v>
      </c>
      <c r="BL73" s="293">
        <v>1354</v>
      </c>
      <c r="BM73" s="301">
        <v>1333</v>
      </c>
      <c r="BN73" s="301">
        <v>1371</v>
      </c>
      <c r="BO73" s="301">
        <v>1391</v>
      </c>
      <c r="BP73" s="301">
        <v>1412</v>
      </c>
      <c r="BQ73" s="301">
        <v>1399</v>
      </c>
      <c r="BR73" s="301">
        <v>1381</v>
      </c>
      <c r="BS73" s="301">
        <v>1389</v>
      </c>
      <c r="BT73" s="301">
        <v>1398</v>
      </c>
      <c r="BU73" s="301">
        <v>1379</v>
      </c>
      <c r="BV73" s="301">
        <v>1368</v>
      </c>
      <c r="BW73" s="292">
        <v>1367</v>
      </c>
      <c r="BX73" s="293">
        <v>1325</v>
      </c>
      <c r="BY73" s="301">
        <v>1295</v>
      </c>
      <c r="BZ73" s="301">
        <v>1345</v>
      </c>
      <c r="CA73" s="301">
        <v>1391</v>
      </c>
      <c r="CB73" s="301">
        <v>1414</v>
      </c>
      <c r="CC73" s="301">
        <v>1444</v>
      </c>
      <c r="CD73" s="301">
        <v>1446</v>
      </c>
      <c r="CE73" s="301">
        <v>1482</v>
      </c>
      <c r="CF73" s="301">
        <v>1450</v>
      </c>
      <c r="CG73" s="301">
        <v>1457</v>
      </c>
      <c r="CH73" s="301">
        <v>1449</v>
      </c>
      <c r="CI73" s="292">
        <v>1406</v>
      </c>
      <c r="CJ73" s="293">
        <v>1339</v>
      </c>
      <c r="CK73" s="301">
        <v>1360</v>
      </c>
      <c r="CL73" s="301">
        <v>1369</v>
      </c>
      <c r="CM73" s="301">
        <v>1367</v>
      </c>
      <c r="CN73" s="301">
        <v>1319</v>
      </c>
      <c r="CO73" s="301">
        <v>1322</v>
      </c>
      <c r="CP73" s="301">
        <v>1277</v>
      </c>
      <c r="CQ73" s="301">
        <v>1348</v>
      </c>
      <c r="CR73" s="301">
        <v>1351</v>
      </c>
      <c r="CS73" s="301">
        <v>1336</v>
      </c>
      <c r="CT73" s="301">
        <v>1342</v>
      </c>
      <c r="CU73" s="292">
        <v>1353</v>
      </c>
      <c r="CV73" s="293">
        <v>1324</v>
      </c>
      <c r="CW73" s="301">
        <v>1364</v>
      </c>
      <c r="CX73" s="301">
        <v>1376</v>
      </c>
      <c r="CY73" s="301">
        <v>1366</v>
      </c>
      <c r="CZ73" s="301">
        <v>1408</v>
      </c>
      <c r="DA73" s="301">
        <v>1421</v>
      </c>
      <c r="DB73" s="301">
        <v>1418</v>
      </c>
      <c r="DC73" s="301">
        <v>1438</v>
      </c>
      <c r="DD73" s="301">
        <v>1415</v>
      </c>
      <c r="DE73" s="301">
        <v>1417</v>
      </c>
      <c r="DF73" s="301">
        <v>1415</v>
      </c>
      <c r="DG73" s="292">
        <v>1431</v>
      </c>
      <c r="DH73" s="293">
        <v>1436</v>
      </c>
      <c r="DI73" s="301">
        <v>1439</v>
      </c>
      <c r="DJ73" s="301">
        <v>1489</v>
      </c>
      <c r="DK73" s="301">
        <v>1526</v>
      </c>
      <c r="DL73" s="301">
        <v>1506</v>
      </c>
      <c r="DM73" s="301">
        <v>1482</v>
      </c>
      <c r="DN73" s="301">
        <v>1304</v>
      </c>
      <c r="DO73" s="301">
        <v>1288</v>
      </c>
      <c r="DP73" s="301">
        <v>1317</v>
      </c>
      <c r="DQ73" s="292">
        <v>1311</v>
      </c>
      <c r="DR73" s="292">
        <v>1297</v>
      </c>
      <c r="DS73" s="296">
        <v>1256</v>
      </c>
      <c r="DT73" s="292">
        <v>1203</v>
      </c>
      <c r="DU73" s="292">
        <v>1130</v>
      </c>
      <c r="DV73" s="292">
        <v>1182</v>
      </c>
      <c r="DW73" s="292">
        <v>1245</v>
      </c>
      <c r="DX73" s="292">
        <v>1262</v>
      </c>
      <c r="DY73" s="292">
        <v>1256</v>
      </c>
      <c r="DZ73" s="292">
        <v>1276</v>
      </c>
      <c r="EA73" s="292">
        <v>1303</v>
      </c>
      <c r="EB73" s="292">
        <v>1329</v>
      </c>
      <c r="EC73" s="292">
        <v>1332</v>
      </c>
      <c r="ED73" s="292">
        <v>1359</v>
      </c>
      <c r="EE73" s="292">
        <v>1317</v>
      </c>
      <c r="EF73" s="853">
        <v>1260</v>
      </c>
      <c r="EG73" s="292">
        <v>1199</v>
      </c>
      <c r="EH73" s="292">
        <v>1216</v>
      </c>
      <c r="EI73" s="292">
        <v>1245</v>
      </c>
      <c r="EJ73" s="292">
        <v>1269</v>
      </c>
      <c r="EK73" s="292">
        <v>1292</v>
      </c>
      <c r="EL73" s="296">
        <v>1296</v>
      </c>
      <c r="EM73" s="93">
        <v>4</v>
      </c>
      <c r="EN73" s="79">
        <v>0.30864197530864196</v>
      </c>
      <c r="EO73" s="93">
        <v>-21</v>
      </c>
      <c r="EP73" s="79">
        <v>-1.5945330296127564</v>
      </c>
    </row>
    <row r="74" spans="1:146" ht="15" outlineLevel="2">
      <c r="A74" s="290">
        <v>658</v>
      </c>
      <c r="B74" s="290" t="s">
        <v>397</v>
      </c>
      <c r="C74" s="290" t="s">
        <v>506</v>
      </c>
      <c r="D74" s="293">
        <v>1049</v>
      </c>
      <c r="E74" s="301">
        <v>1046</v>
      </c>
      <c r="F74" s="301">
        <v>1072</v>
      </c>
      <c r="G74" s="301">
        <v>1086</v>
      </c>
      <c r="H74" s="301">
        <v>1103</v>
      </c>
      <c r="I74" s="301">
        <v>1153</v>
      </c>
      <c r="J74" s="301">
        <v>1118</v>
      </c>
      <c r="K74" s="301">
        <v>1131</v>
      </c>
      <c r="L74" s="301">
        <v>1107</v>
      </c>
      <c r="M74" s="301">
        <v>1102</v>
      </c>
      <c r="N74" s="301">
        <v>1126</v>
      </c>
      <c r="O74" s="296">
        <v>1079</v>
      </c>
      <c r="P74" s="293">
        <v>1027</v>
      </c>
      <c r="Q74" s="301">
        <v>1018</v>
      </c>
      <c r="R74" s="301">
        <v>1067</v>
      </c>
      <c r="S74" s="301">
        <v>1092</v>
      </c>
      <c r="T74" s="301">
        <v>1103</v>
      </c>
      <c r="U74" s="301">
        <v>1070</v>
      </c>
      <c r="V74" s="301">
        <v>1045</v>
      </c>
      <c r="W74" s="301">
        <v>1102</v>
      </c>
      <c r="X74" s="301">
        <v>1098</v>
      </c>
      <c r="Y74" s="301">
        <v>1096</v>
      </c>
      <c r="Z74" s="301">
        <v>1074</v>
      </c>
      <c r="AA74" s="296">
        <v>1034</v>
      </c>
      <c r="AB74" s="293">
        <v>982</v>
      </c>
      <c r="AC74" s="301">
        <v>977</v>
      </c>
      <c r="AD74" s="301">
        <v>937</v>
      </c>
      <c r="AE74" s="301">
        <v>913</v>
      </c>
      <c r="AF74" s="301">
        <v>876</v>
      </c>
      <c r="AG74" s="301">
        <v>862</v>
      </c>
      <c r="AH74" s="301">
        <v>898</v>
      </c>
      <c r="AI74" s="301">
        <v>874</v>
      </c>
      <c r="AJ74" s="301">
        <v>884</v>
      </c>
      <c r="AK74" s="301">
        <v>872</v>
      </c>
      <c r="AL74" s="301">
        <v>885</v>
      </c>
      <c r="AM74" s="296">
        <v>934</v>
      </c>
      <c r="AN74" s="293">
        <v>990</v>
      </c>
      <c r="AO74" s="301">
        <v>934</v>
      </c>
      <c r="AP74" s="301">
        <v>919</v>
      </c>
      <c r="AQ74" s="301">
        <v>952</v>
      </c>
      <c r="AR74" s="301">
        <v>917</v>
      </c>
      <c r="AS74" s="301">
        <v>966</v>
      </c>
      <c r="AT74" s="301">
        <v>996</v>
      </c>
      <c r="AU74" s="301">
        <v>1005</v>
      </c>
      <c r="AV74" s="301">
        <v>1036</v>
      </c>
      <c r="AW74" s="301">
        <v>1058</v>
      </c>
      <c r="AX74" s="301">
        <v>1035</v>
      </c>
      <c r="AY74" s="296">
        <v>1029</v>
      </c>
      <c r="AZ74" s="293">
        <v>1006</v>
      </c>
      <c r="BA74" s="301">
        <v>1030</v>
      </c>
      <c r="BB74" s="301">
        <v>1055</v>
      </c>
      <c r="BC74" s="301">
        <v>1020</v>
      </c>
      <c r="BD74" s="301">
        <v>1012</v>
      </c>
      <c r="BE74" s="301">
        <v>1047</v>
      </c>
      <c r="BF74" s="301">
        <v>1009</v>
      </c>
      <c r="BG74" s="301">
        <v>1003</v>
      </c>
      <c r="BH74" s="301">
        <v>1041</v>
      </c>
      <c r="BI74" s="301">
        <v>1051</v>
      </c>
      <c r="BJ74" s="301">
        <v>1049</v>
      </c>
      <c r="BK74" s="292">
        <v>1071</v>
      </c>
      <c r="BL74" s="293">
        <v>1027</v>
      </c>
      <c r="BM74" s="301">
        <v>994</v>
      </c>
      <c r="BN74" s="301">
        <v>1011</v>
      </c>
      <c r="BO74" s="301">
        <v>1033</v>
      </c>
      <c r="BP74" s="301">
        <v>1004</v>
      </c>
      <c r="BQ74" s="301">
        <v>1032</v>
      </c>
      <c r="BR74" s="301">
        <v>1015</v>
      </c>
      <c r="BS74" s="301">
        <v>1033</v>
      </c>
      <c r="BT74" s="301">
        <v>1082</v>
      </c>
      <c r="BU74" s="301">
        <v>1068</v>
      </c>
      <c r="BV74" s="301">
        <v>1077</v>
      </c>
      <c r="BW74" s="292">
        <v>1095</v>
      </c>
      <c r="BX74" s="293">
        <v>1086</v>
      </c>
      <c r="BY74" s="301">
        <v>1101</v>
      </c>
      <c r="BZ74" s="301">
        <v>1123</v>
      </c>
      <c r="CA74" s="301">
        <v>1159</v>
      </c>
      <c r="CB74" s="301">
        <v>1146</v>
      </c>
      <c r="CC74" s="301">
        <v>1152</v>
      </c>
      <c r="CD74" s="301">
        <v>1166</v>
      </c>
      <c r="CE74" s="301">
        <v>1213</v>
      </c>
      <c r="CF74" s="301">
        <v>1214</v>
      </c>
      <c r="CG74" s="301">
        <v>1216</v>
      </c>
      <c r="CH74" s="301">
        <v>1214</v>
      </c>
      <c r="CI74" s="292">
        <v>1197</v>
      </c>
      <c r="CJ74" s="293">
        <v>1159</v>
      </c>
      <c r="CK74" s="301">
        <v>1153</v>
      </c>
      <c r="CL74" s="301">
        <v>1149</v>
      </c>
      <c r="CM74" s="301">
        <v>1146</v>
      </c>
      <c r="CN74" s="301">
        <v>1143</v>
      </c>
      <c r="CO74" s="301">
        <v>1141</v>
      </c>
      <c r="CP74" s="301">
        <v>1126</v>
      </c>
      <c r="CQ74" s="301">
        <v>1173</v>
      </c>
      <c r="CR74" s="301">
        <v>1186</v>
      </c>
      <c r="CS74" s="301">
        <v>1190</v>
      </c>
      <c r="CT74" s="301">
        <v>1189</v>
      </c>
      <c r="CU74" s="292">
        <v>1188</v>
      </c>
      <c r="CV74" s="293">
        <v>1165</v>
      </c>
      <c r="CW74" s="301">
        <v>1156</v>
      </c>
      <c r="CX74" s="301">
        <v>1167</v>
      </c>
      <c r="CY74" s="301">
        <v>1173</v>
      </c>
      <c r="CZ74" s="301">
        <v>1190</v>
      </c>
      <c r="DA74" s="301">
        <v>1176</v>
      </c>
      <c r="DB74" s="301">
        <v>1156</v>
      </c>
      <c r="DC74" s="301">
        <v>1157</v>
      </c>
      <c r="DD74" s="301">
        <v>1146</v>
      </c>
      <c r="DE74" s="301">
        <v>1161</v>
      </c>
      <c r="DF74" s="301">
        <v>1163</v>
      </c>
      <c r="DG74" s="292">
        <v>1153</v>
      </c>
      <c r="DH74" s="293">
        <v>1147</v>
      </c>
      <c r="DI74" s="301">
        <v>1145</v>
      </c>
      <c r="DJ74" s="301">
        <v>1125</v>
      </c>
      <c r="DK74" s="301">
        <v>1136</v>
      </c>
      <c r="DL74" s="301">
        <v>1126</v>
      </c>
      <c r="DM74" s="301">
        <v>1135</v>
      </c>
      <c r="DN74" s="301">
        <v>1071</v>
      </c>
      <c r="DO74" s="301">
        <v>1062</v>
      </c>
      <c r="DP74" s="301">
        <v>1066</v>
      </c>
      <c r="DQ74" s="292">
        <v>1063</v>
      </c>
      <c r="DR74" s="292">
        <v>1044</v>
      </c>
      <c r="DS74" s="296">
        <v>1005</v>
      </c>
      <c r="DT74" s="292">
        <v>980</v>
      </c>
      <c r="DU74" s="292">
        <v>984</v>
      </c>
      <c r="DV74" s="292">
        <v>988</v>
      </c>
      <c r="DW74" s="292">
        <v>987</v>
      </c>
      <c r="DX74" s="292">
        <v>1001</v>
      </c>
      <c r="DY74" s="292">
        <v>998</v>
      </c>
      <c r="DZ74" s="292">
        <v>998</v>
      </c>
      <c r="EA74" s="292">
        <v>999</v>
      </c>
      <c r="EB74" s="292">
        <v>993</v>
      </c>
      <c r="EC74" s="292">
        <v>992</v>
      </c>
      <c r="ED74" s="292">
        <v>997</v>
      </c>
      <c r="EE74" s="292">
        <v>981</v>
      </c>
      <c r="EF74" s="853">
        <v>953</v>
      </c>
      <c r="EG74" s="292">
        <v>958</v>
      </c>
      <c r="EH74" s="292">
        <v>963</v>
      </c>
      <c r="EI74" s="292">
        <v>977</v>
      </c>
      <c r="EJ74" s="292">
        <v>960</v>
      </c>
      <c r="EK74" s="292">
        <v>991</v>
      </c>
      <c r="EL74" s="296">
        <v>968</v>
      </c>
      <c r="EM74" s="93">
        <v>-23</v>
      </c>
      <c r="EN74" s="79">
        <v>-2.3760330578512399</v>
      </c>
      <c r="EO74" s="93">
        <v>-13</v>
      </c>
      <c r="EP74" s="79">
        <v>-1.3251783893985729</v>
      </c>
    </row>
    <row r="75" spans="1:146" ht="15" outlineLevel="2">
      <c r="A75" s="290">
        <v>664</v>
      </c>
      <c r="B75" s="290" t="s">
        <v>397</v>
      </c>
      <c r="C75" s="290" t="s">
        <v>509</v>
      </c>
      <c r="D75" s="293">
        <v>11751</v>
      </c>
      <c r="E75" s="301">
        <v>11741</v>
      </c>
      <c r="F75" s="301">
        <v>11767</v>
      </c>
      <c r="G75" s="301">
        <v>11783</v>
      </c>
      <c r="H75" s="301">
        <v>11929</v>
      </c>
      <c r="I75" s="301">
        <v>12007</v>
      </c>
      <c r="J75" s="301">
        <v>11942</v>
      </c>
      <c r="K75" s="301">
        <v>12076</v>
      </c>
      <c r="L75" s="301">
        <v>11953</v>
      </c>
      <c r="M75" s="301">
        <v>12021</v>
      </c>
      <c r="N75" s="301">
        <v>12037</v>
      </c>
      <c r="O75" s="296">
        <v>11981</v>
      </c>
      <c r="P75" s="293">
        <v>11939</v>
      </c>
      <c r="Q75" s="301">
        <v>10974</v>
      </c>
      <c r="R75" s="301">
        <v>11751</v>
      </c>
      <c r="S75" s="301">
        <v>11750</v>
      </c>
      <c r="T75" s="301">
        <v>11929</v>
      </c>
      <c r="U75" s="301">
        <v>12148</v>
      </c>
      <c r="V75" s="301">
        <v>11976</v>
      </c>
      <c r="W75" s="301">
        <v>12349</v>
      </c>
      <c r="X75" s="301">
        <v>12447</v>
      </c>
      <c r="Y75" s="301">
        <v>12711</v>
      </c>
      <c r="Z75" s="301">
        <v>12753</v>
      </c>
      <c r="AA75" s="296">
        <v>12551</v>
      </c>
      <c r="AB75" s="293">
        <v>12347</v>
      </c>
      <c r="AC75" s="301">
        <v>12186</v>
      </c>
      <c r="AD75" s="301">
        <v>12269</v>
      </c>
      <c r="AE75" s="301">
        <v>12351</v>
      </c>
      <c r="AF75" s="301">
        <v>12278</v>
      </c>
      <c r="AG75" s="301">
        <v>12498</v>
      </c>
      <c r="AH75" s="301">
        <v>12871</v>
      </c>
      <c r="AI75" s="301">
        <v>13050</v>
      </c>
      <c r="AJ75" s="301">
        <v>13235</v>
      </c>
      <c r="AK75" s="301">
        <v>13342</v>
      </c>
      <c r="AL75" s="301">
        <v>13090</v>
      </c>
      <c r="AM75" s="296">
        <v>13183</v>
      </c>
      <c r="AN75" s="293">
        <v>13004</v>
      </c>
      <c r="AO75" s="301">
        <v>12928</v>
      </c>
      <c r="AP75" s="301">
        <v>13035</v>
      </c>
      <c r="AQ75" s="301">
        <v>13281</v>
      </c>
      <c r="AR75" s="301">
        <v>13219</v>
      </c>
      <c r="AS75" s="301">
        <v>13382</v>
      </c>
      <c r="AT75" s="301">
        <v>13555</v>
      </c>
      <c r="AU75" s="301">
        <v>13651</v>
      </c>
      <c r="AV75" s="301">
        <v>13768</v>
      </c>
      <c r="AW75" s="301">
        <v>13945</v>
      </c>
      <c r="AX75" s="301">
        <v>13854</v>
      </c>
      <c r="AY75" s="296">
        <v>13810</v>
      </c>
      <c r="AZ75" s="293">
        <v>13657</v>
      </c>
      <c r="BA75" s="301">
        <v>13669</v>
      </c>
      <c r="BB75" s="301">
        <v>13836</v>
      </c>
      <c r="BC75" s="301">
        <v>13671</v>
      </c>
      <c r="BD75" s="301">
        <v>13701</v>
      </c>
      <c r="BE75" s="301">
        <v>13764</v>
      </c>
      <c r="BF75" s="301">
        <v>13730</v>
      </c>
      <c r="BG75" s="301">
        <v>13836</v>
      </c>
      <c r="BH75" s="301">
        <v>13914</v>
      </c>
      <c r="BI75" s="301">
        <v>13893</v>
      </c>
      <c r="BJ75" s="301">
        <v>13847</v>
      </c>
      <c r="BK75" s="292">
        <v>13930</v>
      </c>
      <c r="BL75" s="293">
        <v>13735</v>
      </c>
      <c r="BM75" s="301">
        <v>13733</v>
      </c>
      <c r="BN75" s="301">
        <v>13881</v>
      </c>
      <c r="BO75" s="301">
        <v>14012</v>
      </c>
      <c r="BP75" s="301">
        <v>13996</v>
      </c>
      <c r="BQ75" s="301">
        <v>14010</v>
      </c>
      <c r="BR75" s="301">
        <v>14045</v>
      </c>
      <c r="BS75" s="301">
        <v>14115</v>
      </c>
      <c r="BT75" s="301">
        <v>14123</v>
      </c>
      <c r="BU75" s="301">
        <v>14224</v>
      </c>
      <c r="BV75" s="301">
        <v>14284</v>
      </c>
      <c r="BW75" s="292">
        <v>14262</v>
      </c>
      <c r="BX75" s="293">
        <v>14035</v>
      </c>
      <c r="BY75" s="301">
        <v>14010</v>
      </c>
      <c r="BZ75" s="301">
        <v>14190</v>
      </c>
      <c r="CA75" s="301">
        <v>14232</v>
      </c>
      <c r="CB75" s="301">
        <v>14280</v>
      </c>
      <c r="CC75" s="301">
        <v>14419</v>
      </c>
      <c r="CD75" s="301">
        <v>14446</v>
      </c>
      <c r="CE75" s="301">
        <v>14568</v>
      </c>
      <c r="CF75" s="301">
        <v>14548</v>
      </c>
      <c r="CG75" s="301">
        <v>14575</v>
      </c>
      <c r="CH75" s="301">
        <v>14623</v>
      </c>
      <c r="CI75" s="292">
        <v>14604</v>
      </c>
      <c r="CJ75" s="293">
        <v>14373</v>
      </c>
      <c r="CK75" s="301">
        <v>14293</v>
      </c>
      <c r="CL75" s="301">
        <v>14267</v>
      </c>
      <c r="CM75" s="301">
        <v>14163</v>
      </c>
      <c r="CN75" s="301">
        <v>14150</v>
      </c>
      <c r="CO75" s="301">
        <v>14227</v>
      </c>
      <c r="CP75" s="301">
        <v>14331</v>
      </c>
      <c r="CQ75" s="301">
        <v>14520</v>
      </c>
      <c r="CR75" s="301">
        <v>14560</v>
      </c>
      <c r="CS75" s="301">
        <v>14690</v>
      </c>
      <c r="CT75" s="301">
        <v>14817</v>
      </c>
      <c r="CU75" s="292">
        <v>14749</v>
      </c>
      <c r="CV75" s="293">
        <v>14643</v>
      </c>
      <c r="CW75" s="301">
        <v>14742</v>
      </c>
      <c r="CX75" s="301">
        <v>14895</v>
      </c>
      <c r="CY75" s="301">
        <v>15018</v>
      </c>
      <c r="CZ75" s="301">
        <v>15047</v>
      </c>
      <c r="DA75" s="301">
        <v>15002</v>
      </c>
      <c r="DB75" s="301">
        <v>14939</v>
      </c>
      <c r="DC75" s="301">
        <v>15036</v>
      </c>
      <c r="DD75" s="301">
        <v>15012</v>
      </c>
      <c r="DE75" s="301">
        <v>15047</v>
      </c>
      <c r="DF75" s="301">
        <v>15009</v>
      </c>
      <c r="DG75" s="292">
        <v>15139</v>
      </c>
      <c r="DH75" s="293">
        <v>15091</v>
      </c>
      <c r="DI75" s="301">
        <v>15126</v>
      </c>
      <c r="DJ75" s="301">
        <v>14768</v>
      </c>
      <c r="DK75" s="301">
        <v>14984</v>
      </c>
      <c r="DL75" s="301">
        <v>15067</v>
      </c>
      <c r="DM75" s="301">
        <v>15040</v>
      </c>
      <c r="DN75" s="301">
        <v>14021</v>
      </c>
      <c r="DO75" s="301">
        <v>14117</v>
      </c>
      <c r="DP75" s="301">
        <v>14123</v>
      </c>
      <c r="DQ75" s="292">
        <v>14118</v>
      </c>
      <c r="DR75" s="292">
        <v>14244</v>
      </c>
      <c r="DS75" s="296">
        <v>14292</v>
      </c>
      <c r="DT75" s="292">
        <v>14103</v>
      </c>
      <c r="DU75" s="292">
        <v>14150</v>
      </c>
      <c r="DV75" s="292">
        <v>14235</v>
      </c>
      <c r="DW75" s="292">
        <v>14273</v>
      </c>
      <c r="DX75" s="292">
        <v>14307</v>
      </c>
      <c r="DY75" s="292">
        <v>14343</v>
      </c>
      <c r="DZ75" s="292">
        <v>14301</v>
      </c>
      <c r="EA75" s="292">
        <v>14269</v>
      </c>
      <c r="EB75" s="292">
        <v>14307</v>
      </c>
      <c r="EC75" s="292">
        <v>14365</v>
      </c>
      <c r="ED75" s="292">
        <v>14426</v>
      </c>
      <c r="EE75" s="292">
        <v>14405</v>
      </c>
      <c r="EF75" s="853">
        <v>14219</v>
      </c>
      <c r="EG75" s="292">
        <v>14154</v>
      </c>
      <c r="EH75" s="292">
        <v>14196</v>
      </c>
      <c r="EI75" s="292">
        <v>14277</v>
      </c>
      <c r="EJ75" s="292">
        <v>14448</v>
      </c>
      <c r="EK75" s="292">
        <v>14578</v>
      </c>
      <c r="EL75" s="296">
        <v>14705</v>
      </c>
      <c r="EM75" s="93">
        <v>127</v>
      </c>
      <c r="EN75" s="79">
        <v>0.86365181910914646</v>
      </c>
      <c r="EO75" s="93">
        <v>300</v>
      </c>
      <c r="EP75" s="79">
        <v>2.0826102047900035</v>
      </c>
    </row>
    <row r="76" spans="1:146" ht="15" outlineLevel="2">
      <c r="A76" s="290">
        <v>686</v>
      </c>
      <c r="B76" s="290" t="s">
        <v>397</v>
      </c>
      <c r="C76" s="290" t="s">
        <v>515</v>
      </c>
      <c r="D76" s="293">
        <v>14339</v>
      </c>
      <c r="E76" s="301">
        <v>14363</v>
      </c>
      <c r="F76" s="301">
        <v>14456</v>
      </c>
      <c r="G76" s="301">
        <v>14662</v>
      </c>
      <c r="H76" s="301">
        <v>14991</v>
      </c>
      <c r="I76" s="301">
        <v>15240</v>
      </c>
      <c r="J76" s="301">
        <v>15204</v>
      </c>
      <c r="K76" s="301">
        <v>15240</v>
      </c>
      <c r="L76" s="301">
        <v>15050</v>
      </c>
      <c r="M76" s="301">
        <v>15188</v>
      </c>
      <c r="N76" s="301">
        <v>15248</v>
      </c>
      <c r="O76" s="296">
        <v>15187</v>
      </c>
      <c r="P76" s="293">
        <v>15045</v>
      </c>
      <c r="Q76" s="301">
        <v>14790</v>
      </c>
      <c r="R76" s="301">
        <v>15105</v>
      </c>
      <c r="S76" s="301">
        <v>15201</v>
      </c>
      <c r="T76" s="301">
        <v>14991</v>
      </c>
      <c r="U76" s="301">
        <v>15571</v>
      </c>
      <c r="V76" s="301">
        <v>15462</v>
      </c>
      <c r="W76" s="301">
        <v>15944</v>
      </c>
      <c r="X76" s="301">
        <v>15970</v>
      </c>
      <c r="Y76" s="301">
        <v>16184</v>
      </c>
      <c r="Z76" s="301">
        <v>16206</v>
      </c>
      <c r="AA76" s="296">
        <v>15920</v>
      </c>
      <c r="AB76" s="293">
        <v>15658</v>
      </c>
      <c r="AC76" s="301">
        <v>15371</v>
      </c>
      <c r="AD76" s="301">
        <v>15267</v>
      </c>
      <c r="AE76" s="301">
        <v>15503</v>
      </c>
      <c r="AF76" s="301">
        <v>15624</v>
      </c>
      <c r="AG76" s="301">
        <v>15795</v>
      </c>
      <c r="AH76" s="301">
        <v>16280</v>
      </c>
      <c r="AI76" s="301">
        <v>16440</v>
      </c>
      <c r="AJ76" s="301">
        <v>16604</v>
      </c>
      <c r="AK76" s="301">
        <v>16743</v>
      </c>
      <c r="AL76" s="301">
        <v>16528</v>
      </c>
      <c r="AM76" s="296">
        <v>16592</v>
      </c>
      <c r="AN76" s="293">
        <v>16299</v>
      </c>
      <c r="AO76" s="301">
        <v>16184</v>
      </c>
      <c r="AP76" s="301">
        <v>16489</v>
      </c>
      <c r="AQ76" s="301">
        <v>16658</v>
      </c>
      <c r="AR76" s="301">
        <v>16740</v>
      </c>
      <c r="AS76" s="301">
        <v>17027</v>
      </c>
      <c r="AT76" s="301">
        <v>17155</v>
      </c>
      <c r="AU76" s="301">
        <v>17243</v>
      </c>
      <c r="AV76" s="301">
        <v>17248</v>
      </c>
      <c r="AW76" s="301">
        <v>17497</v>
      </c>
      <c r="AX76" s="301">
        <v>17389</v>
      </c>
      <c r="AY76" s="296">
        <v>17224</v>
      </c>
      <c r="AZ76" s="293">
        <v>16970</v>
      </c>
      <c r="BA76" s="301">
        <v>16800</v>
      </c>
      <c r="BB76" s="301">
        <v>17257</v>
      </c>
      <c r="BC76" s="301">
        <v>17259</v>
      </c>
      <c r="BD76" s="301">
        <v>17247</v>
      </c>
      <c r="BE76" s="301">
        <v>17485</v>
      </c>
      <c r="BF76" s="301">
        <v>17550</v>
      </c>
      <c r="BG76" s="301">
        <v>17534</v>
      </c>
      <c r="BH76" s="301">
        <v>17748</v>
      </c>
      <c r="BI76" s="301">
        <v>17765</v>
      </c>
      <c r="BJ76" s="301">
        <v>17806</v>
      </c>
      <c r="BK76" s="292">
        <v>17915</v>
      </c>
      <c r="BL76" s="293">
        <v>17646</v>
      </c>
      <c r="BM76" s="301">
        <v>17750</v>
      </c>
      <c r="BN76" s="301">
        <v>18023</v>
      </c>
      <c r="BO76" s="301">
        <v>18214</v>
      </c>
      <c r="BP76" s="301">
        <v>18277</v>
      </c>
      <c r="BQ76" s="301">
        <v>18391</v>
      </c>
      <c r="BR76" s="301">
        <v>18332</v>
      </c>
      <c r="BS76" s="301">
        <v>18363</v>
      </c>
      <c r="BT76" s="301">
        <v>18525</v>
      </c>
      <c r="BU76" s="301">
        <v>18670</v>
      </c>
      <c r="BV76" s="301">
        <v>18815</v>
      </c>
      <c r="BW76" s="292">
        <v>18682</v>
      </c>
      <c r="BX76" s="293">
        <v>18435</v>
      </c>
      <c r="BY76" s="301">
        <v>18632</v>
      </c>
      <c r="BZ76" s="301">
        <v>18969</v>
      </c>
      <c r="CA76" s="301">
        <v>19167</v>
      </c>
      <c r="CB76" s="301">
        <v>19325</v>
      </c>
      <c r="CC76" s="301">
        <v>19419</v>
      </c>
      <c r="CD76" s="301">
        <v>19645</v>
      </c>
      <c r="CE76" s="301">
        <v>19861</v>
      </c>
      <c r="CF76" s="301">
        <v>19914</v>
      </c>
      <c r="CG76" s="301">
        <v>20030</v>
      </c>
      <c r="CH76" s="301">
        <v>20098</v>
      </c>
      <c r="CI76" s="292">
        <v>20046</v>
      </c>
      <c r="CJ76" s="293">
        <v>19792</v>
      </c>
      <c r="CK76" s="301">
        <v>19791</v>
      </c>
      <c r="CL76" s="301">
        <v>19774</v>
      </c>
      <c r="CM76" s="301">
        <v>19647</v>
      </c>
      <c r="CN76" s="301">
        <v>19516</v>
      </c>
      <c r="CO76" s="301">
        <v>19623</v>
      </c>
      <c r="CP76" s="301">
        <v>19713</v>
      </c>
      <c r="CQ76" s="301">
        <v>20139</v>
      </c>
      <c r="CR76" s="301">
        <v>20300</v>
      </c>
      <c r="CS76" s="301">
        <v>20569</v>
      </c>
      <c r="CT76" s="301">
        <v>20927</v>
      </c>
      <c r="CU76" s="292">
        <v>21120</v>
      </c>
      <c r="CV76" s="293">
        <v>20963</v>
      </c>
      <c r="CW76" s="301">
        <v>21384</v>
      </c>
      <c r="CX76" s="301">
        <v>21650</v>
      </c>
      <c r="CY76" s="301">
        <v>21975</v>
      </c>
      <c r="CZ76" s="301">
        <v>22202</v>
      </c>
      <c r="DA76" s="301">
        <v>22353</v>
      </c>
      <c r="DB76" s="301">
        <v>22397</v>
      </c>
      <c r="DC76" s="301">
        <v>22589</v>
      </c>
      <c r="DD76" s="301">
        <v>22149</v>
      </c>
      <c r="DE76" s="301">
        <v>22261</v>
      </c>
      <c r="DF76" s="301">
        <v>22329</v>
      </c>
      <c r="DG76" s="292">
        <v>22254</v>
      </c>
      <c r="DH76" s="293">
        <v>22266</v>
      </c>
      <c r="DI76" s="301">
        <v>22191</v>
      </c>
      <c r="DJ76" s="301">
        <v>21751</v>
      </c>
      <c r="DK76" s="301">
        <v>21886</v>
      </c>
      <c r="DL76" s="301">
        <v>21822</v>
      </c>
      <c r="DM76" s="301">
        <v>21968</v>
      </c>
      <c r="DN76" s="301">
        <v>20816</v>
      </c>
      <c r="DO76" s="301">
        <v>20810</v>
      </c>
      <c r="DP76" s="301">
        <v>20856</v>
      </c>
      <c r="DQ76" s="292">
        <v>20861</v>
      </c>
      <c r="DR76" s="292">
        <v>20940</v>
      </c>
      <c r="DS76" s="296">
        <v>20894</v>
      </c>
      <c r="DT76" s="292">
        <v>20619</v>
      </c>
      <c r="DU76" s="292">
        <v>20731</v>
      </c>
      <c r="DV76" s="292">
        <v>21001</v>
      </c>
      <c r="DW76" s="292">
        <v>21065</v>
      </c>
      <c r="DX76" s="292">
        <v>21035</v>
      </c>
      <c r="DY76" s="292">
        <v>20924</v>
      </c>
      <c r="DZ76" s="292">
        <v>20864</v>
      </c>
      <c r="EA76" s="292">
        <v>20905</v>
      </c>
      <c r="EB76" s="292">
        <v>20924</v>
      </c>
      <c r="EC76" s="292">
        <v>21009</v>
      </c>
      <c r="ED76" s="292">
        <v>20973</v>
      </c>
      <c r="EE76" s="292">
        <v>20963</v>
      </c>
      <c r="EF76" s="853">
        <v>20734</v>
      </c>
      <c r="EG76" s="292">
        <v>20819</v>
      </c>
      <c r="EH76" s="292">
        <v>20862</v>
      </c>
      <c r="EI76" s="292">
        <v>20950</v>
      </c>
      <c r="EJ76" s="292">
        <v>21051</v>
      </c>
      <c r="EK76" s="292">
        <v>21098</v>
      </c>
      <c r="EL76" s="296">
        <v>21097</v>
      </c>
      <c r="EM76" s="93">
        <v>-1</v>
      </c>
      <c r="EN76" s="79">
        <v>-4.740010428022942E-3</v>
      </c>
      <c r="EO76" s="93">
        <v>134</v>
      </c>
      <c r="EP76" s="79">
        <v>0.63922148547440727</v>
      </c>
    </row>
    <row r="77" spans="1:146" ht="15" outlineLevel="2">
      <c r="A77" s="290">
        <v>819</v>
      </c>
      <c r="B77" s="290" t="s">
        <v>397</v>
      </c>
      <c r="C77" s="290" t="s">
        <v>525</v>
      </c>
      <c r="D77" s="293">
        <v>773</v>
      </c>
      <c r="E77" s="301">
        <v>778</v>
      </c>
      <c r="F77" s="301">
        <v>813</v>
      </c>
      <c r="G77" s="301">
        <v>848</v>
      </c>
      <c r="H77" s="301">
        <v>969</v>
      </c>
      <c r="I77" s="301">
        <v>1097</v>
      </c>
      <c r="J77" s="301">
        <v>1136</v>
      </c>
      <c r="K77" s="301">
        <v>1197</v>
      </c>
      <c r="L77" s="301">
        <v>1255</v>
      </c>
      <c r="M77" s="301">
        <v>1414</v>
      </c>
      <c r="N77" s="301">
        <v>1508</v>
      </c>
      <c r="O77" s="296">
        <v>1565</v>
      </c>
      <c r="P77" s="293">
        <v>1563</v>
      </c>
      <c r="Q77" s="301">
        <v>1571</v>
      </c>
      <c r="R77" s="301">
        <v>1546</v>
      </c>
      <c r="S77" s="301">
        <v>1541</v>
      </c>
      <c r="T77" s="301">
        <v>969</v>
      </c>
      <c r="U77" s="301">
        <v>1366</v>
      </c>
      <c r="V77" s="301">
        <v>1369</v>
      </c>
      <c r="W77" s="301">
        <v>1375</v>
      </c>
      <c r="X77" s="301">
        <v>1400</v>
      </c>
      <c r="Y77" s="301">
        <v>1425</v>
      </c>
      <c r="Z77" s="301">
        <v>1387</v>
      </c>
      <c r="AA77" s="296">
        <v>1317</v>
      </c>
      <c r="AB77" s="293">
        <v>1264</v>
      </c>
      <c r="AC77" s="301">
        <v>1164</v>
      </c>
      <c r="AD77" s="301">
        <v>1126</v>
      </c>
      <c r="AE77" s="301">
        <v>1094</v>
      </c>
      <c r="AF77" s="301">
        <v>1073</v>
      </c>
      <c r="AG77" s="301">
        <v>1079</v>
      </c>
      <c r="AH77" s="301">
        <v>1151</v>
      </c>
      <c r="AI77" s="301">
        <v>1154</v>
      </c>
      <c r="AJ77" s="301">
        <v>1177</v>
      </c>
      <c r="AK77" s="301">
        <v>1179</v>
      </c>
      <c r="AL77" s="301">
        <v>1126</v>
      </c>
      <c r="AM77" s="296">
        <v>1105</v>
      </c>
      <c r="AN77" s="293">
        <v>1045</v>
      </c>
      <c r="AO77" s="301">
        <v>1016</v>
      </c>
      <c r="AP77" s="301">
        <v>996</v>
      </c>
      <c r="AQ77" s="301">
        <v>1015</v>
      </c>
      <c r="AR77" s="301">
        <v>1053</v>
      </c>
      <c r="AS77" s="301">
        <v>1091</v>
      </c>
      <c r="AT77" s="301">
        <v>1135</v>
      </c>
      <c r="AU77" s="301">
        <v>1112</v>
      </c>
      <c r="AV77" s="301">
        <v>1116</v>
      </c>
      <c r="AW77" s="301">
        <v>1108</v>
      </c>
      <c r="AX77" s="301">
        <v>1101</v>
      </c>
      <c r="AY77" s="296">
        <v>1077</v>
      </c>
      <c r="AZ77" s="293">
        <v>1008</v>
      </c>
      <c r="BA77" s="301">
        <v>991</v>
      </c>
      <c r="BB77" s="301">
        <v>980</v>
      </c>
      <c r="BC77" s="301">
        <v>910</v>
      </c>
      <c r="BD77" s="301">
        <v>960</v>
      </c>
      <c r="BE77" s="301">
        <v>957</v>
      </c>
      <c r="BF77" s="301">
        <v>959</v>
      </c>
      <c r="BG77" s="301">
        <v>974</v>
      </c>
      <c r="BH77" s="301">
        <v>988</v>
      </c>
      <c r="BI77" s="301">
        <v>976</v>
      </c>
      <c r="BJ77" s="301">
        <v>958</v>
      </c>
      <c r="BK77" s="292">
        <v>1011</v>
      </c>
      <c r="BL77" s="293">
        <v>1031</v>
      </c>
      <c r="BM77" s="301">
        <v>1037</v>
      </c>
      <c r="BN77" s="301">
        <v>1011</v>
      </c>
      <c r="BO77" s="301">
        <v>1006</v>
      </c>
      <c r="BP77" s="301">
        <v>994</v>
      </c>
      <c r="BQ77" s="301">
        <v>982</v>
      </c>
      <c r="BR77" s="301">
        <v>948</v>
      </c>
      <c r="BS77" s="301">
        <v>931</v>
      </c>
      <c r="BT77" s="301">
        <v>943</v>
      </c>
      <c r="BU77" s="301">
        <v>951</v>
      </c>
      <c r="BV77" s="301">
        <v>935</v>
      </c>
      <c r="BW77" s="292">
        <v>906</v>
      </c>
      <c r="BX77" s="293">
        <v>835</v>
      </c>
      <c r="BY77" s="301">
        <v>834</v>
      </c>
      <c r="BZ77" s="301">
        <v>878</v>
      </c>
      <c r="CA77" s="301">
        <v>878</v>
      </c>
      <c r="CB77" s="301">
        <v>866</v>
      </c>
      <c r="CC77" s="301">
        <v>874</v>
      </c>
      <c r="CD77" s="301">
        <v>880</v>
      </c>
      <c r="CE77" s="301">
        <v>891</v>
      </c>
      <c r="CF77" s="301">
        <v>918</v>
      </c>
      <c r="CG77" s="301">
        <v>935</v>
      </c>
      <c r="CH77" s="301">
        <v>928</v>
      </c>
      <c r="CI77" s="292">
        <v>935</v>
      </c>
      <c r="CJ77" s="293">
        <v>895</v>
      </c>
      <c r="CK77" s="301">
        <v>830</v>
      </c>
      <c r="CL77" s="301">
        <v>861</v>
      </c>
      <c r="CM77" s="301">
        <v>825</v>
      </c>
      <c r="CN77" s="301">
        <v>806</v>
      </c>
      <c r="CO77" s="301">
        <v>819</v>
      </c>
      <c r="CP77" s="301">
        <v>822</v>
      </c>
      <c r="CQ77" s="301">
        <v>837</v>
      </c>
      <c r="CR77" s="301">
        <v>855</v>
      </c>
      <c r="CS77" s="301">
        <v>874</v>
      </c>
      <c r="CT77" s="301">
        <v>900</v>
      </c>
      <c r="CU77" s="292">
        <v>914</v>
      </c>
      <c r="CV77" s="293">
        <v>889</v>
      </c>
      <c r="CW77" s="301">
        <v>907</v>
      </c>
      <c r="CX77" s="301">
        <v>966</v>
      </c>
      <c r="CY77" s="301">
        <v>966</v>
      </c>
      <c r="CZ77" s="301">
        <v>974</v>
      </c>
      <c r="DA77" s="301">
        <v>942</v>
      </c>
      <c r="DB77" s="301">
        <v>943</v>
      </c>
      <c r="DC77" s="301">
        <v>954</v>
      </c>
      <c r="DD77" s="301">
        <v>947</v>
      </c>
      <c r="DE77" s="301">
        <v>949</v>
      </c>
      <c r="DF77" s="301">
        <v>942</v>
      </c>
      <c r="DG77" s="292">
        <v>917</v>
      </c>
      <c r="DH77" s="293">
        <v>891</v>
      </c>
      <c r="DI77" s="301">
        <v>918</v>
      </c>
      <c r="DJ77" s="301">
        <v>950</v>
      </c>
      <c r="DK77" s="301">
        <v>994</v>
      </c>
      <c r="DL77" s="301">
        <v>1007</v>
      </c>
      <c r="DM77" s="301">
        <v>971</v>
      </c>
      <c r="DN77" s="301">
        <v>887</v>
      </c>
      <c r="DO77" s="301">
        <v>894</v>
      </c>
      <c r="DP77" s="301">
        <v>894</v>
      </c>
      <c r="DQ77" s="292">
        <v>871</v>
      </c>
      <c r="DR77" s="292">
        <v>855</v>
      </c>
      <c r="DS77" s="296">
        <v>840</v>
      </c>
      <c r="DT77" s="292">
        <v>805</v>
      </c>
      <c r="DU77" s="292">
        <v>778</v>
      </c>
      <c r="DV77" s="292">
        <v>764</v>
      </c>
      <c r="DW77" s="292">
        <v>791</v>
      </c>
      <c r="DX77" s="292">
        <v>787</v>
      </c>
      <c r="DY77" s="292">
        <v>801</v>
      </c>
      <c r="DZ77" s="292">
        <v>819</v>
      </c>
      <c r="EA77" s="292">
        <v>814</v>
      </c>
      <c r="EB77" s="292">
        <v>800</v>
      </c>
      <c r="EC77" s="292">
        <v>791</v>
      </c>
      <c r="ED77" s="292">
        <v>763</v>
      </c>
      <c r="EE77" s="292">
        <v>757</v>
      </c>
      <c r="EF77" s="853">
        <v>754</v>
      </c>
      <c r="EG77" s="292">
        <v>720</v>
      </c>
      <c r="EH77" s="292">
        <v>732</v>
      </c>
      <c r="EI77" s="292">
        <v>749</v>
      </c>
      <c r="EJ77" s="292">
        <v>774</v>
      </c>
      <c r="EK77" s="292">
        <v>774</v>
      </c>
      <c r="EL77" s="296">
        <v>766</v>
      </c>
      <c r="EM77" s="93">
        <v>-8</v>
      </c>
      <c r="EN77" s="79">
        <v>-1.0443864229765014</v>
      </c>
      <c r="EO77" s="93">
        <v>9</v>
      </c>
      <c r="EP77" s="79">
        <v>1.1889035667107</v>
      </c>
    </row>
    <row r="78" spans="1:146" ht="15" outlineLevel="2">
      <c r="A78" s="290">
        <v>854</v>
      </c>
      <c r="B78" s="290" t="s">
        <v>397</v>
      </c>
      <c r="C78" s="290" t="s">
        <v>529</v>
      </c>
      <c r="D78" s="293">
        <v>916</v>
      </c>
      <c r="E78" s="301">
        <v>950</v>
      </c>
      <c r="F78" s="301">
        <v>964</v>
      </c>
      <c r="G78" s="301">
        <v>987</v>
      </c>
      <c r="H78" s="301">
        <v>1034</v>
      </c>
      <c r="I78" s="301">
        <v>1103</v>
      </c>
      <c r="J78" s="301">
        <v>1067</v>
      </c>
      <c r="K78" s="301">
        <v>1073</v>
      </c>
      <c r="L78" s="301">
        <v>1064</v>
      </c>
      <c r="M78" s="301">
        <v>1072</v>
      </c>
      <c r="N78" s="301">
        <v>1065</v>
      </c>
      <c r="O78" s="296">
        <v>978</v>
      </c>
      <c r="P78" s="293">
        <v>957</v>
      </c>
      <c r="Q78" s="301">
        <v>996</v>
      </c>
      <c r="R78" s="301">
        <v>1042</v>
      </c>
      <c r="S78" s="301">
        <v>1095</v>
      </c>
      <c r="T78" s="301">
        <v>1034</v>
      </c>
      <c r="U78" s="301">
        <v>1205</v>
      </c>
      <c r="V78" s="301">
        <v>1240</v>
      </c>
      <c r="W78" s="301">
        <v>1314</v>
      </c>
      <c r="X78" s="301">
        <v>1401</v>
      </c>
      <c r="Y78" s="301">
        <v>1440</v>
      </c>
      <c r="Z78" s="301">
        <v>1393</v>
      </c>
      <c r="AA78" s="296">
        <v>1319</v>
      </c>
      <c r="AB78" s="293">
        <v>1255</v>
      </c>
      <c r="AC78" s="301">
        <v>1142</v>
      </c>
      <c r="AD78" s="301">
        <v>1202</v>
      </c>
      <c r="AE78" s="301">
        <v>1188</v>
      </c>
      <c r="AF78" s="301">
        <v>1186</v>
      </c>
      <c r="AG78" s="301">
        <v>1174</v>
      </c>
      <c r="AH78" s="301">
        <v>1191</v>
      </c>
      <c r="AI78" s="301">
        <v>1192</v>
      </c>
      <c r="AJ78" s="301">
        <v>1201</v>
      </c>
      <c r="AK78" s="301">
        <v>1198</v>
      </c>
      <c r="AL78" s="301">
        <v>1123</v>
      </c>
      <c r="AM78" s="296">
        <v>1223</v>
      </c>
      <c r="AN78" s="293">
        <v>1316</v>
      </c>
      <c r="AO78" s="301">
        <v>1240</v>
      </c>
      <c r="AP78" s="301">
        <v>1162</v>
      </c>
      <c r="AQ78" s="301">
        <v>1218</v>
      </c>
      <c r="AR78" s="301">
        <v>1265</v>
      </c>
      <c r="AS78" s="301">
        <v>1542</v>
      </c>
      <c r="AT78" s="301">
        <v>1490</v>
      </c>
      <c r="AU78" s="301">
        <v>1484</v>
      </c>
      <c r="AV78" s="301">
        <v>1459</v>
      </c>
      <c r="AW78" s="301">
        <v>1481</v>
      </c>
      <c r="AX78" s="301">
        <v>1470</v>
      </c>
      <c r="AY78" s="296">
        <v>1513</v>
      </c>
      <c r="AZ78" s="293">
        <v>1487</v>
      </c>
      <c r="BA78" s="301">
        <v>1483</v>
      </c>
      <c r="BB78" s="301">
        <v>1447</v>
      </c>
      <c r="BC78" s="301">
        <v>1347</v>
      </c>
      <c r="BD78" s="301">
        <v>1384</v>
      </c>
      <c r="BE78" s="301">
        <v>1419</v>
      </c>
      <c r="BF78" s="301">
        <v>1431</v>
      </c>
      <c r="BG78" s="301">
        <v>1391</v>
      </c>
      <c r="BH78" s="301">
        <v>1355</v>
      </c>
      <c r="BI78" s="301">
        <v>1351</v>
      </c>
      <c r="BJ78" s="301">
        <v>1345</v>
      </c>
      <c r="BK78" s="292">
        <v>1351</v>
      </c>
      <c r="BL78" s="293">
        <v>1351</v>
      </c>
      <c r="BM78" s="301">
        <v>1264</v>
      </c>
      <c r="BN78" s="301">
        <v>1284</v>
      </c>
      <c r="BO78" s="301">
        <v>1255</v>
      </c>
      <c r="BP78" s="301">
        <v>1281</v>
      </c>
      <c r="BQ78" s="301">
        <v>1307</v>
      </c>
      <c r="BR78" s="301">
        <v>1289</v>
      </c>
      <c r="BS78" s="301">
        <v>1259</v>
      </c>
      <c r="BT78" s="301">
        <v>1271</v>
      </c>
      <c r="BU78" s="301">
        <v>1307</v>
      </c>
      <c r="BV78" s="301">
        <v>1288</v>
      </c>
      <c r="BW78" s="292">
        <v>1285</v>
      </c>
      <c r="BX78" s="293">
        <v>1262</v>
      </c>
      <c r="BY78" s="301">
        <v>1169</v>
      </c>
      <c r="BZ78" s="301">
        <v>1148</v>
      </c>
      <c r="CA78" s="301">
        <v>1213</v>
      </c>
      <c r="CB78" s="301">
        <v>1235</v>
      </c>
      <c r="CC78" s="301">
        <v>1229</v>
      </c>
      <c r="CD78" s="301">
        <v>1252</v>
      </c>
      <c r="CE78" s="301">
        <v>1185</v>
      </c>
      <c r="CF78" s="301">
        <v>1139</v>
      </c>
      <c r="CG78" s="301">
        <v>1147</v>
      </c>
      <c r="CH78" s="301">
        <v>1155</v>
      </c>
      <c r="CI78" s="292">
        <v>1157</v>
      </c>
      <c r="CJ78" s="293">
        <v>1125</v>
      </c>
      <c r="CK78" s="301">
        <v>1070</v>
      </c>
      <c r="CL78" s="301">
        <v>1077</v>
      </c>
      <c r="CM78" s="301">
        <v>1125</v>
      </c>
      <c r="CN78" s="301">
        <v>1083</v>
      </c>
      <c r="CO78" s="301">
        <v>1108</v>
      </c>
      <c r="CP78" s="301">
        <v>1104</v>
      </c>
      <c r="CQ78" s="301">
        <v>1109</v>
      </c>
      <c r="CR78" s="301">
        <v>1122</v>
      </c>
      <c r="CS78" s="301">
        <v>1147</v>
      </c>
      <c r="CT78" s="301">
        <v>1213</v>
      </c>
      <c r="CU78" s="292">
        <v>1262</v>
      </c>
      <c r="CV78" s="293">
        <v>1236</v>
      </c>
      <c r="CW78" s="301">
        <v>1235</v>
      </c>
      <c r="CX78" s="301">
        <v>1219</v>
      </c>
      <c r="CY78" s="301">
        <v>1228</v>
      </c>
      <c r="CZ78" s="301">
        <v>1258</v>
      </c>
      <c r="DA78" s="301">
        <v>1280</v>
      </c>
      <c r="DB78" s="301">
        <v>1300</v>
      </c>
      <c r="DC78" s="301">
        <v>1288</v>
      </c>
      <c r="DD78" s="301">
        <v>1183</v>
      </c>
      <c r="DE78" s="301">
        <v>1195</v>
      </c>
      <c r="DF78" s="301">
        <v>1223</v>
      </c>
      <c r="DG78" s="292">
        <v>1233</v>
      </c>
      <c r="DH78" s="293">
        <v>1164</v>
      </c>
      <c r="DI78" s="301">
        <v>1167</v>
      </c>
      <c r="DJ78" s="301">
        <v>1281</v>
      </c>
      <c r="DK78" s="301">
        <v>1283</v>
      </c>
      <c r="DL78" s="301">
        <v>1297</v>
      </c>
      <c r="DM78" s="301">
        <v>1299</v>
      </c>
      <c r="DN78" s="301">
        <v>1170</v>
      </c>
      <c r="DO78" s="301">
        <v>1176</v>
      </c>
      <c r="DP78" s="301">
        <v>1215</v>
      </c>
      <c r="DQ78" s="292">
        <v>1173</v>
      </c>
      <c r="DR78" s="292">
        <v>1165</v>
      </c>
      <c r="DS78" s="296">
        <v>1163</v>
      </c>
      <c r="DT78" s="292">
        <v>1109</v>
      </c>
      <c r="DU78" s="292">
        <v>1015</v>
      </c>
      <c r="DV78" s="292">
        <v>1094</v>
      </c>
      <c r="DW78" s="292">
        <v>1097</v>
      </c>
      <c r="DX78" s="292">
        <v>1061</v>
      </c>
      <c r="DY78" s="292">
        <v>1105</v>
      </c>
      <c r="DZ78" s="292">
        <v>1087</v>
      </c>
      <c r="EA78" s="292">
        <v>1085</v>
      </c>
      <c r="EB78" s="292">
        <v>1064</v>
      </c>
      <c r="EC78" s="292">
        <v>1079</v>
      </c>
      <c r="ED78" s="292">
        <v>1091</v>
      </c>
      <c r="EE78" s="292">
        <v>1093</v>
      </c>
      <c r="EF78" s="853">
        <v>1022</v>
      </c>
      <c r="EG78" s="292">
        <v>1004</v>
      </c>
      <c r="EH78" s="292">
        <v>1024</v>
      </c>
      <c r="EI78" s="292">
        <v>1055</v>
      </c>
      <c r="EJ78" s="292">
        <v>1085</v>
      </c>
      <c r="EK78" s="292">
        <v>1072</v>
      </c>
      <c r="EL78" s="296">
        <v>1060</v>
      </c>
      <c r="EM78" s="93">
        <v>-12</v>
      </c>
      <c r="EN78" s="79">
        <v>-1.1320754716981132</v>
      </c>
      <c r="EO78" s="93">
        <v>-33</v>
      </c>
      <c r="EP78" s="79">
        <v>-3.019213174748399</v>
      </c>
    </row>
    <row r="79" spans="1:146" ht="15" outlineLevel="2">
      <c r="A79" s="290">
        <v>887</v>
      </c>
      <c r="B79" s="290" t="s">
        <v>397</v>
      </c>
      <c r="C79" s="290" t="s">
        <v>535</v>
      </c>
      <c r="D79" s="293">
        <v>12247</v>
      </c>
      <c r="E79" s="301">
        <v>12416</v>
      </c>
      <c r="F79" s="301">
        <v>12475</v>
      </c>
      <c r="G79" s="301">
        <v>12529</v>
      </c>
      <c r="H79" s="301">
        <v>12682</v>
      </c>
      <c r="I79" s="301">
        <v>12898</v>
      </c>
      <c r="J79" s="301">
        <v>12847</v>
      </c>
      <c r="K79" s="301">
        <v>13017</v>
      </c>
      <c r="L79" s="301">
        <v>13013</v>
      </c>
      <c r="M79" s="301">
        <v>13118</v>
      </c>
      <c r="N79" s="301">
        <v>13163</v>
      </c>
      <c r="O79" s="296">
        <v>13207</v>
      </c>
      <c r="P79" s="293">
        <v>12796</v>
      </c>
      <c r="Q79" s="301">
        <v>12414</v>
      </c>
      <c r="R79" s="301">
        <v>12869</v>
      </c>
      <c r="S79" s="301">
        <v>12804</v>
      </c>
      <c r="T79" s="301">
        <v>12682</v>
      </c>
      <c r="U79" s="301">
        <v>13252</v>
      </c>
      <c r="V79" s="301">
        <v>13152</v>
      </c>
      <c r="W79" s="301">
        <v>13624</v>
      </c>
      <c r="X79" s="301">
        <v>13819</v>
      </c>
      <c r="Y79" s="301">
        <v>14105</v>
      </c>
      <c r="Z79" s="301">
        <v>13985</v>
      </c>
      <c r="AA79" s="296">
        <v>13709</v>
      </c>
      <c r="AB79" s="293">
        <v>13109</v>
      </c>
      <c r="AC79" s="301">
        <v>12839</v>
      </c>
      <c r="AD79" s="301">
        <v>13008</v>
      </c>
      <c r="AE79" s="301">
        <v>13099</v>
      </c>
      <c r="AF79" s="301">
        <v>13173</v>
      </c>
      <c r="AG79" s="301">
        <v>13335</v>
      </c>
      <c r="AH79" s="301">
        <v>13790</v>
      </c>
      <c r="AI79" s="301">
        <v>13950</v>
      </c>
      <c r="AJ79" s="301">
        <v>14253</v>
      </c>
      <c r="AK79" s="301">
        <v>14292</v>
      </c>
      <c r="AL79" s="301">
        <v>14018</v>
      </c>
      <c r="AM79" s="296">
        <v>14026</v>
      </c>
      <c r="AN79" s="293">
        <v>13859</v>
      </c>
      <c r="AO79" s="301">
        <v>13601</v>
      </c>
      <c r="AP79" s="301">
        <v>13862</v>
      </c>
      <c r="AQ79" s="301">
        <v>14240</v>
      </c>
      <c r="AR79" s="301">
        <v>14341</v>
      </c>
      <c r="AS79" s="301">
        <v>14819</v>
      </c>
      <c r="AT79" s="301">
        <v>14875</v>
      </c>
      <c r="AU79" s="301">
        <v>14923</v>
      </c>
      <c r="AV79" s="301">
        <v>15058</v>
      </c>
      <c r="AW79" s="301">
        <v>15340</v>
      </c>
      <c r="AX79" s="301">
        <v>15380</v>
      </c>
      <c r="AY79" s="296">
        <v>15435</v>
      </c>
      <c r="AZ79" s="293">
        <v>15284</v>
      </c>
      <c r="BA79" s="301">
        <v>15237</v>
      </c>
      <c r="BB79" s="301">
        <v>15442</v>
      </c>
      <c r="BC79" s="301">
        <v>15317</v>
      </c>
      <c r="BD79" s="301">
        <v>15383</v>
      </c>
      <c r="BE79" s="301">
        <v>15542</v>
      </c>
      <c r="BF79" s="301">
        <v>15562</v>
      </c>
      <c r="BG79" s="301">
        <v>15578</v>
      </c>
      <c r="BH79" s="301">
        <v>15570</v>
      </c>
      <c r="BI79" s="301">
        <v>15461</v>
      </c>
      <c r="BJ79" s="301">
        <v>15287</v>
      </c>
      <c r="BK79" s="292">
        <v>15341</v>
      </c>
      <c r="BL79" s="293">
        <v>15051</v>
      </c>
      <c r="BM79" s="301">
        <v>14903</v>
      </c>
      <c r="BN79" s="301">
        <v>15030</v>
      </c>
      <c r="BO79" s="301">
        <v>15117</v>
      </c>
      <c r="BP79" s="301">
        <v>15077</v>
      </c>
      <c r="BQ79" s="301">
        <v>15263</v>
      </c>
      <c r="BR79" s="301">
        <v>15120</v>
      </c>
      <c r="BS79" s="301">
        <v>15059</v>
      </c>
      <c r="BT79" s="301">
        <v>15119</v>
      </c>
      <c r="BU79" s="301">
        <v>15065</v>
      </c>
      <c r="BV79" s="301">
        <v>15023</v>
      </c>
      <c r="BW79" s="292">
        <v>14908</v>
      </c>
      <c r="BX79" s="293">
        <v>14684</v>
      </c>
      <c r="BY79" s="301">
        <v>14753</v>
      </c>
      <c r="BZ79" s="301">
        <v>14902</v>
      </c>
      <c r="CA79" s="301">
        <v>15095</v>
      </c>
      <c r="CB79" s="301">
        <v>15162</v>
      </c>
      <c r="CC79" s="301">
        <v>15202</v>
      </c>
      <c r="CD79" s="301">
        <v>15294</v>
      </c>
      <c r="CE79" s="301">
        <v>15451</v>
      </c>
      <c r="CF79" s="301">
        <v>15419</v>
      </c>
      <c r="CG79" s="301">
        <v>15473</v>
      </c>
      <c r="CH79" s="301">
        <v>15450</v>
      </c>
      <c r="CI79" s="292">
        <v>15439</v>
      </c>
      <c r="CJ79" s="293">
        <v>15223</v>
      </c>
      <c r="CK79" s="301">
        <v>15042</v>
      </c>
      <c r="CL79" s="301">
        <v>15067</v>
      </c>
      <c r="CM79" s="301">
        <v>14959</v>
      </c>
      <c r="CN79" s="301">
        <v>14856</v>
      </c>
      <c r="CO79" s="301">
        <v>14880</v>
      </c>
      <c r="CP79" s="301">
        <v>15026</v>
      </c>
      <c r="CQ79" s="301">
        <v>15353</v>
      </c>
      <c r="CR79" s="301">
        <v>15511</v>
      </c>
      <c r="CS79" s="301">
        <v>15741</v>
      </c>
      <c r="CT79" s="301">
        <v>15959</v>
      </c>
      <c r="CU79" s="292">
        <v>16049</v>
      </c>
      <c r="CV79" s="293">
        <v>16020</v>
      </c>
      <c r="CW79" s="301">
        <v>16140</v>
      </c>
      <c r="CX79" s="301">
        <v>16402</v>
      </c>
      <c r="CY79" s="301">
        <v>16658</v>
      </c>
      <c r="CZ79" s="301">
        <v>16758</v>
      </c>
      <c r="DA79" s="301">
        <v>16914</v>
      </c>
      <c r="DB79" s="301">
        <v>16984</v>
      </c>
      <c r="DC79" s="301">
        <v>17101</v>
      </c>
      <c r="DD79" s="301">
        <v>16745</v>
      </c>
      <c r="DE79" s="301">
        <v>16844</v>
      </c>
      <c r="DF79" s="301">
        <v>16890</v>
      </c>
      <c r="DG79" s="292">
        <v>16928</v>
      </c>
      <c r="DH79" s="293">
        <v>16874</v>
      </c>
      <c r="DI79" s="301">
        <v>16827</v>
      </c>
      <c r="DJ79" s="301">
        <v>16630</v>
      </c>
      <c r="DK79" s="301">
        <v>16773</v>
      </c>
      <c r="DL79" s="301">
        <v>16731</v>
      </c>
      <c r="DM79" s="301">
        <v>16867</v>
      </c>
      <c r="DN79" s="301">
        <v>16063</v>
      </c>
      <c r="DO79" s="301">
        <v>16102</v>
      </c>
      <c r="DP79" s="301">
        <v>16253</v>
      </c>
      <c r="DQ79" s="292">
        <v>16315</v>
      </c>
      <c r="DR79" s="292">
        <v>16335</v>
      </c>
      <c r="DS79" s="296">
        <v>16146</v>
      </c>
      <c r="DT79" s="292">
        <v>15814</v>
      </c>
      <c r="DU79" s="292">
        <v>15629</v>
      </c>
      <c r="DV79" s="292">
        <v>15916</v>
      </c>
      <c r="DW79" s="292">
        <v>15975</v>
      </c>
      <c r="DX79" s="292">
        <v>15935</v>
      </c>
      <c r="DY79" s="292">
        <v>15988</v>
      </c>
      <c r="DZ79" s="292">
        <v>15936</v>
      </c>
      <c r="EA79" s="292">
        <v>16018</v>
      </c>
      <c r="EB79" s="292">
        <v>15985</v>
      </c>
      <c r="EC79" s="292">
        <v>15981</v>
      </c>
      <c r="ED79" s="292">
        <v>16015</v>
      </c>
      <c r="EE79" s="292">
        <v>15927</v>
      </c>
      <c r="EF79" s="853">
        <v>15598</v>
      </c>
      <c r="EG79" s="292">
        <v>15411</v>
      </c>
      <c r="EH79" s="292">
        <v>15419</v>
      </c>
      <c r="EI79" s="292">
        <v>15623</v>
      </c>
      <c r="EJ79" s="292">
        <v>15915</v>
      </c>
      <c r="EK79" s="292">
        <v>15877</v>
      </c>
      <c r="EL79" s="296">
        <v>15877</v>
      </c>
      <c r="EM79" s="93">
        <v>0</v>
      </c>
      <c r="EN79" s="79">
        <v>0</v>
      </c>
      <c r="EO79" s="93">
        <v>-50</v>
      </c>
      <c r="EP79" s="79">
        <v>-0.31393231619262885</v>
      </c>
    </row>
    <row r="80" spans="1:146" ht="15" outlineLevel="1">
      <c r="A80" s="108" t="s">
        <v>398</v>
      </c>
      <c r="B80" s="21"/>
      <c r="C80" s="22"/>
      <c r="D80" s="39">
        <v>255743</v>
      </c>
      <c r="E80" s="40">
        <v>256001</v>
      </c>
      <c r="F80" s="40">
        <v>257430</v>
      </c>
      <c r="G80" s="40">
        <v>258403</v>
      </c>
      <c r="H80" s="40">
        <v>262196</v>
      </c>
      <c r="I80" s="40">
        <v>263410</v>
      </c>
      <c r="J80" s="40">
        <v>263726</v>
      </c>
      <c r="K80" s="40">
        <v>265497</v>
      </c>
      <c r="L80" s="40">
        <v>262282</v>
      </c>
      <c r="M80" s="40">
        <v>264452</v>
      </c>
      <c r="N80" s="40">
        <v>266963</v>
      </c>
      <c r="O80" s="208">
        <v>267536</v>
      </c>
      <c r="P80" s="39">
        <v>264413</v>
      </c>
      <c r="Q80" s="40">
        <v>242679</v>
      </c>
      <c r="R80" s="40">
        <v>267657</v>
      </c>
      <c r="S80" s="40">
        <v>270549</v>
      </c>
      <c r="T80" s="40">
        <v>262196</v>
      </c>
      <c r="U80" s="40">
        <v>277058</v>
      </c>
      <c r="V80" s="40">
        <v>276434</v>
      </c>
      <c r="W80" s="40">
        <v>282173</v>
      </c>
      <c r="X80" s="40">
        <v>282983</v>
      </c>
      <c r="Y80" s="40">
        <v>287464</v>
      </c>
      <c r="Z80" s="40">
        <v>288164</v>
      </c>
      <c r="AA80" s="208">
        <v>286034</v>
      </c>
      <c r="AB80" s="39">
        <v>282664</v>
      </c>
      <c r="AC80" s="40">
        <v>282982</v>
      </c>
      <c r="AD80" s="40">
        <v>283290</v>
      </c>
      <c r="AE80" s="40">
        <v>285656</v>
      </c>
      <c r="AF80" s="40">
        <v>286928</v>
      </c>
      <c r="AG80" s="40">
        <v>289257</v>
      </c>
      <c r="AH80" s="40">
        <v>295521</v>
      </c>
      <c r="AI80" s="40">
        <v>297898</v>
      </c>
      <c r="AJ80" s="40">
        <v>301303</v>
      </c>
      <c r="AK80" s="40">
        <v>303099</v>
      </c>
      <c r="AL80" s="40">
        <v>301045</v>
      </c>
      <c r="AM80" s="208">
        <v>302792</v>
      </c>
      <c r="AN80" s="39">
        <v>299834</v>
      </c>
      <c r="AO80" s="40">
        <v>298731</v>
      </c>
      <c r="AP80" s="40">
        <v>302254</v>
      </c>
      <c r="AQ80" s="40">
        <v>306744</v>
      </c>
      <c r="AR80" s="40">
        <v>309607</v>
      </c>
      <c r="AS80" s="40">
        <v>329778</v>
      </c>
      <c r="AT80" s="40">
        <v>341451</v>
      </c>
      <c r="AU80" s="40">
        <v>320534</v>
      </c>
      <c r="AV80" s="40">
        <v>323065</v>
      </c>
      <c r="AW80" s="40">
        <v>324367</v>
      </c>
      <c r="AX80" s="40">
        <v>324233</v>
      </c>
      <c r="AY80" s="208">
        <v>325080</v>
      </c>
      <c r="AZ80" s="39">
        <v>321254</v>
      </c>
      <c r="BA80" s="40">
        <v>319164</v>
      </c>
      <c r="BB80" s="40">
        <v>325383</v>
      </c>
      <c r="BC80" s="40">
        <v>324751</v>
      </c>
      <c r="BD80" s="40">
        <v>323335</v>
      </c>
      <c r="BE80" s="40">
        <v>325374</v>
      </c>
      <c r="BF80" s="40">
        <v>326446</v>
      </c>
      <c r="BG80" s="40">
        <v>329908</v>
      </c>
      <c r="BH80" s="40">
        <v>330623</v>
      </c>
      <c r="BI80" s="40">
        <v>331690</v>
      </c>
      <c r="BJ80" s="40">
        <v>332007</v>
      </c>
      <c r="BK80" s="52">
        <v>333154</v>
      </c>
      <c r="BL80" s="39">
        <v>331480</v>
      </c>
      <c r="BM80" s="40">
        <v>332193</v>
      </c>
      <c r="BN80" s="40">
        <v>335349</v>
      </c>
      <c r="BO80" s="40">
        <v>336622</v>
      </c>
      <c r="BP80" s="40">
        <v>337922</v>
      </c>
      <c r="BQ80" s="40">
        <v>339144</v>
      </c>
      <c r="BR80" s="40">
        <v>339429</v>
      </c>
      <c r="BS80" s="40">
        <v>341779</v>
      </c>
      <c r="BT80" s="40">
        <v>344471</v>
      </c>
      <c r="BU80" s="40">
        <v>346101</v>
      </c>
      <c r="BV80" s="40">
        <v>347460</v>
      </c>
      <c r="BW80" s="52">
        <v>342522</v>
      </c>
      <c r="BX80" s="39">
        <v>340503</v>
      </c>
      <c r="BY80" s="40">
        <v>341430</v>
      </c>
      <c r="BZ80" s="40">
        <v>345824</v>
      </c>
      <c r="CA80" s="40">
        <v>349544</v>
      </c>
      <c r="CB80" s="40">
        <v>353397</v>
      </c>
      <c r="CC80" s="40">
        <v>355343</v>
      </c>
      <c r="CD80" s="40">
        <v>356817</v>
      </c>
      <c r="CE80" s="40">
        <v>360058</v>
      </c>
      <c r="CF80" s="40">
        <v>360494</v>
      </c>
      <c r="CG80" s="40">
        <v>363276</v>
      </c>
      <c r="CH80" s="40">
        <v>365044</v>
      </c>
      <c r="CI80" s="52">
        <v>364827</v>
      </c>
      <c r="CJ80" s="39">
        <v>361482</v>
      </c>
      <c r="CK80" s="40">
        <v>361750</v>
      </c>
      <c r="CL80" s="40">
        <v>362983</v>
      </c>
      <c r="CM80" s="40">
        <v>357868</v>
      </c>
      <c r="CN80" s="40">
        <v>352059</v>
      </c>
      <c r="CO80" s="40">
        <v>351583</v>
      </c>
      <c r="CP80" s="40">
        <v>356805</v>
      </c>
      <c r="CQ80" s="40">
        <v>365738</v>
      </c>
      <c r="CR80" s="40">
        <v>369450</v>
      </c>
      <c r="CS80" s="40">
        <v>373281</v>
      </c>
      <c r="CT80" s="40">
        <v>377574</v>
      </c>
      <c r="CU80" s="52">
        <v>380776</v>
      </c>
      <c r="CV80" s="39">
        <v>381481</v>
      </c>
      <c r="CW80" s="40">
        <v>386731</v>
      </c>
      <c r="CX80" s="40">
        <v>391376</v>
      </c>
      <c r="CY80" s="40">
        <v>395779</v>
      </c>
      <c r="CZ80" s="40">
        <v>399489</v>
      </c>
      <c r="DA80" s="40">
        <v>402524</v>
      </c>
      <c r="DB80" s="40">
        <v>404955</v>
      </c>
      <c r="DC80" s="40">
        <v>408233</v>
      </c>
      <c r="DD80" s="40">
        <v>405751</v>
      </c>
      <c r="DE80" s="40">
        <v>408827</v>
      </c>
      <c r="DF80" s="40">
        <v>411410</v>
      </c>
      <c r="DG80" s="52">
        <v>412856</v>
      </c>
      <c r="DH80" s="39">
        <v>413408</v>
      </c>
      <c r="DI80" s="40">
        <v>415554</v>
      </c>
      <c r="DJ80" s="40">
        <v>414325</v>
      </c>
      <c r="DK80" s="40">
        <v>417101</v>
      </c>
      <c r="DL80" s="40">
        <v>418481</v>
      </c>
      <c r="DM80" s="40">
        <v>420682</v>
      </c>
      <c r="DN80" s="40">
        <v>402374</v>
      </c>
      <c r="DO80" s="40">
        <v>405229</v>
      </c>
      <c r="DP80" s="40">
        <v>409208</v>
      </c>
      <c r="DQ80" s="52">
        <v>411380</v>
      </c>
      <c r="DR80" s="52">
        <v>413205</v>
      </c>
      <c r="DS80" s="208">
        <v>412583</v>
      </c>
      <c r="DT80" s="52">
        <v>409550</v>
      </c>
      <c r="DU80" s="52">
        <v>410974</v>
      </c>
      <c r="DV80" s="52">
        <v>415188</v>
      </c>
      <c r="DW80" s="52">
        <v>416797</v>
      </c>
      <c r="DX80" s="52">
        <v>418620</v>
      </c>
      <c r="DY80" s="52">
        <v>419823</v>
      </c>
      <c r="DZ80" s="52">
        <v>419730</v>
      </c>
      <c r="EA80" s="52">
        <v>419667</v>
      </c>
      <c r="EB80" s="52">
        <v>422135</v>
      </c>
      <c r="EC80" s="52">
        <v>423463</v>
      </c>
      <c r="ED80" s="52">
        <v>424841</v>
      </c>
      <c r="EE80" s="52">
        <v>424218</v>
      </c>
      <c r="EF80" s="852">
        <v>419476</v>
      </c>
      <c r="EG80" s="52">
        <v>420993</v>
      </c>
      <c r="EH80" s="52">
        <v>422691</v>
      </c>
      <c r="EI80" s="52">
        <v>424958</v>
      </c>
      <c r="EJ80" s="52">
        <v>427409</v>
      </c>
      <c r="EK80" s="52">
        <v>428408</v>
      </c>
      <c r="EL80" s="208">
        <v>427976</v>
      </c>
      <c r="EM80" s="93">
        <v>-432</v>
      </c>
      <c r="EN80" s="79">
        <v>-0.10094023963960597</v>
      </c>
      <c r="EO80" s="93">
        <v>3758</v>
      </c>
      <c r="EP80" s="79">
        <v>0.88586528624433669</v>
      </c>
    </row>
    <row r="81" spans="1:146" ht="15" outlineLevel="2">
      <c r="A81" s="290">
        <v>2</v>
      </c>
      <c r="B81" s="290" t="s">
        <v>398</v>
      </c>
      <c r="C81" s="290" t="s">
        <v>415</v>
      </c>
      <c r="D81" s="293">
        <v>2470</v>
      </c>
      <c r="E81" s="301">
        <v>2405</v>
      </c>
      <c r="F81" s="301">
        <v>2452</v>
      </c>
      <c r="G81" s="301">
        <v>2463</v>
      </c>
      <c r="H81" s="301">
        <v>2508</v>
      </c>
      <c r="I81" s="301">
        <v>2531</v>
      </c>
      <c r="J81" s="301">
        <v>2535</v>
      </c>
      <c r="K81" s="301">
        <v>2521</v>
      </c>
      <c r="L81" s="301">
        <v>2481</v>
      </c>
      <c r="M81" s="301">
        <v>2512</v>
      </c>
      <c r="N81" s="301">
        <v>2561</v>
      </c>
      <c r="O81" s="296">
        <v>2565</v>
      </c>
      <c r="P81" s="293">
        <v>2515</v>
      </c>
      <c r="Q81" s="301">
        <v>2295</v>
      </c>
      <c r="R81" s="301">
        <v>2438</v>
      </c>
      <c r="S81" s="301">
        <v>2444</v>
      </c>
      <c r="T81" s="301">
        <v>2508</v>
      </c>
      <c r="U81" s="301">
        <v>2498</v>
      </c>
      <c r="V81" s="301">
        <v>2486</v>
      </c>
      <c r="W81" s="301">
        <v>2612</v>
      </c>
      <c r="X81" s="301">
        <v>2559</v>
      </c>
      <c r="Y81" s="301">
        <v>2574</v>
      </c>
      <c r="Z81" s="301">
        <v>2582</v>
      </c>
      <c r="AA81" s="296">
        <v>2552</v>
      </c>
      <c r="AB81" s="293">
        <v>2493</v>
      </c>
      <c r="AC81" s="301">
        <v>2391</v>
      </c>
      <c r="AD81" s="301">
        <v>2454</v>
      </c>
      <c r="AE81" s="301">
        <v>2504</v>
      </c>
      <c r="AF81" s="301">
        <v>2498</v>
      </c>
      <c r="AG81" s="301">
        <v>2462</v>
      </c>
      <c r="AH81" s="301">
        <v>2538</v>
      </c>
      <c r="AI81" s="301">
        <v>2584</v>
      </c>
      <c r="AJ81" s="301">
        <v>2557</v>
      </c>
      <c r="AK81" s="301">
        <v>2640</v>
      </c>
      <c r="AL81" s="301">
        <v>2614</v>
      </c>
      <c r="AM81" s="296">
        <v>2655</v>
      </c>
      <c r="AN81" s="293">
        <v>3207</v>
      </c>
      <c r="AO81" s="301">
        <v>3222</v>
      </c>
      <c r="AP81" s="301">
        <v>3271</v>
      </c>
      <c r="AQ81" s="301">
        <v>3243</v>
      </c>
      <c r="AR81" s="301">
        <v>3477</v>
      </c>
      <c r="AS81" s="301">
        <v>19548</v>
      </c>
      <c r="AT81" s="301">
        <v>28941</v>
      </c>
      <c r="AU81" s="301">
        <v>6746</v>
      </c>
      <c r="AV81" s="301">
        <v>6091</v>
      </c>
      <c r="AW81" s="301">
        <v>3398</v>
      </c>
      <c r="AX81" s="301">
        <v>3406</v>
      </c>
      <c r="AY81" s="296">
        <v>3320</v>
      </c>
      <c r="AZ81" s="293">
        <v>3163</v>
      </c>
      <c r="BA81" s="301">
        <v>3083</v>
      </c>
      <c r="BB81" s="301">
        <v>3047</v>
      </c>
      <c r="BC81" s="301">
        <v>2980</v>
      </c>
      <c r="BD81" s="301">
        <v>3081</v>
      </c>
      <c r="BE81" s="301">
        <v>3058</v>
      </c>
      <c r="BF81" s="301">
        <v>3019</v>
      </c>
      <c r="BG81" s="301">
        <v>3640</v>
      </c>
      <c r="BH81" s="301">
        <v>3356</v>
      </c>
      <c r="BI81" s="301">
        <v>3348</v>
      </c>
      <c r="BJ81" s="301">
        <v>3296</v>
      </c>
      <c r="BK81" s="292">
        <v>3351</v>
      </c>
      <c r="BL81" s="293">
        <v>3446</v>
      </c>
      <c r="BM81" s="301">
        <v>3147</v>
      </c>
      <c r="BN81" s="301">
        <v>2584</v>
      </c>
      <c r="BO81" s="301">
        <v>2440</v>
      </c>
      <c r="BP81" s="301">
        <v>2429</v>
      </c>
      <c r="BQ81" s="301">
        <v>2453</v>
      </c>
      <c r="BR81" s="301">
        <v>2458</v>
      </c>
      <c r="BS81" s="301">
        <v>2492</v>
      </c>
      <c r="BT81" s="301">
        <v>2501</v>
      </c>
      <c r="BU81" s="301">
        <v>2508</v>
      </c>
      <c r="BV81" s="301">
        <v>2522</v>
      </c>
      <c r="BW81" s="292">
        <v>2464</v>
      </c>
      <c r="BX81" s="293">
        <v>2372</v>
      </c>
      <c r="BY81" s="301">
        <v>2384</v>
      </c>
      <c r="BZ81" s="301">
        <v>2439</v>
      </c>
      <c r="CA81" s="301">
        <v>2432</v>
      </c>
      <c r="CB81" s="301">
        <v>2445</v>
      </c>
      <c r="CC81" s="301">
        <v>2650</v>
      </c>
      <c r="CD81" s="301">
        <v>2642</v>
      </c>
      <c r="CE81" s="301">
        <v>2655</v>
      </c>
      <c r="CF81" s="301">
        <v>2619</v>
      </c>
      <c r="CG81" s="301">
        <v>2620</v>
      </c>
      <c r="CH81" s="301">
        <v>2631</v>
      </c>
      <c r="CI81" s="292">
        <v>2611</v>
      </c>
      <c r="CJ81" s="293">
        <v>2575</v>
      </c>
      <c r="CK81" s="301">
        <v>2566</v>
      </c>
      <c r="CL81" s="301">
        <v>2623</v>
      </c>
      <c r="CM81" s="301">
        <v>2588</v>
      </c>
      <c r="CN81" s="301">
        <v>2525</v>
      </c>
      <c r="CO81" s="301">
        <v>2530</v>
      </c>
      <c r="CP81" s="301">
        <v>2539</v>
      </c>
      <c r="CQ81" s="301">
        <v>2590</v>
      </c>
      <c r="CR81" s="301">
        <v>2591</v>
      </c>
      <c r="CS81" s="301">
        <v>2570</v>
      </c>
      <c r="CT81" s="301">
        <v>2657</v>
      </c>
      <c r="CU81" s="292">
        <v>2673</v>
      </c>
      <c r="CV81" s="293">
        <v>2641</v>
      </c>
      <c r="CW81" s="301">
        <v>2670</v>
      </c>
      <c r="CX81" s="301">
        <v>2731</v>
      </c>
      <c r="CY81" s="301">
        <v>2768</v>
      </c>
      <c r="CZ81" s="301">
        <v>2826</v>
      </c>
      <c r="DA81" s="301">
        <v>2817</v>
      </c>
      <c r="DB81" s="301">
        <v>2765</v>
      </c>
      <c r="DC81" s="301">
        <v>2793</v>
      </c>
      <c r="DD81" s="301">
        <v>2808</v>
      </c>
      <c r="DE81" s="301">
        <v>2829</v>
      </c>
      <c r="DF81" s="301">
        <v>2825</v>
      </c>
      <c r="DG81" s="292">
        <v>2873</v>
      </c>
      <c r="DH81" s="293">
        <v>2896</v>
      </c>
      <c r="DI81" s="301">
        <v>2918</v>
      </c>
      <c r="DJ81" s="301">
        <v>2946</v>
      </c>
      <c r="DK81" s="301">
        <v>3009</v>
      </c>
      <c r="DL81" s="301">
        <v>3021</v>
      </c>
      <c r="DM81" s="301">
        <v>3032</v>
      </c>
      <c r="DN81" s="301">
        <v>2867</v>
      </c>
      <c r="DO81" s="301">
        <v>2868</v>
      </c>
      <c r="DP81" s="301">
        <v>2926</v>
      </c>
      <c r="DQ81" s="292">
        <v>2882</v>
      </c>
      <c r="DR81" s="292">
        <v>2912</v>
      </c>
      <c r="DS81" s="296">
        <v>2958</v>
      </c>
      <c r="DT81" s="292">
        <v>2933</v>
      </c>
      <c r="DU81" s="292">
        <v>2890</v>
      </c>
      <c r="DV81" s="292">
        <v>2979</v>
      </c>
      <c r="DW81" s="292">
        <v>3041</v>
      </c>
      <c r="DX81" s="292">
        <v>3067</v>
      </c>
      <c r="DY81" s="292">
        <v>3041</v>
      </c>
      <c r="DZ81" s="292">
        <v>3084</v>
      </c>
      <c r="EA81" s="292">
        <v>3075</v>
      </c>
      <c r="EB81" s="292">
        <v>3115</v>
      </c>
      <c r="EC81" s="292">
        <v>3116</v>
      </c>
      <c r="ED81" s="292">
        <v>3092</v>
      </c>
      <c r="EE81" s="292">
        <v>3105</v>
      </c>
      <c r="EF81" s="853">
        <v>3026</v>
      </c>
      <c r="EG81" s="292">
        <v>3055</v>
      </c>
      <c r="EH81" s="292">
        <v>3108</v>
      </c>
      <c r="EI81" s="292">
        <v>3221</v>
      </c>
      <c r="EJ81" s="292">
        <v>3247</v>
      </c>
      <c r="EK81" s="292">
        <v>3195</v>
      </c>
      <c r="EL81" s="296">
        <v>3166</v>
      </c>
      <c r="EM81" s="93">
        <v>-29</v>
      </c>
      <c r="EN81" s="79">
        <v>-0.91598231206569802</v>
      </c>
      <c r="EO81" s="93">
        <v>61</v>
      </c>
      <c r="EP81" s="79">
        <v>1.9645732689210951</v>
      </c>
    </row>
    <row r="82" spans="1:146" ht="15" outlineLevel="2">
      <c r="A82" s="290">
        <v>21</v>
      </c>
      <c r="B82" s="290" t="s">
        <v>398</v>
      </c>
      <c r="C82" s="290" t="s">
        <v>417</v>
      </c>
      <c r="D82" s="293">
        <v>720</v>
      </c>
      <c r="E82" s="301">
        <v>623</v>
      </c>
      <c r="F82" s="301">
        <v>645</v>
      </c>
      <c r="G82" s="301">
        <v>618</v>
      </c>
      <c r="H82" s="301">
        <v>592</v>
      </c>
      <c r="I82" s="301">
        <v>590</v>
      </c>
      <c r="J82" s="301">
        <v>576</v>
      </c>
      <c r="K82" s="301">
        <v>575</v>
      </c>
      <c r="L82" s="301">
        <v>560</v>
      </c>
      <c r="M82" s="301">
        <v>575</v>
      </c>
      <c r="N82" s="301">
        <v>600</v>
      </c>
      <c r="O82" s="296">
        <v>624</v>
      </c>
      <c r="P82" s="293">
        <v>624</v>
      </c>
      <c r="Q82" s="301">
        <v>636</v>
      </c>
      <c r="R82" s="301">
        <v>699</v>
      </c>
      <c r="S82" s="301">
        <v>675</v>
      </c>
      <c r="T82" s="301">
        <v>592</v>
      </c>
      <c r="U82" s="301">
        <v>632</v>
      </c>
      <c r="V82" s="301">
        <v>639</v>
      </c>
      <c r="W82" s="301">
        <v>649</v>
      </c>
      <c r="X82" s="301">
        <v>666</v>
      </c>
      <c r="Y82" s="301">
        <v>689</v>
      </c>
      <c r="Z82" s="301">
        <v>689</v>
      </c>
      <c r="AA82" s="296">
        <v>663</v>
      </c>
      <c r="AB82" s="293">
        <v>634</v>
      </c>
      <c r="AC82" s="301">
        <v>624</v>
      </c>
      <c r="AD82" s="301">
        <v>625</v>
      </c>
      <c r="AE82" s="301">
        <v>644</v>
      </c>
      <c r="AF82" s="301">
        <v>633</v>
      </c>
      <c r="AG82" s="301">
        <v>662</v>
      </c>
      <c r="AH82" s="301">
        <v>747</v>
      </c>
      <c r="AI82" s="301">
        <v>775</v>
      </c>
      <c r="AJ82" s="301">
        <v>791</v>
      </c>
      <c r="AK82" s="301">
        <v>795</v>
      </c>
      <c r="AL82" s="301">
        <v>737</v>
      </c>
      <c r="AM82" s="296">
        <v>747</v>
      </c>
      <c r="AN82" s="293">
        <v>708</v>
      </c>
      <c r="AO82" s="301">
        <v>584</v>
      </c>
      <c r="AP82" s="301">
        <v>615</v>
      </c>
      <c r="AQ82" s="301">
        <v>626</v>
      </c>
      <c r="AR82" s="301">
        <v>668</v>
      </c>
      <c r="AS82" s="301">
        <v>678</v>
      </c>
      <c r="AT82" s="301">
        <v>686</v>
      </c>
      <c r="AU82" s="301">
        <v>678</v>
      </c>
      <c r="AV82" s="301">
        <v>654</v>
      </c>
      <c r="AW82" s="301">
        <v>654</v>
      </c>
      <c r="AX82" s="301">
        <v>645</v>
      </c>
      <c r="AY82" s="296">
        <v>649</v>
      </c>
      <c r="AZ82" s="293">
        <v>624</v>
      </c>
      <c r="BA82" s="301">
        <v>611</v>
      </c>
      <c r="BB82" s="301">
        <v>621</v>
      </c>
      <c r="BC82" s="301">
        <v>567</v>
      </c>
      <c r="BD82" s="301">
        <v>579</v>
      </c>
      <c r="BE82" s="301">
        <v>558</v>
      </c>
      <c r="BF82" s="301">
        <v>560</v>
      </c>
      <c r="BG82" s="301">
        <v>571</v>
      </c>
      <c r="BH82" s="301">
        <v>556</v>
      </c>
      <c r="BI82" s="301">
        <v>551</v>
      </c>
      <c r="BJ82" s="301">
        <v>534</v>
      </c>
      <c r="BK82" s="292">
        <v>561</v>
      </c>
      <c r="BL82" s="293">
        <v>561</v>
      </c>
      <c r="BM82" s="301">
        <v>537</v>
      </c>
      <c r="BN82" s="301">
        <v>528</v>
      </c>
      <c r="BO82" s="301">
        <v>527</v>
      </c>
      <c r="BP82" s="301">
        <v>523</v>
      </c>
      <c r="BQ82" s="301">
        <v>534</v>
      </c>
      <c r="BR82" s="301">
        <v>539</v>
      </c>
      <c r="BS82" s="301">
        <v>535</v>
      </c>
      <c r="BT82" s="301">
        <v>523</v>
      </c>
      <c r="BU82" s="301">
        <v>515</v>
      </c>
      <c r="BV82" s="301">
        <v>523</v>
      </c>
      <c r="BW82" s="292">
        <v>517</v>
      </c>
      <c r="BX82" s="293">
        <v>494</v>
      </c>
      <c r="BY82" s="301">
        <v>487</v>
      </c>
      <c r="BZ82" s="301">
        <v>530</v>
      </c>
      <c r="CA82" s="301">
        <v>510</v>
      </c>
      <c r="CB82" s="301">
        <v>498</v>
      </c>
      <c r="CC82" s="301">
        <v>505</v>
      </c>
      <c r="CD82" s="301">
        <v>518</v>
      </c>
      <c r="CE82" s="301">
        <v>564</v>
      </c>
      <c r="CF82" s="301">
        <v>587</v>
      </c>
      <c r="CG82" s="301">
        <v>589</v>
      </c>
      <c r="CH82" s="301">
        <v>594</v>
      </c>
      <c r="CI82" s="292">
        <v>562</v>
      </c>
      <c r="CJ82" s="293">
        <v>502</v>
      </c>
      <c r="CK82" s="301">
        <v>489</v>
      </c>
      <c r="CL82" s="301">
        <v>483</v>
      </c>
      <c r="CM82" s="301">
        <v>501</v>
      </c>
      <c r="CN82" s="301">
        <v>488</v>
      </c>
      <c r="CO82" s="301">
        <v>476</v>
      </c>
      <c r="CP82" s="301">
        <v>478</v>
      </c>
      <c r="CQ82" s="301">
        <v>499</v>
      </c>
      <c r="CR82" s="301">
        <v>511</v>
      </c>
      <c r="CS82" s="301">
        <v>491</v>
      </c>
      <c r="CT82" s="301">
        <v>502</v>
      </c>
      <c r="CU82" s="292">
        <v>496</v>
      </c>
      <c r="CV82" s="293">
        <v>476</v>
      </c>
      <c r="CW82" s="301">
        <v>476</v>
      </c>
      <c r="CX82" s="301">
        <v>490</v>
      </c>
      <c r="CY82" s="301">
        <v>512</v>
      </c>
      <c r="CZ82" s="301">
        <v>531</v>
      </c>
      <c r="DA82" s="301">
        <v>526</v>
      </c>
      <c r="DB82" s="301">
        <v>518</v>
      </c>
      <c r="DC82" s="301">
        <v>527</v>
      </c>
      <c r="DD82" s="301">
        <v>518</v>
      </c>
      <c r="DE82" s="301">
        <v>541</v>
      </c>
      <c r="DF82" s="301">
        <v>529</v>
      </c>
      <c r="DG82" s="292">
        <v>526</v>
      </c>
      <c r="DH82" s="293">
        <v>508</v>
      </c>
      <c r="DI82" s="301">
        <v>529</v>
      </c>
      <c r="DJ82" s="301">
        <v>533</v>
      </c>
      <c r="DK82" s="301">
        <v>540</v>
      </c>
      <c r="DL82" s="301">
        <v>556</v>
      </c>
      <c r="DM82" s="301">
        <v>580</v>
      </c>
      <c r="DN82" s="301">
        <v>522</v>
      </c>
      <c r="DO82" s="301">
        <v>523</v>
      </c>
      <c r="DP82" s="301">
        <v>512</v>
      </c>
      <c r="DQ82" s="292">
        <v>492</v>
      </c>
      <c r="DR82" s="292">
        <v>485</v>
      </c>
      <c r="DS82" s="296">
        <v>498</v>
      </c>
      <c r="DT82" s="292">
        <v>463</v>
      </c>
      <c r="DU82" s="292">
        <v>495</v>
      </c>
      <c r="DV82" s="292">
        <v>514</v>
      </c>
      <c r="DW82" s="292">
        <v>534</v>
      </c>
      <c r="DX82" s="292">
        <v>541</v>
      </c>
      <c r="DY82" s="292">
        <v>548</v>
      </c>
      <c r="DZ82" s="292">
        <v>529</v>
      </c>
      <c r="EA82" s="292">
        <v>521</v>
      </c>
      <c r="EB82" s="292">
        <v>546</v>
      </c>
      <c r="EC82" s="292">
        <v>548</v>
      </c>
      <c r="ED82" s="292">
        <v>545</v>
      </c>
      <c r="EE82" s="292">
        <v>522</v>
      </c>
      <c r="EF82" s="853">
        <v>469</v>
      </c>
      <c r="EG82" s="292">
        <v>449</v>
      </c>
      <c r="EH82" s="292">
        <v>471</v>
      </c>
      <c r="EI82" s="292">
        <v>487</v>
      </c>
      <c r="EJ82" s="292">
        <v>494</v>
      </c>
      <c r="EK82" s="292">
        <v>498</v>
      </c>
      <c r="EL82" s="296">
        <v>494</v>
      </c>
      <c r="EM82" s="93">
        <v>-4</v>
      </c>
      <c r="EN82" s="79">
        <v>-0.80971659919028338</v>
      </c>
      <c r="EO82" s="93">
        <v>-28</v>
      </c>
      <c r="EP82" s="79">
        <v>-5.3639846743295019</v>
      </c>
    </row>
    <row r="83" spans="1:146" ht="15" outlineLevel="2">
      <c r="A83" s="290">
        <v>55</v>
      </c>
      <c r="B83" s="290" t="s">
        <v>398</v>
      </c>
      <c r="C83" s="290" t="s">
        <v>428</v>
      </c>
      <c r="D83" s="293">
        <v>575</v>
      </c>
      <c r="E83" s="301">
        <v>507</v>
      </c>
      <c r="F83" s="301">
        <v>531</v>
      </c>
      <c r="G83" s="301">
        <v>550</v>
      </c>
      <c r="H83" s="301">
        <v>545</v>
      </c>
      <c r="I83" s="301">
        <v>533</v>
      </c>
      <c r="J83" s="301">
        <v>535</v>
      </c>
      <c r="K83" s="301">
        <v>524</v>
      </c>
      <c r="L83" s="301">
        <v>512</v>
      </c>
      <c r="M83" s="301">
        <v>546</v>
      </c>
      <c r="N83" s="301">
        <v>566</v>
      </c>
      <c r="O83" s="296">
        <v>590</v>
      </c>
      <c r="P83" s="293">
        <v>560</v>
      </c>
      <c r="Q83" s="301">
        <v>494</v>
      </c>
      <c r="R83" s="301">
        <v>609</v>
      </c>
      <c r="S83" s="301">
        <v>600</v>
      </c>
      <c r="T83" s="301">
        <v>545</v>
      </c>
      <c r="U83" s="301">
        <v>630</v>
      </c>
      <c r="V83" s="301">
        <v>620</v>
      </c>
      <c r="W83" s="301">
        <v>663</v>
      </c>
      <c r="X83" s="301">
        <v>704</v>
      </c>
      <c r="Y83" s="301">
        <v>788</v>
      </c>
      <c r="Z83" s="301">
        <v>738</v>
      </c>
      <c r="AA83" s="296">
        <v>730</v>
      </c>
      <c r="AB83" s="293">
        <v>623</v>
      </c>
      <c r="AC83" s="301">
        <v>559</v>
      </c>
      <c r="AD83" s="301">
        <v>558</v>
      </c>
      <c r="AE83" s="301">
        <v>588</v>
      </c>
      <c r="AF83" s="301">
        <v>589</v>
      </c>
      <c r="AG83" s="301">
        <v>648</v>
      </c>
      <c r="AH83" s="301">
        <v>681</v>
      </c>
      <c r="AI83" s="301">
        <v>697</v>
      </c>
      <c r="AJ83" s="301">
        <v>687</v>
      </c>
      <c r="AK83" s="301">
        <v>654</v>
      </c>
      <c r="AL83" s="301">
        <v>577</v>
      </c>
      <c r="AM83" s="296">
        <v>593</v>
      </c>
      <c r="AN83" s="293">
        <v>586</v>
      </c>
      <c r="AO83" s="301">
        <v>489</v>
      </c>
      <c r="AP83" s="301">
        <v>490</v>
      </c>
      <c r="AQ83" s="301">
        <v>520</v>
      </c>
      <c r="AR83" s="301">
        <v>585</v>
      </c>
      <c r="AS83" s="301">
        <v>630</v>
      </c>
      <c r="AT83" s="301">
        <v>662</v>
      </c>
      <c r="AU83" s="301">
        <v>665</v>
      </c>
      <c r="AV83" s="301">
        <v>673</v>
      </c>
      <c r="AW83" s="301">
        <v>674</v>
      </c>
      <c r="AX83" s="301">
        <v>671</v>
      </c>
      <c r="AY83" s="296">
        <v>665</v>
      </c>
      <c r="AZ83" s="293">
        <v>631</v>
      </c>
      <c r="BA83" s="301">
        <v>613</v>
      </c>
      <c r="BB83" s="301">
        <v>579</v>
      </c>
      <c r="BC83" s="301">
        <v>495</v>
      </c>
      <c r="BD83" s="301">
        <v>502</v>
      </c>
      <c r="BE83" s="301">
        <v>525</v>
      </c>
      <c r="BF83" s="301">
        <v>507</v>
      </c>
      <c r="BG83" s="301">
        <v>507</v>
      </c>
      <c r="BH83" s="301">
        <v>516</v>
      </c>
      <c r="BI83" s="301">
        <v>544</v>
      </c>
      <c r="BJ83" s="301">
        <v>527</v>
      </c>
      <c r="BK83" s="292">
        <v>540</v>
      </c>
      <c r="BL83" s="293">
        <v>524</v>
      </c>
      <c r="BM83" s="301">
        <v>489</v>
      </c>
      <c r="BN83" s="301">
        <v>512</v>
      </c>
      <c r="BO83" s="301">
        <v>508</v>
      </c>
      <c r="BP83" s="301">
        <v>491</v>
      </c>
      <c r="BQ83" s="301">
        <v>498</v>
      </c>
      <c r="BR83" s="301">
        <v>514</v>
      </c>
      <c r="BS83" s="301">
        <v>537</v>
      </c>
      <c r="BT83" s="301">
        <v>542</v>
      </c>
      <c r="BU83" s="301">
        <v>536</v>
      </c>
      <c r="BV83" s="301">
        <v>581</v>
      </c>
      <c r="BW83" s="292">
        <v>569</v>
      </c>
      <c r="BX83" s="293">
        <v>466</v>
      </c>
      <c r="BY83" s="301">
        <v>483</v>
      </c>
      <c r="BZ83" s="301">
        <v>485</v>
      </c>
      <c r="CA83" s="301">
        <v>493</v>
      </c>
      <c r="CB83" s="301">
        <v>464</v>
      </c>
      <c r="CC83" s="301">
        <v>453</v>
      </c>
      <c r="CD83" s="301">
        <v>443</v>
      </c>
      <c r="CE83" s="301">
        <v>456</v>
      </c>
      <c r="CF83" s="301">
        <v>452</v>
      </c>
      <c r="CG83" s="301">
        <v>476</v>
      </c>
      <c r="CH83" s="301">
        <v>505</v>
      </c>
      <c r="CI83" s="292">
        <v>500</v>
      </c>
      <c r="CJ83" s="293">
        <v>434</v>
      </c>
      <c r="CK83" s="301">
        <v>421</v>
      </c>
      <c r="CL83" s="301">
        <v>481</v>
      </c>
      <c r="CM83" s="301">
        <v>478</v>
      </c>
      <c r="CN83" s="301">
        <v>447</v>
      </c>
      <c r="CO83" s="301">
        <v>436</v>
      </c>
      <c r="CP83" s="301">
        <v>442</v>
      </c>
      <c r="CQ83" s="301">
        <v>498</v>
      </c>
      <c r="CR83" s="301">
        <v>518</v>
      </c>
      <c r="CS83" s="301">
        <v>523</v>
      </c>
      <c r="CT83" s="301">
        <v>538</v>
      </c>
      <c r="CU83" s="292">
        <v>517</v>
      </c>
      <c r="CV83" s="293">
        <v>497</v>
      </c>
      <c r="CW83" s="301">
        <v>513</v>
      </c>
      <c r="CX83" s="301">
        <v>508</v>
      </c>
      <c r="CY83" s="301">
        <v>533</v>
      </c>
      <c r="CZ83" s="301">
        <v>539</v>
      </c>
      <c r="DA83" s="301">
        <v>531</v>
      </c>
      <c r="DB83" s="301">
        <v>526</v>
      </c>
      <c r="DC83" s="301">
        <v>522</v>
      </c>
      <c r="DD83" s="301">
        <v>544</v>
      </c>
      <c r="DE83" s="301">
        <v>558</v>
      </c>
      <c r="DF83" s="301">
        <v>540</v>
      </c>
      <c r="DG83" s="292">
        <v>533</v>
      </c>
      <c r="DH83" s="293">
        <v>503</v>
      </c>
      <c r="DI83" s="301">
        <v>522</v>
      </c>
      <c r="DJ83" s="301">
        <v>544</v>
      </c>
      <c r="DK83" s="301">
        <v>568</v>
      </c>
      <c r="DL83" s="301">
        <v>563</v>
      </c>
      <c r="DM83" s="301">
        <v>568</v>
      </c>
      <c r="DN83" s="301">
        <v>544</v>
      </c>
      <c r="DO83" s="301">
        <v>520</v>
      </c>
      <c r="DP83" s="301">
        <v>520</v>
      </c>
      <c r="DQ83" s="292">
        <v>523</v>
      </c>
      <c r="DR83" s="292">
        <v>535</v>
      </c>
      <c r="DS83" s="296">
        <v>506</v>
      </c>
      <c r="DT83" s="292">
        <v>469</v>
      </c>
      <c r="DU83" s="292">
        <v>476</v>
      </c>
      <c r="DV83" s="292">
        <v>515</v>
      </c>
      <c r="DW83" s="292">
        <v>529</v>
      </c>
      <c r="DX83" s="292">
        <v>569</v>
      </c>
      <c r="DY83" s="292">
        <v>577</v>
      </c>
      <c r="DZ83" s="292">
        <v>555</v>
      </c>
      <c r="EA83" s="292">
        <v>543</v>
      </c>
      <c r="EB83" s="292">
        <v>583</v>
      </c>
      <c r="EC83" s="292">
        <v>628</v>
      </c>
      <c r="ED83" s="292">
        <v>649</v>
      </c>
      <c r="EE83" s="292">
        <v>622</v>
      </c>
      <c r="EF83" s="853">
        <v>586</v>
      </c>
      <c r="EG83" s="292">
        <v>563</v>
      </c>
      <c r="EH83" s="292">
        <v>570</v>
      </c>
      <c r="EI83" s="292">
        <v>605</v>
      </c>
      <c r="EJ83" s="292">
        <v>598</v>
      </c>
      <c r="EK83" s="292">
        <v>617</v>
      </c>
      <c r="EL83" s="296">
        <v>580</v>
      </c>
      <c r="EM83" s="93">
        <v>-37</v>
      </c>
      <c r="EN83" s="79">
        <v>-6.3793103448275863</v>
      </c>
      <c r="EO83" s="93">
        <v>-42</v>
      </c>
      <c r="EP83" s="79">
        <v>-6.7524115755627019</v>
      </c>
    </row>
    <row r="84" spans="1:146" ht="15" outlineLevel="2">
      <c r="A84" s="290">
        <v>148</v>
      </c>
      <c r="B84" s="290" t="s">
        <v>398</v>
      </c>
      <c r="C84" s="290" t="s">
        <v>446</v>
      </c>
      <c r="D84" s="293">
        <v>18936</v>
      </c>
      <c r="E84" s="301">
        <v>18892</v>
      </c>
      <c r="F84" s="301">
        <v>18840</v>
      </c>
      <c r="G84" s="301">
        <v>18914</v>
      </c>
      <c r="H84" s="301">
        <v>19029</v>
      </c>
      <c r="I84" s="301">
        <v>19132</v>
      </c>
      <c r="J84" s="301">
        <v>19155</v>
      </c>
      <c r="K84" s="301">
        <v>19288</v>
      </c>
      <c r="L84" s="301">
        <v>19236</v>
      </c>
      <c r="M84" s="301">
        <v>19398</v>
      </c>
      <c r="N84" s="301">
        <v>19501</v>
      </c>
      <c r="O84" s="296">
        <v>19643</v>
      </c>
      <c r="P84" s="293">
        <v>19600</v>
      </c>
      <c r="Q84" s="301">
        <v>17318</v>
      </c>
      <c r="R84" s="301">
        <v>19314</v>
      </c>
      <c r="S84" s="301">
        <v>19394</v>
      </c>
      <c r="T84" s="301">
        <v>19029</v>
      </c>
      <c r="U84" s="301">
        <v>19925</v>
      </c>
      <c r="V84" s="301">
        <v>20008</v>
      </c>
      <c r="W84" s="301">
        <v>20304</v>
      </c>
      <c r="X84" s="301">
        <v>20430</v>
      </c>
      <c r="Y84" s="301">
        <v>20591</v>
      </c>
      <c r="Z84" s="301">
        <v>20752</v>
      </c>
      <c r="AA84" s="296">
        <v>20625</v>
      </c>
      <c r="AB84" s="293">
        <v>20365</v>
      </c>
      <c r="AC84" s="301">
        <v>20248</v>
      </c>
      <c r="AD84" s="301">
        <v>20327</v>
      </c>
      <c r="AE84" s="301">
        <v>20550</v>
      </c>
      <c r="AF84" s="301">
        <v>20623</v>
      </c>
      <c r="AG84" s="301">
        <v>20809</v>
      </c>
      <c r="AH84" s="301">
        <v>21417</v>
      </c>
      <c r="AI84" s="301">
        <v>21696</v>
      </c>
      <c r="AJ84" s="301">
        <v>21961</v>
      </c>
      <c r="AK84" s="301">
        <v>22074</v>
      </c>
      <c r="AL84" s="301">
        <v>21769</v>
      </c>
      <c r="AM84" s="296">
        <v>21971</v>
      </c>
      <c r="AN84" s="293">
        <v>21691</v>
      </c>
      <c r="AO84" s="301">
        <v>21854</v>
      </c>
      <c r="AP84" s="301">
        <v>21976</v>
      </c>
      <c r="AQ84" s="301">
        <v>22092</v>
      </c>
      <c r="AR84" s="301">
        <v>22234</v>
      </c>
      <c r="AS84" s="301">
        <v>22429</v>
      </c>
      <c r="AT84" s="301">
        <v>22573</v>
      </c>
      <c r="AU84" s="301">
        <v>22629</v>
      </c>
      <c r="AV84" s="301">
        <v>22508</v>
      </c>
      <c r="AW84" s="301">
        <v>22762</v>
      </c>
      <c r="AX84" s="301">
        <v>22631</v>
      </c>
      <c r="AY84" s="296">
        <v>22497</v>
      </c>
      <c r="AZ84" s="293">
        <v>22266</v>
      </c>
      <c r="BA84" s="301">
        <v>22167</v>
      </c>
      <c r="BB84" s="301">
        <v>22459</v>
      </c>
      <c r="BC84" s="301">
        <v>22421</v>
      </c>
      <c r="BD84" s="301">
        <v>22458</v>
      </c>
      <c r="BE84" s="301">
        <v>22504</v>
      </c>
      <c r="BF84" s="301">
        <v>22562</v>
      </c>
      <c r="BG84" s="301">
        <v>22733</v>
      </c>
      <c r="BH84" s="301">
        <v>22834</v>
      </c>
      <c r="BI84" s="301">
        <v>22810</v>
      </c>
      <c r="BJ84" s="301">
        <v>22697</v>
      </c>
      <c r="BK84" s="292">
        <v>22630</v>
      </c>
      <c r="BL84" s="293">
        <v>22295</v>
      </c>
      <c r="BM84" s="301">
        <v>22312</v>
      </c>
      <c r="BN84" s="301">
        <v>22501</v>
      </c>
      <c r="BO84" s="301">
        <v>22674</v>
      </c>
      <c r="BP84" s="301">
        <v>22763</v>
      </c>
      <c r="BQ84" s="301">
        <v>22709</v>
      </c>
      <c r="BR84" s="301">
        <v>22558</v>
      </c>
      <c r="BS84" s="301">
        <v>22562</v>
      </c>
      <c r="BT84" s="301">
        <v>22554</v>
      </c>
      <c r="BU84" s="301">
        <v>22497</v>
      </c>
      <c r="BV84" s="301">
        <v>22443</v>
      </c>
      <c r="BW84" s="292">
        <v>26091</v>
      </c>
      <c r="BX84" s="293">
        <v>26585</v>
      </c>
      <c r="BY84" s="301">
        <v>27481</v>
      </c>
      <c r="BZ84" s="301">
        <v>27744</v>
      </c>
      <c r="CA84" s="301">
        <v>28643</v>
      </c>
      <c r="CB84" s="301">
        <v>29126</v>
      </c>
      <c r="CC84" s="301">
        <v>29356</v>
      </c>
      <c r="CD84" s="301">
        <v>29574</v>
      </c>
      <c r="CE84" s="301">
        <v>29918</v>
      </c>
      <c r="CF84" s="301">
        <v>30028</v>
      </c>
      <c r="CG84" s="301">
        <v>30353</v>
      </c>
      <c r="CH84" s="301">
        <v>30590</v>
      </c>
      <c r="CI84" s="292">
        <v>30632</v>
      </c>
      <c r="CJ84" s="293">
        <v>30398</v>
      </c>
      <c r="CK84" s="301">
        <v>30613</v>
      </c>
      <c r="CL84" s="301">
        <v>30765</v>
      </c>
      <c r="CM84" s="301">
        <v>30314</v>
      </c>
      <c r="CN84" s="301">
        <v>29756</v>
      </c>
      <c r="CO84" s="301">
        <v>29755</v>
      </c>
      <c r="CP84" s="301">
        <v>30042</v>
      </c>
      <c r="CQ84" s="301">
        <v>30859</v>
      </c>
      <c r="CR84" s="301">
        <v>31193</v>
      </c>
      <c r="CS84" s="301">
        <v>31559</v>
      </c>
      <c r="CT84" s="301">
        <v>31978</v>
      </c>
      <c r="CU84" s="292">
        <v>32288</v>
      </c>
      <c r="CV84" s="293">
        <v>32360</v>
      </c>
      <c r="CW84" s="301">
        <v>32904</v>
      </c>
      <c r="CX84" s="301">
        <v>33273</v>
      </c>
      <c r="CY84" s="301">
        <v>33784</v>
      </c>
      <c r="CZ84" s="301">
        <v>34093</v>
      </c>
      <c r="DA84" s="301">
        <v>34361</v>
      </c>
      <c r="DB84" s="301">
        <v>34524</v>
      </c>
      <c r="DC84" s="301">
        <v>34810</v>
      </c>
      <c r="DD84" s="301">
        <v>34585</v>
      </c>
      <c r="DE84" s="301">
        <v>34930</v>
      </c>
      <c r="DF84" s="301">
        <v>35152</v>
      </c>
      <c r="DG84" s="292">
        <v>35272</v>
      </c>
      <c r="DH84" s="293">
        <v>35343</v>
      </c>
      <c r="DI84" s="301">
        <v>35475</v>
      </c>
      <c r="DJ84" s="301">
        <v>35562</v>
      </c>
      <c r="DK84" s="301">
        <v>35857</v>
      </c>
      <c r="DL84" s="301">
        <v>36035</v>
      </c>
      <c r="DM84" s="301">
        <v>36342</v>
      </c>
      <c r="DN84" s="301">
        <v>34934</v>
      </c>
      <c r="DO84" s="301">
        <v>35268</v>
      </c>
      <c r="DP84" s="301">
        <v>35655</v>
      </c>
      <c r="DQ84" s="292">
        <v>35909</v>
      </c>
      <c r="DR84" s="292">
        <v>36303</v>
      </c>
      <c r="DS84" s="296">
        <v>36291</v>
      </c>
      <c r="DT84" s="292">
        <v>36036</v>
      </c>
      <c r="DU84" s="292">
        <v>36250</v>
      </c>
      <c r="DV84" s="292">
        <v>36538</v>
      </c>
      <c r="DW84" s="292">
        <v>36745</v>
      </c>
      <c r="DX84" s="292">
        <v>36849</v>
      </c>
      <c r="DY84" s="292">
        <v>36997</v>
      </c>
      <c r="DZ84" s="292">
        <v>37090</v>
      </c>
      <c r="EA84" s="292">
        <v>37158</v>
      </c>
      <c r="EB84" s="292">
        <v>37351</v>
      </c>
      <c r="EC84" s="292">
        <v>37427</v>
      </c>
      <c r="ED84" s="292">
        <v>37601</v>
      </c>
      <c r="EE84" s="292">
        <v>37504</v>
      </c>
      <c r="EF84" s="853">
        <v>37071</v>
      </c>
      <c r="EG84" s="292">
        <v>37278</v>
      </c>
      <c r="EH84" s="292">
        <v>37368</v>
      </c>
      <c r="EI84" s="292">
        <v>37457</v>
      </c>
      <c r="EJ84" s="292">
        <v>37743</v>
      </c>
      <c r="EK84" s="292">
        <v>37729</v>
      </c>
      <c r="EL84" s="296">
        <v>37733</v>
      </c>
      <c r="EM84" s="93">
        <v>4</v>
      </c>
      <c r="EN84" s="79">
        <v>1.0600800360427211E-2</v>
      </c>
      <c r="EO84" s="93">
        <v>229</v>
      </c>
      <c r="EP84" s="79">
        <v>0.61060153583617749</v>
      </c>
    </row>
    <row r="85" spans="1:146" ht="15" outlineLevel="2">
      <c r="A85" s="290">
        <v>197</v>
      </c>
      <c r="B85" s="290" t="s">
        <v>398</v>
      </c>
      <c r="C85" s="290" t="s">
        <v>451</v>
      </c>
      <c r="D85" s="293">
        <v>2253</v>
      </c>
      <c r="E85" s="301">
        <v>2239</v>
      </c>
      <c r="F85" s="301">
        <v>2230</v>
      </c>
      <c r="G85" s="301">
        <v>2248</v>
      </c>
      <c r="H85" s="301">
        <v>2330</v>
      </c>
      <c r="I85" s="301">
        <v>2369</v>
      </c>
      <c r="J85" s="301">
        <v>2347</v>
      </c>
      <c r="K85" s="301">
        <v>2356</v>
      </c>
      <c r="L85" s="301">
        <v>2310</v>
      </c>
      <c r="M85" s="301">
        <v>2343</v>
      </c>
      <c r="N85" s="301">
        <v>2407</v>
      </c>
      <c r="O85" s="296">
        <v>2426</v>
      </c>
      <c r="P85" s="293">
        <v>2261</v>
      </c>
      <c r="Q85" s="301">
        <v>2261</v>
      </c>
      <c r="R85" s="301">
        <v>2340</v>
      </c>
      <c r="S85" s="301">
        <v>2361</v>
      </c>
      <c r="T85" s="301">
        <v>2330</v>
      </c>
      <c r="U85" s="301">
        <v>2526</v>
      </c>
      <c r="V85" s="301">
        <v>2529</v>
      </c>
      <c r="W85" s="301">
        <v>2543</v>
      </c>
      <c r="X85" s="301">
        <v>2589</v>
      </c>
      <c r="Y85" s="301">
        <v>2624</v>
      </c>
      <c r="Z85" s="301">
        <v>2595</v>
      </c>
      <c r="AA85" s="296">
        <v>2539</v>
      </c>
      <c r="AB85" s="293">
        <v>2431</v>
      </c>
      <c r="AC85" s="301">
        <v>2450</v>
      </c>
      <c r="AD85" s="301">
        <v>2411</v>
      </c>
      <c r="AE85" s="301">
        <v>2475</v>
      </c>
      <c r="AF85" s="301">
        <v>2426</v>
      </c>
      <c r="AG85" s="301">
        <v>2354</v>
      </c>
      <c r="AH85" s="301">
        <v>2548</v>
      </c>
      <c r="AI85" s="301">
        <v>2637</v>
      </c>
      <c r="AJ85" s="301">
        <v>2676</v>
      </c>
      <c r="AK85" s="301">
        <v>2712</v>
      </c>
      <c r="AL85" s="301">
        <v>2586</v>
      </c>
      <c r="AM85" s="296">
        <v>2638</v>
      </c>
      <c r="AN85" s="293">
        <v>2622</v>
      </c>
      <c r="AO85" s="301">
        <v>2631</v>
      </c>
      <c r="AP85" s="301">
        <v>2627</v>
      </c>
      <c r="AQ85" s="301">
        <v>2670</v>
      </c>
      <c r="AR85" s="301">
        <v>2682</v>
      </c>
      <c r="AS85" s="301">
        <v>2731</v>
      </c>
      <c r="AT85" s="301">
        <v>2709</v>
      </c>
      <c r="AU85" s="301">
        <v>2738</v>
      </c>
      <c r="AV85" s="301">
        <v>2730</v>
      </c>
      <c r="AW85" s="301">
        <v>2808</v>
      </c>
      <c r="AX85" s="301">
        <v>2797</v>
      </c>
      <c r="AY85" s="296">
        <v>2833</v>
      </c>
      <c r="AZ85" s="293">
        <v>2792</v>
      </c>
      <c r="BA85" s="301">
        <v>2769</v>
      </c>
      <c r="BB85" s="301">
        <v>2745</v>
      </c>
      <c r="BC85" s="301">
        <v>2631</v>
      </c>
      <c r="BD85" s="301">
        <v>2588</v>
      </c>
      <c r="BE85" s="301">
        <v>2626</v>
      </c>
      <c r="BF85" s="301">
        <v>2644</v>
      </c>
      <c r="BG85" s="301">
        <v>2537</v>
      </c>
      <c r="BH85" s="301">
        <v>2475</v>
      </c>
      <c r="BI85" s="301">
        <v>2442</v>
      </c>
      <c r="BJ85" s="301">
        <v>2443</v>
      </c>
      <c r="BK85" s="292">
        <v>2483</v>
      </c>
      <c r="BL85" s="293">
        <v>2472</v>
      </c>
      <c r="BM85" s="301">
        <v>2417</v>
      </c>
      <c r="BN85" s="301">
        <v>2402</v>
      </c>
      <c r="BO85" s="301">
        <v>2385</v>
      </c>
      <c r="BP85" s="301">
        <v>2369</v>
      </c>
      <c r="BQ85" s="301">
        <v>2397</v>
      </c>
      <c r="BR85" s="301">
        <v>2406</v>
      </c>
      <c r="BS85" s="301">
        <v>2422</v>
      </c>
      <c r="BT85" s="301">
        <v>2421</v>
      </c>
      <c r="BU85" s="301">
        <v>2425</v>
      </c>
      <c r="BV85" s="301">
        <v>2403</v>
      </c>
      <c r="BW85" s="292">
        <v>2419</v>
      </c>
      <c r="BX85" s="293">
        <v>2315</v>
      </c>
      <c r="BY85" s="301">
        <v>2329</v>
      </c>
      <c r="BZ85" s="301">
        <v>2375</v>
      </c>
      <c r="CA85" s="301">
        <v>2384</v>
      </c>
      <c r="CB85" s="301">
        <v>2398</v>
      </c>
      <c r="CC85" s="301">
        <v>2461</v>
      </c>
      <c r="CD85" s="301">
        <v>2484</v>
      </c>
      <c r="CE85" s="301">
        <v>2511</v>
      </c>
      <c r="CF85" s="301">
        <v>2493</v>
      </c>
      <c r="CG85" s="301">
        <v>2533</v>
      </c>
      <c r="CH85" s="301">
        <v>2585</v>
      </c>
      <c r="CI85" s="292">
        <v>2573</v>
      </c>
      <c r="CJ85" s="293">
        <v>2437</v>
      </c>
      <c r="CK85" s="301">
        <v>2395</v>
      </c>
      <c r="CL85" s="301">
        <v>2433</v>
      </c>
      <c r="CM85" s="301">
        <v>2398</v>
      </c>
      <c r="CN85" s="301">
        <v>2296</v>
      </c>
      <c r="CO85" s="301">
        <v>2273</v>
      </c>
      <c r="CP85" s="301">
        <v>2302</v>
      </c>
      <c r="CQ85" s="301">
        <v>2421</v>
      </c>
      <c r="CR85" s="301">
        <v>2459</v>
      </c>
      <c r="CS85" s="301">
        <v>2453</v>
      </c>
      <c r="CT85" s="301">
        <v>2504</v>
      </c>
      <c r="CU85" s="292">
        <v>2557</v>
      </c>
      <c r="CV85" s="293">
        <v>2566</v>
      </c>
      <c r="CW85" s="301">
        <v>2598</v>
      </c>
      <c r="CX85" s="301">
        <v>2649</v>
      </c>
      <c r="CY85" s="301">
        <v>2711</v>
      </c>
      <c r="CZ85" s="301">
        <v>2733</v>
      </c>
      <c r="DA85" s="301">
        <v>2753</v>
      </c>
      <c r="DB85" s="301">
        <v>2666</v>
      </c>
      <c r="DC85" s="301">
        <v>2622</v>
      </c>
      <c r="DD85" s="301">
        <v>2695</v>
      </c>
      <c r="DE85" s="301">
        <v>2713</v>
      </c>
      <c r="DF85" s="301">
        <v>2663</v>
      </c>
      <c r="DG85" s="292">
        <v>2705</v>
      </c>
      <c r="DH85" s="293">
        <v>2642</v>
      </c>
      <c r="DI85" s="301">
        <v>2698</v>
      </c>
      <c r="DJ85" s="301">
        <v>2696</v>
      </c>
      <c r="DK85" s="301">
        <v>2738</v>
      </c>
      <c r="DL85" s="301">
        <v>2741</v>
      </c>
      <c r="DM85" s="301">
        <v>2725</v>
      </c>
      <c r="DN85" s="301">
        <v>2487</v>
      </c>
      <c r="DO85" s="301">
        <v>2505</v>
      </c>
      <c r="DP85" s="301">
        <v>2576</v>
      </c>
      <c r="DQ85" s="292">
        <v>2591</v>
      </c>
      <c r="DR85" s="292">
        <v>2646</v>
      </c>
      <c r="DS85" s="296">
        <v>2631</v>
      </c>
      <c r="DT85" s="292">
        <v>2625</v>
      </c>
      <c r="DU85" s="292">
        <v>2592</v>
      </c>
      <c r="DV85" s="292">
        <v>2659</v>
      </c>
      <c r="DW85" s="292">
        <v>2684</v>
      </c>
      <c r="DX85" s="292">
        <v>2705</v>
      </c>
      <c r="DY85" s="292">
        <v>2727</v>
      </c>
      <c r="DZ85" s="292">
        <v>2720</v>
      </c>
      <c r="EA85" s="292">
        <v>2680</v>
      </c>
      <c r="EB85" s="292">
        <v>2710</v>
      </c>
      <c r="EC85" s="292">
        <v>2709</v>
      </c>
      <c r="ED85" s="292">
        <v>2739</v>
      </c>
      <c r="EE85" s="292">
        <v>2728</v>
      </c>
      <c r="EF85" s="853">
        <v>2680</v>
      </c>
      <c r="EG85" s="292">
        <v>2671</v>
      </c>
      <c r="EH85" s="292">
        <v>2683</v>
      </c>
      <c r="EI85" s="292">
        <v>2703</v>
      </c>
      <c r="EJ85" s="292">
        <v>2747</v>
      </c>
      <c r="EK85" s="292">
        <v>2767</v>
      </c>
      <c r="EL85" s="296">
        <v>2774</v>
      </c>
      <c r="EM85" s="93">
        <v>7</v>
      </c>
      <c r="EN85" s="79">
        <v>0.25234318673395817</v>
      </c>
      <c r="EO85" s="93">
        <v>46</v>
      </c>
      <c r="EP85" s="79">
        <v>1.6862170087976538</v>
      </c>
    </row>
    <row r="86" spans="1:146" ht="15" outlineLevel="2">
      <c r="A86" s="290">
        <v>206</v>
      </c>
      <c r="B86" s="290" t="s">
        <v>398</v>
      </c>
      <c r="C86" s="290" t="s">
        <v>452</v>
      </c>
      <c r="D86" s="293">
        <v>585</v>
      </c>
      <c r="E86" s="301">
        <v>592</v>
      </c>
      <c r="F86" s="301">
        <v>601</v>
      </c>
      <c r="G86" s="301">
        <v>612</v>
      </c>
      <c r="H86" s="301">
        <v>605</v>
      </c>
      <c r="I86" s="301">
        <v>588</v>
      </c>
      <c r="J86" s="301">
        <v>591</v>
      </c>
      <c r="K86" s="301">
        <v>582</v>
      </c>
      <c r="L86" s="301">
        <v>596</v>
      </c>
      <c r="M86" s="301">
        <v>606</v>
      </c>
      <c r="N86" s="301">
        <v>627</v>
      </c>
      <c r="O86" s="296">
        <v>620</v>
      </c>
      <c r="P86" s="293">
        <v>583</v>
      </c>
      <c r="Q86" s="301">
        <v>595</v>
      </c>
      <c r="R86" s="301">
        <v>629</v>
      </c>
      <c r="S86" s="301">
        <v>623</v>
      </c>
      <c r="T86" s="301">
        <v>605</v>
      </c>
      <c r="U86" s="301">
        <v>652</v>
      </c>
      <c r="V86" s="301">
        <v>675</v>
      </c>
      <c r="W86" s="301">
        <v>697</v>
      </c>
      <c r="X86" s="301">
        <v>709</v>
      </c>
      <c r="Y86" s="301">
        <v>711</v>
      </c>
      <c r="Z86" s="301">
        <v>684</v>
      </c>
      <c r="AA86" s="296">
        <v>673</v>
      </c>
      <c r="AB86" s="293">
        <v>649</v>
      </c>
      <c r="AC86" s="301">
        <v>639</v>
      </c>
      <c r="AD86" s="301">
        <v>664</v>
      </c>
      <c r="AE86" s="301">
        <v>663</v>
      </c>
      <c r="AF86" s="301">
        <v>654</v>
      </c>
      <c r="AG86" s="301">
        <v>664</v>
      </c>
      <c r="AH86" s="301">
        <v>709</v>
      </c>
      <c r="AI86" s="301">
        <v>730</v>
      </c>
      <c r="AJ86" s="301">
        <v>738</v>
      </c>
      <c r="AK86" s="301">
        <v>738</v>
      </c>
      <c r="AL86" s="301">
        <v>723</v>
      </c>
      <c r="AM86" s="296">
        <v>723</v>
      </c>
      <c r="AN86" s="293">
        <v>719</v>
      </c>
      <c r="AO86" s="301">
        <v>659</v>
      </c>
      <c r="AP86" s="301">
        <v>694</v>
      </c>
      <c r="AQ86" s="301">
        <v>709</v>
      </c>
      <c r="AR86" s="301">
        <v>729</v>
      </c>
      <c r="AS86" s="301">
        <v>731</v>
      </c>
      <c r="AT86" s="301">
        <v>743</v>
      </c>
      <c r="AU86" s="301">
        <v>723</v>
      </c>
      <c r="AV86" s="301">
        <v>779</v>
      </c>
      <c r="AW86" s="301">
        <v>715</v>
      </c>
      <c r="AX86" s="301">
        <v>711</v>
      </c>
      <c r="AY86" s="296">
        <v>710</v>
      </c>
      <c r="AZ86" s="293">
        <v>691</v>
      </c>
      <c r="BA86" s="301">
        <v>692</v>
      </c>
      <c r="BB86" s="301">
        <v>696</v>
      </c>
      <c r="BC86" s="301">
        <v>667</v>
      </c>
      <c r="BD86" s="301">
        <v>656</v>
      </c>
      <c r="BE86" s="301">
        <v>660</v>
      </c>
      <c r="BF86" s="301">
        <v>677</v>
      </c>
      <c r="BG86" s="301">
        <v>680</v>
      </c>
      <c r="BH86" s="301">
        <v>682</v>
      </c>
      <c r="BI86" s="301">
        <v>677</v>
      </c>
      <c r="BJ86" s="301">
        <v>665</v>
      </c>
      <c r="BK86" s="292">
        <v>664</v>
      </c>
      <c r="BL86" s="293">
        <v>652</v>
      </c>
      <c r="BM86" s="301">
        <v>640</v>
      </c>
      <c r="BN86" s="301">
        <v>642</v>
      </c>
      <c r="BO86" s="301">
        <v>608</v>
      </c>
      <c r="BP86" s="301">
        <v>605</v>
      </c>
      <c r="BQ86" s="301">
        <v>622</v>
      </c>
      <c r="BR86" s="301">
        <v>623</v>
      </c>
      <c r="BS86" s="301">
        <v>629</v>
      </c>
      <c r="BT86" s="301">
        <v>627</v>
      </c>
      <c r="BU86" s="301">
        <v>624</v>
      </c>
      <c r="BV86" s="301">
        <v>643</v>
      </c>
      <c r="BW86" s="292">
        <v>636</v>
      </c>
      <c r="BX86" s="293">
        <v>604</v>
      </c>
      <c r="BY86" s="301">
        <v>582</v>
      </c>
      <c r="BZ86" s="301">
        <v>604</v>
      </c>
      <c r="CA86" s="301">
        <v>599</v>
      </c>
      <c r="CB86" s="301">
        <v>609</v>
      </c>
      <c r="CC86" s="301">
        <v>620</v>
      </c>
      <c r="CD86" s="301">
        <v>612</v>
      </c>
      <c r="CE86" s="301">
        <v>631</v>
      </c>
      <c r="CF86" s="301">
        <v>632</v>
      </c>
      <c r="CG86" s="301">
        <v>640</v>
      </c>
      <c r="CH86" s="301">
        <v>655</v>
      </c>
      <c r="CI86" s="292">
        <v>647</v>
      </c>
      <c r="CJ86" s="293">
        <v>607</v>
      </c>
      <c r="CK86" s="301">
        <v>597</v>
      </c>
      <c r="CL86" s="301">
        <v>604</v>
      </c>
      <c r="CM86" s="301">
        <v>588</v>
      </c>
      <c r="CN86" s="301">
        <v>579</v>
      </c>
      <c r="CO86" s="301">
        <v>585</v>
      </c>
      <c r="CP86" s="301">
        <v>604</v>
      </c>
      <c r="CQ86" s="301">
        <v>626</v>
      </c>
      <c r="CR86" s="301">
        <v>630</v>
      </c>
      <c r="CS86" s="301">
        <v>628</v>
      </c>
      <c r="CT86" s="301">
        <v>635</v>
      </c>
      <c r="CU86" s="292">
        <v>632</v>
      </c>
      <c r="CV86" s="293">
        <v>611</v>
      </c>
      <c r="CW86" s="301">
        <v>634</v>
      </c>
      <c r="CX86" s="301">
        <v>662</v>
      </c>
      <c r="CY86" s="301">
        <v>673</v>
      </c>
      <c r="CZ86" s="301">
        <v>670</v>
      </c>
      <c r="DA86" s="301">
        <v>670</v>
      </c>
      <c r="DB86" s="301">
        <v>685</v>
      </c>
      <c r="DC86" s="301">
        <v>684</v>
      </c>
      <c r="DD86" s="301">
        <v>676</v>
      </c>
      <c r="DE86" s="301">
        <v>661</v>
      </c>
      <c r="DF86" s="301">
        <v>655</v>
      </c>
      <c r="DG86" s="292">
        <v>667</v>
      </c>
      <c r="DH86" s="293">
        <v>656</v>
      </c>
      <c r="DI86" s="301">
        <v>660</v>
      </c>
      <c r="DJ86" s="301">
        <v>667</v>
      </c>
      <c r="DK86" s="301">
        <v>674</v>
      </c>
      <c r="DL86" s="301">
        <v>678</v>
      </c>
      <c r="DM86" s="301">
        <v>681</v>
      </c>
      <c r="DN86" s="301">
        <v>619</v>
      </c>
      <c r="DO86" s="301">
        <v>609</v>
      </c>
      <c r="DP86" s="301">
        <v>632</v>
      </c>
      <c r="DQ86" s="292">
        <v>640</v>
      </c>
      <c r="DR86" s="292">
        <v>651</v>
      </c>
      <c r="DS86" s="296">
        <v>663</v>
      </c>
      <c r="DT86" s="292">
        <v>647</v>
      </c>
      <c r="DU86" s="292">
        <v>653</v>
      </c>
      <c r="DV86" s="292">
        <v>671</v>
      </c>
      <c r="DW86" s="292">
        <v>668</v>
      </c>
      <c r="DX86" s="292">
        <v>665</v>
      </c>
      <c r="DY86" s="292">
        <v>667</v>
      </c>
      <c r="DZ86" s="292">
        <v>674</v>
      </c>
      <c r="EA86" s="292">
        <v>690</v>
      </c>
      <c r="EB86" s="292">
        <v>703</v>
      </c>
      <c r="EC86" s="292">
        <v>715</v>
      </c>
      <c r="ED86" s="292">
        <v>687</v>
      </c>
      <c r="EE86" s="292">
        <v>662</v>
      </c>
      <c r="EF86" s="853">
        <v>640</v>
      </c>
      <c r="EG86" s="292">
        <v>639</v>
      </c>
      <c r="EH86" s="292">
        <v>655</v>
      </c>
      <c r="EI86" s="292">
        <v>669</v>
      </c>
      <c r="EJ86" s="292">
        <v>678</v>
      </c>
      <c r="EK86" s="292">
        <v>700</v>
      </c>
      <c r="EL86" s="296">
        <v>714</v>
      </c>
      <c r="EM86" s="93">
        <v>14</v>
      </c>
      <c r="EN86" s="79">
        <v>1.9607843137254901</v>
      </c>
      <c r="EO86" s="93">
        <v>52</v>
      </c>
      <c r="EP86" s="79">
        <v>7.8549848942598182</v>
      </c>
    </row>
    <row r="87" spans="1:146" ht="15" outlineLevel="2">
      <c r="A87" s="290">
        <v>313</v>
      </c>
      <c r="B87" s="290" t="s">
        <v>398</v>
      </c>
      <c r="C87" s="290" t="s">
        <v>466</v>
      </c>
      <c r="D87" s="293">
        <v>1443</v>
      </c>
      <c r="E87" s="301">
        <v>1289</v>
      </c>
      <c r="F87" s="301">
        <v>1321</v>
      </c>
      <c r="G87" s="301">
        <v>1317</v>
      </c>
      <c r="H87" s="301">
        <v>1327</v>
      </c>
      <c r="I87" s="301">
        <v>1329</v>
      </c>
      <c r="J87" s="301">
        <v>1326</v>
      </c>
      <c r="K87" s="301">
        <v>1330</v>
      </c>
      <c r="L87" s="301">
        <v>1296</v>
      </c>
      <c r="M87" s="301">
        <v>1367</v>
      </c>
      <c r="N87" s="301">
        <v>1400</v>
      </c>
      <c r="O87" s="296">
        <v>1432</v>
      </c>
      <c r="P87" s="293">
        <v>1368</v>
      </c>
      <c r="Q87" s="301">
        <v>1407</v>
      </c>
      <c r="R87" s="301">
        <v>1430</v>
      </c>
      <c r="S87" s="301">
        <v>1378</v>
      </c>
      <c r="T87" s="301">
        <v>1327</v>
      </c>
      <c r="U87" s="301">
        <v>1449</v>
      </c>
      <c r="V87" s="301">
        <v>1473</v>
      </c>
      <c r="W87" s="301">
        <v>1516</v>
      </c>
      <c r="X87" s="301">
        <v>1540</v>
      </c>
      <c r="Y87" s="301">
        <v>1539</v>
      </c>
      <c r="Z87" s="301">
        <v>1484</v>
      </c>
      <c r="AA87" s="296">
        <v>1449</v>
      </c>
      <c r="AB87" s="293">
        <v>1364</v>
      </c>
      <c r="AC87" s="301">
        <v>1363</v>
      </c>
      <c r="AD87" s="301">
        <v>1356</v>
      </c>
      <c r="AE87" s="301">
        <v>1378</v>
      </c>
      <c r="AF87" s="301">
        <v>1361</v>
      </c>
      <c r="AG87" s="301">
        <v>1384</v>
      </c>
      <c r="AH87" s="301">
        <v>1470</v>
      </c>
      <c r="AI87" s="301">
        <v>1482</v>
      </c>
      <c r="AJ87" s="301">
        <v>1482</v>
      </c>
      <c r="AK87" s="301">
        <v>1568</v>
      </c>
      <c r="AL87" s="301">
        <v>1564</v>
      </c>
      <c r="AM87" s="296">
        <v>1656</v>
      </c>
      <c r="AN87" s="293">
        <v>1697</v>
      </c>
      <c r="AO87" s="301">
        <v>1618</v>
      </c>
      <c r="AP87" s="301">
        <v>1615</v>
      </c>
      <c r="AQ87" s="301">
        <v>1659</v>
      </c>
      <c r="AR87" s="301">
        <v>1689</v>
      </c>
      <c r="AS87" s="301">
        <v>1746</v>
      </c>
      <c r="AT87" s="301">
        <v>1768</v>
      </c>
      <c r="AU87" s="301">
        <v>1787</v>
      </c>
      <c r="AV87" s="301">
        <v>2058</v>
      </c>
      <c r="AW87" s="301">
        <v>1794</v>
      </c>
      <c r="AX87" s="301">
        <v>1781</v>
      </c>
      <c r="AY87" s="296">
        <v>1771</v>
      </c>
      <c r="AZ87" s="293">
        <v>1763</v>
      </c>
      <c r="BA87" s="301">
        <v>1717</v>
      </c>
      <c r="BB87" s="301">
        <v>1695</v>
      </c>
      <c r="BC87" s="301">
        <v>1656</v>
      </c>
      <c r="BD87" s="301">
        <v>1676</v>
      </c>
      <c r="BE87" s="301">
        <v>1663</v>
      </c>
      <c r="BF87" s="301">
        <v>1672</v>
      </c>
      <c r="BG87" s="301">
        <v>1628</v>
      </c>
      <c r="BH87" s="301">
        <v>1635</v>
      </c>
      <c r="BI87" s="301">
        <v>1625</v>
      </c>
      <c r="BJ87" s="301">
        <v>1594</v>
      </c>
      <c r="BK87" s="292">
        <v>1605</v>
      </c>
      <c r="BL87" s="293">
        <v>1588</v>
      </c>
      <c r="BM87" s="301">
        <v>1563</v>
      </c>
      <c r="BN87" s="301">
        <v>1542</v>
      </c>
      <c r="BO87" s="301">
        <v>1580</v>
      </c>
      <c r="BP87" s="301">
        <v>1582</v>
      </c>
      <c r="BQ87" s="301">
        <v>1592</v>
      </c>
      <c r="BR87" s="301">
        <v>1603</v>
      </c>
      <c r="BS87" s="301">
        <v>1618</v>
      </c>
      <c r="BT87" s="301">
        <v>1665</v>
      </c>
      <c r="BU87" s="301">
        <v>1697</v>
      </c>
      <c r="BV87" s="301">
        <v>1664</v>
      </c>
      <c r="BW87" s="292">
        <v>1633</v>
      </c>
      <c r="BX87" s="293">
        <v>1588</v>
      </c>
      <c r="BY87" s="301">
        <v>1577</v>
      </c>
      <c r="BZ87" s="301">
        <v>1594</v>
      </c>
      <c r="CA87" s="301">
        <v>1634</v>
      </c>
      <c r="CB87" s="301">
        <v>1659</v>
      </c>
      <c r="CC87" s="301">
        <v>1654</v>
      </c>
      <c r="CD87" s="301">
        <v>1655</v>
      </c>
      <c r="CE87" s="301">
        <v>1650</v>
      </c>
      <c r="CF87" s="301">
        <v>1580</v>
      </c>
      <c r="CG87" s="301">
        <v>1588</v>
      </c>
      <c r="CH87" s="301">
        <v>1600</v>
      </c>
      <c r="CI87" s="292">
        <v>1578</v>
      </c>
      <c r="CJ87" s="293">
        <v>1509</v>
      </c>
      <c r="CK87" s="301">
        <v>1471</v>
      </c>
      <c r="CL87" s="301">
        <v>1488</v>
      </c>
      <c r="CM87" s="301">
        <v>1491</v>
      </c>
      <c r="CN87" s="301">
        <v>1410</v>
      </c>
      <c r="CO87" s="301">
        <v>1408</v>
      </c>
      <c r="CP87" s="301">
        <v>1413</v>
      </c>
      <c r="CQ87" s="301">
        <v>1451</v>
      </c>
      <c r="CR87" s="301">
        <v>1466</v>
      </c>
      <c r="CS87" s="301">
        <v>1437</v>
      </c>
      <c r="CT87" s="301">
        <v>1467</v>
      </c>
      <c r="CU87" s="292">
        <v>1420</v>
      </c>
      <c r="CV87" s="293">
        <v>1444</v>
      </c>
      <c r="CW87" s="301">
        <v>1431</v>
      </c>
      <c r="CX87" s="301">
        <v>1460</v>
      </c>
      <c r="CY87" s="301">
        <v>1489</v>
      </c>
      <c r="CZ87" s="301">
        <v>1528</v>
      </c>
      <c r="DA87" s="301">
        <v>1558</v>
      </c>
      <c r="DB87" s="301">
        <v>1521</v>
      </c>
      <c r="DC87" s="301">
        <v>1510</v>
      </c>
      <c r="DD87" s="301">
        <v>1563</v>
      </c>
      <c r="DE87" s="301">
        <v>1560</v>
      </c>
      <c r="DF87" s="301">
        <v>1541</v>
      </c>
      <c r="DG87" s="292">
        <v>1585</v>
      </c>
      <c r="DH87" s="293">
        <v>1560</v>
      </c>
      <c r="DI87" s="301">
        <v>1630</v>
      </c>
      <c r="DJ87" s="301">
        <v>1619</v>
      </c>
      <c r="DK87" s="301">
        <v>1614</v>
      </c>
      <c r="DL87" s="301">
        <v>1643</v>
      </c>
      <c r="DM87" s="301">
        <v>1682</v>
      </c>
      <c r="DN87" s="301">
        <v>1553</v>
      </c>
      <c r="DO87" s="301">
        <v>1605</v>
      </c>
      <c r="DP87" s="301">
        <v>1631</v>
      </c>
      <c r="DQ87" s="292">
        <v>1628</v>
      </c>
      <c r="DR87" s="292">
        <v>1652</v>
      </c>
      <c r="DS87" s="296">
        <v>1646</v>
      </c>
      <c r="DT87" s="292">
        <v>1621</v>
      </c>
      <c r="DU87" s="292">
        <v>1657</v>
      </c>
      <c r="DV87" s="292">
        <v>1656</v>
      </c>
      <c r="DW87" s="292">
        <v>1668</v>
      </c>
      <c r="DX87" s="292">
        <v>1693</v>
      </c>
      <c r="DY87" s="292">
        <v>1668</v>
      </c>
      <c r="DZ87" s="292">
        <v>1654</v>
      </c>
      <c r="EA87" s="292">
        <v>1626</v>
      </c>
      <c r="EB87" s="292">
        <v>1705</v>
      </c>
      <c r="EC87" s="292">
        <v>1742</v>
      </c>
      <c r="ED87" s="292">
        <v>1755</v>
      </c>
      <c r="EE87" s="292">
        <v>1743</v>
      </c>
      <c r="EF87" s="853">
        <v>1699</v>
      </c>
      <c r="EG87" s="292">
        <v>1693</v>
      </c>
      <c r="EH87" s="292">
        <v>1733</v>
      </c>
      <c r="EI87" s="292">
        <v>1762</v>
      </c>
      <c r="EJ87" s="292">
        <v>1785</v>
      </c>
      <c r="EK87" s="292">
        <v>1791</v>
      </c>
      <c r="EL87" s="296">
        <v>1790</v>
      </c>
      <c r="EM87" s="93">
        <v>-1</v>
      </c>
      <c r="EN87" s="79">
        <v>-5.5865921787709494E-2</v>
      </c>
      <c r="EO87" s="93">
        <v>47</v>
      </c>
      <c r="EP87" s="79">
        <v>2.6965002868617325</v>
      </c>
    </row>
    <row r="88" spans="1:146" ht="15" outlineLevel="2">
      <c r="A88" s="290">
        <v>318</v>
      </c>
      <c r="B88" s="290" t="s">
        <v>398</v>
      </c>
      <c r="C88" s="290" t="s">
        <v>468</v>
      </c>
      <c r="D88" s="293">
        <v>17446</v>
      </c>
      <c r="E88" s="301">
        <v>17617</v>
      </c>
      <c r="F88" s="301">
        <v>17662</v>
      </c>
      <c r="G88" s="301">
        <v>17842</v>
      </c>
      <c r="H88" s="301">
        <v>18068</v>
      </c>
      <c r="I88" s="301">
        <v>18116</v>
      </c>
      <c r="J88" s="301">
        <v>18162</v>
      </c>
      <c r="K88" s="301">
        <v>18276</v>
      </c>
      <c r="L88" s="301">
        <v>18222</v>
      </c>
      <c r="M88" s="301">
        <v>18461</v>
      </c>
      <c r="N88" s="301">
        <v>18482</v>
      </c>
      <c r="O88" s="296">
        <v>18490</v>
      </c>
      <c r="P88" s="293">
        <v>18167</v>
      </c>
      <c r="Q88" s="301">
        <v>16733</v>
      </c>
      <c r="R88" s="301">
        <v>18342</v>
      </c>
      <c r="S88" s="301">
        <v>18550</v>
      </c>
      <c r="T88" s="301">
        <v>18068</v>
      </c>
      <c r="U88" s="301">
        <v>19103</v>
      </c>
      <c r="V88" s="301">
        <v>19030</v>
      </c>
      <c r="W88" s="301">
        <v>19483</v>
      </c>
      <c r="X88" s="301">
        <v>19536</v>
      </c>
      <c r="Y88" s="301">
        <v>19688</v>
      </c>
      <c r="Z88" s="301">
        <v>19816</v>
      </c>
      <c r="AA88" s="296">
        <v>19671</v>
      </c>
      <c r="AB88" s="293">
        <v>19398</v>
      </c>
      <c r="AC88" s="301">
        <v>19453</v>
      </c>
      <c r="AD88" s="301">
        <v>19473</v>
      </c>
      <c r="AE88" s="301">
        <v>19530</v>
      </c>
      <c r="AF88" s="301">
        <v>19715</v>
      </c>
      <c r="AG88" s="301">
        <v>19906</v>
      </c>
      <c r="AH88" s="301">
        <v>20331</v>
      </c>
      <c r="AI88" s="301">
        <v>20440</v>
      </c>
      <c r="AJ88" s="301">
        <v>20735</v>
      </c>
      <c r="AK88" s="301">
        <v>20911</v>
      </c>
      <c r="AL88" s="301">
        <v>20944</v>
      </c>
      <c r="AM88" s="296">
        <v>21054</v>
      </c>
      <c r="AN88" s="293">
        <v>20810</v>
      </c>
      <c r="AO88" s="301">
        <v>20789</v>
      </c>
      <c r="AP88" s="301">
        <v>21066</v>
      </c>
      <c r="AQ88" s="301">
        <v>21328</v>
      </c>
      <c r="AR88" s="301">
        <v>21469</v>
      </c>
      <c r="AS88" s="301">
        <v>21690</v>
      </c>
      <c r="AT88" s="301">
        <v>21842</v>
      </c>
      <c r="AU88" s="301">
        <v>21970</v>
      </c>
      <c r="AV88" s="301">
        <v>22139</v>
      </c>
      <c r="AW88" s="301">
        <v>22528</v>
      </c>
      <c r="AX88" s="301">
        <v>22596</v>
      </c>
      <c r="AY88" s="296">
        <v>22557</v>
      </c>
      <c r="AZ88" s="293">
        <v>22251</v>
      </c>
      <c r="BA88" s="301">
        <v>21965</v>
      </c>
      <c r="BB88" s="301">
        <v>22466</v>
      </c>
      <c r="BC88" s="301">
        <v>22495</v>
      </c>
      <c r="BD88" s="301">
        <v>22430</v>
      </c>
      <c r="BE88" s="301">
        <v>22657</v>
      </c>
      <c r="BF88" s="301">
        <v>22845</v>
      </c>
      <c r="BG88" s="301">
        <v>22914</v>
      </c>
      <c r="BH88" s="301">
        <v>23036</v>
      </c>
      <c r="BI88" s="301">
        <v>23241</v>
      </c>
      <c r="BJ88" s="301">
        <v>23442</v>
      </c>
      <c r="BK88" s="292">
        <v>23578</v>
      </c>
      <c r="BL88" s="293">
        <v>23441</v>
      </c>
      <c r="BM88" s="301">
        <v>23478</v>
      </c>
      <c r="BN88" s="301">
        <v>23734</v>
      </c>
      <c r="BO88" s="301">
        <v>23784</v>
      </c>
      <c r="BP88" s="301">
        <v>23965</v>
      </c>
      <c r="BQ88" s="301">
        <v>24128</v>
      </c>
      <c r="BR88" s="301">
        <v>24101</v>
      </c>
      <c r="BS88" s="301">
        <v>24184</v>
      </c>
      <c r="BT88" s="301">
        <v>24482</v>
      </c>
      <c r="BU88" s="301">
        <v>24533</v>
      </c>
      <c r="BV88" s="301">
        <v>24655</v>
      </c>
      <c r="BW88" s="292">
        <v>26207</v>
      </c>
      <c r="BX88" s="293">
        <v>25965</v>
      </c>
      <c r="BY88" s="301">
        <v>25972</v>
      </c>
      <c r="BZ88" s="301">
        <v>26238</v>
      </c>
      <c r="CA88" s="301">
        <v>26554</v>
      </c>
      <c r="CB88" s="301">
        <v>26821</v>
      </c>
      <c r="CC88" s="301">
        <v>27059</v>
      </c>
      <c r="CD88" s="301">
        <v>27089</v>
      </c>
      <c r="CE88" s="301">
        <v>27387</v>
      </c>
      <c r="CF88" s="301">
        <v>27498</v>
      </c>
      <c r="CG88" s="301">
        <v>27683</v>
      </c>
      <c r="CH88" s="301">
        <v>27774</v>
      </c>
      <c r="CI88" s="292">
        <v>27759</v>
      </c>
      <c r="CJ88" s="293">
        <v>27622</v>
      </c>
      <c r="CK88" s="301">
        <v>27646</v>
      </c>
      <c r="CL88" s="301">
        <v>27733</v>
      </c>
      <c r="CM88" s="301">
        <v>27489</v>
      </c>
      <c r="CN88" s="301">
        <v>27093</v>
      </c>
      <c r="CO88" s="301">
        <v>27059</v>
      </c>
      <c r="CP88" s="301">
        <v>27505</v>
      </c>
      <c r="CQ88" s="301">
        <v>28188</v>
      </c>
      <c r="CR88" s="301">
        <v>28493</v>
      </c>
      <c r="CS88" s="301">
        <v>28846</v>
      </c>
      <c r="CT88" s="301">
        <v>29220</v>
      </c>
      <c r="CU88" s="292">
        <v>29571</v>
      </c>
      <c r="CV88" s="293">
        <v>29657</v>
      </c>
      <c r="CW88" s="301">
        <v>30189</v>
      </c>
      <c r="CX88" s="301">
        <v>30554</v>
      </c>
      <c r="CY88" s="301">
        <v>30942</v>
      </c>
      <c r="CZ88" s="301">
        <v>31224</v>
      </c>
      <c r="DA88" s="301">
        <v>31499</v>
      </c>
      <c r="DB88" s="301">
        <v>31713</v>
      </c>
      <c r="DC88" s="301">
        <v>32018</v>
      </c>
      <c r="DD88" s="301">
        <v>31825</v>
      </c>
      <c r="DE88" s="301">
        <v>32134</v>
      </c>
      <c r="DF88" s="301">
        <v>32376</v>
      </c>
      <c r="DG88" s="292">
        <v>32419</v>
      </c>
      <c r="DH88" s="293">
        <v>32501</v>
      </c>
      <c r="DI88" s="301">
        <v>32676</v>
      </c>
      <c r="DJ88" s="301">
        <v>32455</v>
      </c>
      <c r="DK88" s="301">
        <v>32658</v>
      </c>
      <c r="DL88" s="301">
        <v>32814</v>
      </c>
      <c r="DM88" s="301">
        <v>33028</v>
      </c>
      <c r="DN88" s="301">
        <v>31661</v>
      </c>
      <c r="DO88" s="301">
        <v>32047</v>
      </c>
      <c r="DP88" s="301">
        <v>32395</v>
      </c>
      <c r="DQ88" s="292">
        <v>32670</v>
      </c>
      <c r="DR88" s="292">
        <v>32820</v>
      </c>
      <c r="DS88" s="296">
        <v>32902</v>
      </c>
      <c r="DT88" s="292">
        <v>32640</v>
      </c>
      <c r="DU88" s="292">
        <v>32815</v>
      </c>
      <c r="DV88" s="292">
        <v>33075</v>
      </c>
      <c r="DW88" s="292">
        <v>33149</v>
      </c>
      <c r="DX88" s="292">
        <v>33233</v>
      </c>
      <c r="DY88" s="292">
        <v>33380</v>
      </c>
      <c r="DZ88" s="292">
        <v>33399</v>
      </c>
      <c r="EA88" s="292">
        <v>33294</v>
      </c>
      <c r="EB88" s="292">
        <v>33496</v>
      </c>
      <c r="EC88" s="292">
        <v>33605</v>
      </c>
      <c r="ED88" s="292">
        <v>33698</v>
      </c>
      <c r="EE88" s="292">
        <v>33775</v>
      </c>
      <c r="EF88" s="853">
        <v>33415</v>
      </c>
      <c r="EG88" s="292">
        <v>33615</v>
      </c>
      <c r="EH88" s="292">
        <v>33750</v>
      </c>
      <c r="EI88" s="292">
        <v>33865</v>
      </c>
      <c r="EJ88" s="292">
        <v>34045</v>
      </c>
      <c r="EK88" s="292">
        <v>34399</v>
      </c>
      <c r="EL88" s="296">
        <v>34445</v>
      </c>
      <c r="EM88" s="93">
        <v>46</v>
      </c>
      <c r="EN88" s="79">
        <v>0.13354623312527217</v>
      </c>
      <c r="EO88" s="93">
        <v>670</v>
      </c>
      <c r="EP88" s="79">
        <v>1.983715766099186</v>
      </c>
    </row>
    <row r="89" spans="1:146" ht="15" outlineLevel="2">
      <c r="A89" s="290">
        <v>321</v>
      </c>
      <c r="B89" s="290" t="s">
        <v>398</v>
      </c>
      <c r="C89" s="290" t="s">
        <v>469</v>
      </c>
      <c r="D89" s="293">
        <v>2408</v>
      </c>
      <c r="E89" s="301">
        <v>2420</v>
      </c>
      <c r="F89" s="301">
        <v>2422</v>
      </c>
      <c r="G89" s="301">
        <v>2390</v>
      </c>
      <c r="H89" s="301">
        <v>2382</v>
      </c>
      <c r="I89" s="301">
        <v>2435</v>
      </c>
      <c r="J89" s="301">
        <v>2443</v>
      </c>
      <c r="K89" s="301">
        <v>2481</v>
      </c>
      <c r="L89" s="301">
        <v>2415</v>
      </c>
      <c r="M89" s="301">
        <v>2429</v>
      </c>
      <c r="N89" s="301">
        <v>2434</v>
      </c>
      <c r="O89" s="296">
        <v>2434</v>
      </c>
      <c r="P89" s="293">
        <v>2409</v>
      </c>
      <c r="Q89" s="301">
        <v>1317</v>
      </c>
      <c r="R89" s="301">
        <v>2225</v>
      </c>
      <c r="S89" s="301">
        <v>2275</v>
      </c>
      <c r="T89" s="301">
        <v>2382</v>
      </c>
      <c r="U89" s="301">
        <v>2350</v>
      </c>
      <c r="V89" s="301">
        <v>2358</v>
      </c>
      <c r="W89" s="301">
        <v>2381</v>
      </c>
      <c r="X89" s="301">
        <v>2388</v>
      </c>
      <c r="Y89" s="301">
        <v>2437</v>
      </c>
      <c r="Z89" s="301">
        <v>2434</v>
      </c>
      <c r="AA89" s="296">
        <v>2387</v>
      </c>
      <c r="AB89" s="293">
        <v>2291</v>
      </c>
      <c r="AC89" s="301">
        <v>2230</v>
      </c>
      <c r="AD89" s="301">
        <v>2268</v>
      </c>
      <c r="AE89" s="301">
        <v>2265</v>
      </c>
      <c r="AF89" s="301">
        <v>2221</v>
      </c>
      <c r="AG89" s="301">
        <v>1992</v>
      </c>
      <c r="AH89" s="301">
        <v>2097</v>
      </c>
      <c r="AI89" s="301">
        <v>2195</v>
      </c>
      <c r="AJ89" s="301">
        <v>2195</v>
      </c>
      <c r="AK89" s="301">
        <v>2298</v>
      </c>
      <c r="AL89" s="301">
        <v>2284</v>
      </c>
      <c r="AM89" s="296">
        <v>2379</v>
      </c>
      <c r="AN89" s="293">
        <v>2457</v>
      </c>
      <c r="AO89" s="301">
        <v>2374</v>
      </c>
      <c r="AP89" s="301">
        <v>2429</v>
      </c>
      <c r="AQ89" s="301">
        <v>2463</v>
      </c>
      <c r="AR89" s="301">
        <v>2571</v>
      </c>
      <c r="AS89" s="301">
        <v>2617</v>
      </c>
      <c r="AT89" s="301">
        <v>2652</v>
      </c>
      <c r="AU89" s="301">
        <v>2637</v>
      </c>
      <c r="AV89" s="301">
        <v>2644</v>
      </c>
      <c r="AW89" s="301">
        <v>2624</v>
      </c>
      <c r="AX89" s="301">
        <v>2578</v>
      </c>
      <c r="AY89" s="296">
        <v>2577</v>
      </c>
      <c r="AZ89" s="293">
        <v>2576</v>
      </c>
      <c r="BA89" s="301">
        <v>2571</v>
      </c>
      <c r="BB89" s="301">
        <v>2540</v>
      </c>
      <c r="BC89" s="301">
        <v>2487</v>
      </c>
      <c r="BD89" s="301">
        <v>2486</v>
      </c>
      <c r="BE89" s="301">
        <v>2493</v>
      </c>
      <c r="BF89" s="301">
        <v>2518</v>
      </c>
      <c r="BG89" s="301">
        <v>2518</v>
      </c>
      <c r="BH89" s="301">
        <v>2519</v>
      </c>
      <c r="BI89" s="301">
        <v>2492</v>
      </c>
      <c r="BJ89" s="301">
        <v>2474</v>
      </c>
      <c r="BK89" s="292">
        <v>2530</v>
      </c>
      <c r="BL89" s="293">
        <v>2505</v>
      </c>
      <c r="BM89" s="301">
        <v>2509</v>
      </c>
      <c r="BN89" s="301">
        <v>2527</v>
      </c>
      <c r="BO89" s="301">
        <v>2547</v>
      </c>
      <c r="BP89" s="301">
        <v>2560</v>
      </c>
      <c r="BQ89" s="301">
        <v>2544</v>
      </c>
      <c r="BR89" s="301">
        <v>2556</v>
      </c>
      <c r="BS89" s="301">
        <v>2576</v>
      </c>
      <c r="BT89" s="301">
        <v>2604</v>
      </c>
      <c r="BU89" s="301">
        <v>2609</v>
      </c>
      <c r="BV89" s="301">
        <v>2622</v>
      </c>
      <c r="BW89" s="292">
        <v>2596</v>
      </c>
      <c r="BX89" s="293">
        <v>2532</v>
      </c>
      <c r="BY89" s="301">
        <v>2532</v>
      </c>
      <c r="BZ89" s="301">
        <v>2606</v>
      </c>
      <c r="CA89" s="301">
        <v>2611</v>
      </c>
      <c r="CB89" s="301">
        <v>2619</v>
      </c>
      <c r="CC89" s="301">
        <v>2639</v>
      </c>
      <c r="CD89" s="301">
        <v>2633</v>
      </c>
      <c r="CE89" s="301">
        <v>2661</v>
      </c>
      <c r="CF89" s="301">
        <v>2653</v>
      </c>
      <c r="CG89" s="301">
        <v>2644</v>
      </c>
      <c r="CH89" s="301">
        <v>2644</v>
      </c>
      <c r="CI89" s="292">
        <v>2584</v>
      </c>
      <c r="CJ89" s="293">
        <v>2528</v>
      </c>
      <c r="CK89" s="301">
        <v>2479</v>
      </c>
      <c r="CL89" s="301">
        <v>2492</v>
      </c>
      <c r="CM89" s="301">
        <v>2506</v>
      </c>
      <c r="CN89" s="301">
        <v>2411</v>
      </c>
      <c r="CO89" s="301">
        <v>2405</v>
      </c>
      <c r="CP89" s="301">
        <v>2382</v>
      </c>
      <c r="CQ89" s="301">
        <v>2454</v>
      </c>
      <c r="CR89" s="301">
        <v>2427</v>
      </c>
      <c r="CS89" s="301">
        <v>2433</v>
      </c>
      <c r="CT89" s="301">
        <v>2533</v>
      </c>
      <c r="CU89" s="292">
        <v>2544</v>
      </c>
      <c r="CV89" s="293">
        <v>2522</v>
      </c>
      <c r="CW89" s="301">
        <v>2537</v>
      </c>
      <c r="CX89" s="301">
        <v>2619</v>
      </c>
      <c r="CY89" s="301">
        <v>2643</v>
      </c>
      <c r="CZ89" s="301">
        <v>2681</v>
      </c>
      <c r="DA89" s="301">
        <v>2671</v>
      </c>
      <c r="DB89" s="301">
        <v>2680</v>
      </c>
      <c r="DC89" s="301">
        <v>2676</v>
      </c>
      <c r="DD89" s="301">
        <v>2660</v>
      </c>
      <c r="DE89" s="301">
        <v>2679</v>
      </c>
      <c r="DF89" s="301">
        <v>2657</v>
      </c>
      <c r="DG89" s="292">
        <v>2651</v>
      </c>
      <c r="DH89" s="293">
        <v>2625</v>
      </c>
      <c r="DI89" s="301">
        <v>2655</v>
      </c>
      <c r="DJ89" s="301">
        <v>2685</v>
      </c>
      <c r="DK89" s="301">
        <v>2705</v>
      </c>
      <c r="DL89" s="301">
        <v>2693</v>
      </c>
      <c r="DM89" s="301">
        <v>2720</v>
      </c>
      <c r="DN89" s="301">
        <v>2549</v>
      </c>
      <c r="DO89" s="301">
        <v>2535</v>
      </c>
      <c r="DP89" s="301">
        <v>2582</v>
      </c>
      <c r="DQ89" s="292">
        <v>2589</v>
      </c>
      <c r="DR89" s="292">
        <v>2633</v>
      </c>
      <c r="DS89" s="296">
        <v>2601</v>
      </c>
      <c r="DT89" s="292">
        <v>2586</v>
      </c>
      <c r="DU89" s="292">
        <v>2568</v>
      </c>
      <c r="DV89" s="292">
        <v>2627</v>
      </c>
      <c r="DW89" s="292">
        <v>2623</v>
      </c>
      <c r="DX89" s="292">
        <v>2620</v>
      </c>
      <c r="DY89" s="292">
        <v>2637</v>
      </c>
      <c r="DZ89" s="292">
        <v>2659</v>
      </c>
      <c r="EA89" s="292">
        <v>2661</v>
      </c>
      <c r="EB89" s="292">
        <v>2675</v>
      </c>
      <c r="EC89" s="292">
        <v>2683</v>
      </c>
      <c r="ED89" s="292">
        <v>2740</v>
      </c>
      <c r="EE89" s="292">
        <v>2745</v>
      </c>
      <c r="EF89" s="853">
        <v>2698</v>
      </c>
      <c r="EG89" s="292">
        <v>2661</v>
      </c>
      <c r="EH89" s="292">
        <v>2694</v>
      </c>
      <c r="EI89" s="292">
        <v>2782</v>
      </c>
      <c r="EJ89" s="292">
        <v>2802</v>
      </c>
      <c r="EK89" s="292">
        <v>2820</v>
      </c>
      <c r="EL89" s="296">
        <v>2792</v>
      </c>
      <c r="EM89" s="93">
        <v>-28</v>
      </c>
      <c r="EN89" s="79">
        <v>-1.002865329512894</v>
      </c>
      <c r="EO89" s="93">
        <v>47</v>
      </c>
      <c r="EP89" s="79">
        <v>1.7122040072859743</v>
      </c>
    </row>
    <row r="90" spans="1:146" ht="15" outlineLevel="2">
      <c r="A90" s="290">
        <v>376</v>
      </c>
      <c r="B90" s="290" t="s">
        <v>398</v>
      </c>
      <c r="C90" s="290" t="s">
        <v>476</v>
      </c>
      <c r="D90" s="293">
        <v>42182</v>
      </c>
      <c r="E90" s="301">
        <v>42416</v>
      </c>
      <c r="F90" s="301">
        <v>42768</v>
      </c>
      <c r="G90" s="301">
        <v>42899</v>
      </c>
      <c r="H90" s="301">
        <v>43679</v>
      </c>
      <c r="I90" s="301">
        <v>43773</v>
      </c>
      <c r="J90" s="301">
        <v>43834</v>
      </c>
      <c r="K90" s="301">
        <v>44103</v>
      </c>
      <c r="L90" s="301">
        <v>43131</v>
      </c>
      <c r="M90" s="301">
        <v>43300</v>
      </c>
      <c r="N90" s="301">
        <v>44126</v>
      </c>
      <c r="O90" s="296">
        <v>44057</v>
      </c>
      <c r="P90" s="293">
        <v>44112</v>
      </c>
      <c r="Q90" s="301">
        <v>43552</v>
      </c>
      <c r="R90" s="301">
        <v>44638</v>
      </c>
      <c r="S90" s="301">
        <v>45266</v>
      </c>
      <c r="T90" s="301">
        <v>43679</v>
      </c>
      <c r="U90" s="301">
        <v>46054</v>
      </c>
      <c r="V90" s="301">
        <v>45718</v>
      </c>
      <c r="W90" s="301">
        <v>46456</v>
      </c>
      <c r="X90" s="301">
        <v>46362</v>
      </c>
      <c r="Y90" s="301">
        <v>47070</v>
      </c>
      <c r="Z90" s="301">
        <v>47361</v>
      </c>
      <c r="AA90" s="296">
        <v>47176</v>
      </c>
      <c r="AB90" s="293">
        <v>46905</v>
      </c>
      <c r="AC90" s="301">
        <v>47375</v>
      </c>
      <c r="AD90" s="301">
        <v>47221</v>
      </c>
      <c r="AE90" s="301">
        <v>47418</v>
      </c>
      <c r="AF90" s="301">
        <v>47734</v>
      </c>
      <c r="AG90" s="301">
        <v>48007</v>
      </c>
      <c r="AH90" s="301">
        <v>48467</v>
      </c>
      <c r="AI90" s="301">
        <v>48674</v>
      </c>
      <c r="AJ90" s="301">
        <v>49171</v>
      </c>
      <c r="AK90" s="301">
        <v>49317</v>
      </c>
      <c r="AL90" s="301">
        <v>49385</v>
      </c>
      <c r="AM90" s="296">
        <v>49611</v>
      </c>
      <c r="AN90" s="293">
        <v>49232</v>
      </c>
      <c r="AO90" s="301">
        <v>49417</v>
      </c>
      <c r="AP90" s="301">
        <v>49903</v>
      </c>
      <c r="AQ90" s="301">
        <v>50504</v>
      </c>
      <c r="AR90" s="301">
        <v>50943</v>
      </c>
      <c r="AS90" s="301">
        <v>51265</v>
      </c>
      <c r="AT90" s="301">
        <v>51465</v>
      </c>
      <c r="AU90" s="301">
        <v>51657</v>
      </c>
      <c r="AV90" s="301">
        <v>52198</v>
      </c>
      <c r="AW90" s="301">
        <v>53065</v>
      </c>
      <c r="AX90" s="301">
        <v>53121</v>
      </c>
      <c r="AY90" s="296">
        <v>53179</v>
      </c>
      <c r="AZ90" s="293">
        <v>52600</v>
      </c>
      <c r="BA90" s="301">
        <v>52218</v>
      </c>
      <c r="BB90" s="301">
        <v>53518</v>
      </c>
      <c r="BC90" s="301">
        <v>53679</v>
      </c>
      <c r="BD90" s="301">
        <v>53385</v>
      </c>
      <c r="BE90" s="301">
        <v>53379</v>
      </c>
      <c r="BF90" s="301">
        <v>53425</v>
      </c>
      <c r="BG90" s="301">
        <v>53867</v>
      </c>
      <c r="BH90" s="301">
        <v>54395</v>
      </c>
      <c r="BI90" s="301">
        <v>54456</v>
      </c>
      <c r="BJ90" s="301">
        <v>54682</v>
      </c>
      <c r="BK90" s="292">
        <v>54605</v>
      </c>
      <c r="BL90" s="293">
        <v>54461</v>
      </c>
      <c r="BM90" s="301">
        <v>54659</v>
      </c>
      <c r="BN90" s="301">
        <v>55375</v>
      </c>
      <c r="BO90" s="301">
        <v>55430</v>
      </c>
      <c r="BP90" s="301">
        <v>55574</v>
      </c>
      <c r="BQ90" s="301">
        <v>55497</v>
      </c>
      <c r="BR90" s="301">
        <v>55444</v>
      </c>
      <c r="BS90" s="301">
        <v>55796</v>
      </c>
      <c r="BT90" s="301">
        <v>56117</v>
      </c>
      <c r="BU90" s="301">
        <v>56427</v>
      </c>
      <c r="BV90" s="301">
        <v>56702</v>
      </c>
      <c r="BW90" s="292">
        <v>54347</v>
      </c>
      <c r="BX90" s="293">
        <v>54449</v>
      </c>
      <c r="BY90" s="301">
        <v>54721</v>
      </c>
      <c r="BZ90" s="301">
        <v>55276</v>
      </c>
      <c r="CA90" s="301">
        <v>55965</v>
      </c>
      <c r="CB90" s="301">
        <v>56608</v>
      </c>
      <c r="CC90" s="301">
        <v>56636</v>
      </c>
      <c r="CD90" s="301">
        <v>56677</v>
      </c>
      <c r="CE90" s="301">
        <v>57028</v>
      </c>
      <c r="CF90" s="301">
        <v>57286</v>
      </c>
      <c r="CG90" s="301">
        <v>57714</v>
      </c>
      <c r="CH90" s="301">
        <v>58049</v>
      </c>
      <c r="CI90" s="292">
        <v>57974</v>
      </c>
      <c r="CJ90" s="293">
        <v>57825</v>
      </c>
      <c r="CK90" s="301">
        <v>58055</v>
      </c>
      <c r="CL90" s="301">
        <v>58083</v>
      </c>
      <c r="CM90" s="301">
        <v>57088</v>
      </c>
      <c r="CN90" s="301">
        <v>56562</v>
      </c>
      <c r="CO90" s="301">
        <v>56333</v>
      </c>
      <c r="CP90" s="301">
        <v>56962</v>
      </c>
      <c r="CQ90" s="301">
        <v>58115</v>
      </c>
      <c r="CR90" s="301">
        <v>58675</v>
      </c>
      <c r="CS90" s="301">
        <v>59183</v>
      </c>
      <c r="CT90" s="301">
        <v>59669</v>
      </c>
      <c r="CU90" s="292">
        <v>60096</v>
      </c>
      <c r="CV90" s="293">
        <v>60167</v>
      </c>
      <c r="CW90" s="301">
        <v>60956</v>
      </c>
      <c r="CX90" s="301">
        <v>61472</v>
      </c>
      <c r="CY90" s="301">
        <v>62097</v>
      </c>
      <c r="CZ90" s="301">
        <v>62572</v>
      </c>
      <c r="DA90" s="301">
        <v>62789</v>
      </c>
      <c r="DB90" s="301">
        <v>63051</v>
      </c>
      <c r="DC90" s="301">
        <v>63453</v>
      </c>
      <c r="DD90" s="301">
        <v>62642</v>
      </c>
      <c r="DE90" s="301">
        <v>62986</v>
      </c>
      <c r="DF90" s="301">
        <v>63050</v>
      </c>
      <c r="DG90" s="292">
        <v>63056</v>
      </c>
      <c r="DH90" s="293">
        <v>63197</v>
      </c>
      <c r="DI90" s="301">
        <v>63339</v>
      </c>
      <c r="DJ90" s="301">
        <v>63119</v>
      </c>
      <c r="DK90" s="301">
        <v>63357</v>
      </c>
      <c r="DL90" s="301">
        <v>63409</v>
      </c>
      <c r="DM90" s="301">
        <v>63539</v>
      </c>
      <c r="DN90" s="301">
        <v>61523</v>
      </c>
      <c r="DO90" s="301">
        <v>61743</v>
      </c>
      <c r="DP90" s="301">
        <v>62237</v>
      </c>
      <c r="DQ90" s="292">
        <v>62574</v>
      </c>
      <c r="DR90" s="292">
        <v>62738</v>
      </c>
      <c r="DS90" s="296">
        <v>62666</v>
      </c>
      <c r="DT90" s="292">
        <v>62302</v>
      </c>
      <c r="DU90" s="292">
        <v>62466</v>
      </c>
      <c r="DV90" s="292">
        <v>62862</v>
      </c>
      <c r="DW90" s="292">
        <v>63079</v>
      </c>
      <c r="DX90" s="292">
        <v>63353</v>
      </c>
      <c r="DY90" s="292">
        <v>63469</v>
      </c>
      <c r="DZ90" s="292">
        <v>63387</v>
      </c>
      <c r="EA90" s="292">
        <v>63418</v>
      </c>
      <c r="EB90" s="292">
        <v>63611</v>
      </c>
      <c r="EC90" s="292">
        <v>63720</v>
      </c>
      <c r="ED90" s="292">
        <v>63898</v>
      </c>
      <c r="EE90" s="292">
        <v>63701</v>
      </c>
      <c r="EF90" s="853">
        <v>63206</v>
      </c>
      <c r="EG90" s="292">
        <v>63539</v>
      </c>
      <c r="EH90" s="292">
        <v>63589</v>
      </c>
      <c r="EI90" s="292">
        <v>63720</v>
      </c>
      <c r="EJ90" s="292">
        <v>63901</v>
      </c>
      <c r="EK90" s="292">
        <v>63745</v>
      </c>
      <c r="EL90" s="296">
        <v>63575</v>
      </c>
      <c r="EM90" s="93">
        <v>-170</v>
      </c>
      <c r="EN90" s="79">
        <v>-0.26740070782540309</v>
      </c>
      <c r="EO90" s="93">
        <v>-126</v>
      </c>
      <c r="EP90" s="79">
        <v>-0.19779909263590839</v>
      </c>
    </row>
    <row r="91" spans="1:146" ht="15" outlineLevel="2">
      <c r="A91" s="290">
        <v>400</v>
      </c>
      <c r="B91" s="290" t="s">
        <v>398</v>
      </c>
      <c r="C91" s="290" t="s">
        <v>479</v>
      </c>
      <c r="D91" s="293">
        <v>8703</v>
      </c>
      <c r="E91" s="301">
        <v>8713</v>
      </c>
      <c r="F91" s="301">
        <v>8739</v>
      </c>
      <c r="G91" s="301">
        <v>8713</v>
      </c>
      <c r="H91" s="301">
        <v>8787</v>
      </c>
      <c r="I91" s="301">
        <v>8791</v>
      </c>
      <c r="J91" s="301">
        <v>8866</v>
      </c>
      <c r="K91" s="301">
        <v>8854</v>
      </c>
      <c r="L91" s="301">
        <v>8678</v>
      </c>
      <c r="M91" s="301">
        <v>8685</v>
      </c>
      <c r="N91" s="301">
        <v>8779</v>
      </c>
      <c r="O91" s="296">
        <v>8760</v>
      </c>
      <c r="P91" s="293">
        <v>8765</v>
      </c>
      <c r="Q91" s="301">
        <v>8818</v>
      </c>
      <c r="R91" s="301">
        <v>9175</v>
      </c>
      <c r="S91" s="301">
        <v>9027</v>
      </c>
      <c r="T91" s="301">
        <v>8787</v>
      </c>
      <c r="U91" s="301">
        <v>9121</v>
      </c>
      <c r="V91" s="301">
        <v>9100</v>
      </c>
      <c r="W91" s="301">
        <v>9350</v>
      </c>
      <c r="X91" s="301">
        <v>9366</v>
      </c>
      <c r="Y91" s="301">
        <v>9503</v>
      </c>
      <c r="Z91" s="301">
        <v>9480</v>
      </c>
      <c r="AA91" s="296">
        <v>9372</v>
      </c>
      <c r="AB91" s="293">
        <v>9281</v>
      </c>
      <c r="AC91" s="301">
        <v>9186</v>
      </c>
      <c r="AD91" s="301">
        <v>9229</v>
      </c>
      <c r="AE91" s="301">
        <v>9339</v>
      </c>
      <c r="AF91" s="301">
        <v>9365</v>
      </c>
      <c r="AG91" s="301">
        <v>9447</v>
      </c>
      <c r="AH91" s="301">
        <v>9651</v>
      </c>
      <c r="AI91" s="301">
        <v>9732</v>
      </c>
      <c r="AJ91" s="301">
        <v>9843</v>
      </c>
      <c r="AK91" s="301">
        <v>9853</v>
      </c>
      <c r="AL91" s="301">
        <v>9711</v>
      </c>
      <c r="AM91" s="296">
        <v>9716</v>
      </c>
      <c r="AN91" s="293">
        <v>9587</v>
      </c>
      <c r="AO91" s="301">
        <v>9550</v>
      </c>
      <c r="AP91" s="301">
        <v>9634</v>
      </c>
      <c r="AQ91" s="301">
        <v>9813</v>
      </c>
      <c r="AR91" s="301">
        <v>9810</v>
      </c>
      <c r="AS91" s="301">
        <v>9822</v>
      </c>
      <c r="AT91" s="301">
        <v>9905</v>
      </c>
      <c r="AU91" s="301">
        <v>9881</v>
      </c>
      <c r="AV91" s="301">
        <v>9907</v>
      </c>
      <c r="AW91" s="301">
        <v>9875</v>
      </c>
      <c r="AX91" s="301">
        <v>9883</v>
      </c>
      <c r="AY91" s="296">
        <v>9836</v>
      </c>
      <c r="AZ91" s="293">
        <v>9729</v>
      </c>
      <c r="BA91" s="301">
        <v>9667</v>
      </c>
      <c r="BB91" s="301">
        <v>9715</v>
      </c>
      <c r="BC91" s="301">
        <v>9719</v>
      </c>
      <c r="BD91" s="301">
        <v>9739</v>
      </c>
      <c r="BE91" s="301">
        <v>9827</v>
      </c>
      <c r="BF91" s="301">
        <v>9813</v>
      </c>
      <c r="BG91" s="301">
        <v>9834</v>
      </c>
      <c r="BH91" s="301">
        <v>9868</v>
      </c>
      <c r="BI91" s="301">
        <v>9888</v>
      </c>
      <c r="BJ91" s="301">
        <v>9759</v>
      </c>
      <c r="BK91" s="292">
        <v>9738</v>
      </c>
      <c r="BL91" s="293">
        <v>9716</v>
      </c>
      <c r="BM91" s="301">
        <v>9776</v>
      </c>
      <c r="BN91" s="301">
        <v>9865</v>
      </c>
      <c r="BO91" s="301">
        <v>9872</v>
      </c>
      <c r="BP91" s="301">
        <v>9842</v>
      </c>
      <c r="BQ91" s="301">
        <v>9827</v>
      </c>
      <c r="BR91" s="301">
        <v>9754</v>
      </c>
      <c r="BS91" s="301">
        <v>9775</v>
      </c>
      <c r="BT91" s="301">
        <v>9811</v>
      </c>
      <c r="BU91" s="301">
        <v>9826</v>
      </c>
      <c r="BV91" s="301">
        <v>9831</v>
      </c>
      <c r="BW91" s="292">
        <v>9962</v>
      </c>
      <c r="BX91" s="293">
        <v>9696</v>
      </c>
      <c r="BY91" s="301">
        <v>9610</v>
      </c>
      <c r="BZ91" s="301">
        <v>9739</v>
      </c>
      <c r="CA91" s="301">
        <v>9723</v>
      </c>
      <c r="CB91" s="301">
        <v>9794</v>
      </c>
      <c r="CC91" s="301">
        <v>9754</v>
      </c>
      <c r="CD91" s="301">
        <v>9741</v>
      </c>
      <c r="CE91" s="301">
        <v>9774</v>
      </c>
      <c r="CF91" s="301">
        <v>9697</v>
      </c>
      <c r="CG91" s="301">
        <v>9821</v>
      </c>
      <c r="CH91" s="301">
        <v>9840</v>
      </c>
      <c r="CI91" s="292">
        <v>9809</v>
      </c>
      <c r="CJ91" s="293">
        <v>9721</v>
      </c>
      <c r="CK91" s="301">
        <v>9779</v>
      </c>
      <c r="CL91" s="301">
        <v>9679</v>
      </c>
      <c r="CM91" s="301">
        <v>9471</v>
      </c>
      <c r="CN91" s="301">
        <v>9292</v>
      </c>
      <c r="CO91" s="301">
        <v>9258</v>
      </c>
      <c r="CP91" s="301">
        <v>9508</v>
      </c>
      <c r="CQ91" s="301">
        <v>9881</v>
      </c>
      <c r="CR91" s="301">
        <v>10103</v>
      </c>
      <c r="CS91" s="301">
        <v>10241</v>
      </c>
      <c r="CT91" s="301">
        <v>10426</v>
      </c>
      <c r="CU91" s="292">
        <v>10609</v>
      </c>
      <c r="CV91" s="293">
        <v>10653</v>
      </c>
      <c r="CW91" s="301">
        <v>10835</v>
      </c>
      <c r="CX91" s="301">
        <v>11040</v>
      </c>
      <c r="CY91" s="301">
        <v>11332</v>
      </c>
      <c r="CZ91" s="301">
        <v>11529</v>
      </c>
      <c r="DA91" s="301">
        <v>11587</v>
      </c>
      <c r="DB91" s="301">
        <v>11695</v>
      </c>
      <c r="DC91" s="301">
        <v>11762</v>
      </c>
      <c r="DD91" s="301">
        <v>11778</v>
      </c>
      <c r="DE91" s="301">
        <v>11937</v>
      </c>
      <c r="DF91" s="301">
        <v>11954</v>
      </c>
      <c r="DG91" s="292">
        <v>11860</v>
      </c>
      <c r="DH91" s="293">
        <v>11924</v>
      </c>
      <c r="DI91" s="301">
        <v>12054</v>
      </c>
      <c r="DJ91" s="301">
        <v>11908</v>
      </c>
      <c r="DK91" s="301">
        <v>12007</v>
      </c>
      <c r="DL91" s="301">
        <v>12077</v>
      </c>
      <c r="DM91" s="301">
        <v>12142</v>
      </c>
      <c r="DN91" s="301">
        <v>11663</v>
      </c>
      <c r="DO91" s="301">
        <v>11772</v>
      </c>
      <c r="DP91" s="301">
        <v>11864</v>
      </c>
      <c r="DQ91" s="292">
        <v>11999</v>
      </c>
      <c r="DR91" s="292">
        <v>12049</v>
      </c>
      <c r="DS91" s="296">
        <v>12038</v>
      </c>
      <c r="DT91" s="292">
        <v>11842</v>
      </c>
      <c r="DU91" s="292">
        <v>11992</v>
      </c>
      <c r="DV91" s="292">
        <v>12157</v>
      </c>
      <c r="DW91" s="292">
        <v>12188</v>
      </c>
      <c r="DX91" s="292">
        <v>12312</v>
      </c>
      <c r="DY91" s="292">
        <v>12319</v>
      </c>
      <c r="DZ91" s="292">
        <v>12390</v>
      </c>
      <c r="EA91" s="292">
        <v>12395</v>
      </c>
      <c r="EB91" s="292">
        <v>12556</v>
      </c>
      <c r="EC91" s="292">
        <v>12634</v>
      </c>
      <c r="ED91" s="292">
        <v>12610</v>
      </c>
      <c r="EE91" s="292">
        <v>12621</v>
      </c>
      <c r="EF91" s="853">
        <v>12455</v>
      </c>
      <c r="EG91" s="292">
        <v>12542</v>
      </c>
      <c r="EH91" s="292">
        <v>12600</v>
      </c>
      <c r="EI91" s="292">
        <v>12757</v>
      </c>
      <c r="EJ91" s="292">
        <v>12848</v>
      </c>
      <c r="EK91" s="292">
        <v>12815</v>
      </c>
      <c r="EL91" s="296">
        <v>12819</v>
      </c>
      <c r="EM91" s="93">
        <v>4</v>
      </c>
      <c r="EN91" s="79">
        <v>3.1203682034480068E-2</v>
      </c>
      <c r="EO91" s="93">
        <v>198</v>
      </c>
      <c r="EP91" s="79">
        <v>1.5688138816258617</v>
      </c>
    </row>
    <row r="92" spans="1:146" ht="15" outlineLevel="2">
      <c r="A92" s="290">
        <v>440</v>
      </c>
      <c r="B92" s="290" t="s">
        <v>398</v>
      </c>
      <c r="C92" s="290" t="s">
        <v>482</v>
      </c>
      <c r="D92" s="293">
        <v>24736</v>
      </c>
      <c r="E92" s="301">
        <v>24703</v>
      </c>
      <c r="F92" s="301">
        <v>24877</v>
      </c>
      <c r="G92" s="301">
        <v>24812</v>
      </c>
      <c r="H92" s="301">
        <v>25145</v>
      </c>
      <c r="I92" s="301">
        <v>25310</v>
      </c>
      <c r="J92" s="301">
        <v>25293</v>
      </c>
      <c r="K92" s="301">
        <v>25505</v>
      </c>
      <c r="L92" s="301">
        <v>25214</v>
      </c>
      <c r="M92" s="301">
        <v>25402</v>
      </c>
      <c r="N92" s="301">
        <v>25576</v>
      </c>
      <c r="O92" s="296">
        <v>25541</v>
      </c>
      <c r="P92" s="293">
        <v>25319</v>
      </c>
      <c r="Q92" s="301">
        <v>22777</v>
      </c>
      <c r="R92" s="301">
        <v>25276</v>
      </c>
      <c r="S92" s="301">
        <v>25554</v>
      </c>
      <c r="T92" s="301">
        <v>25145</v>
      </c>
      <c r="U92" s="301">
        <v>26317</v>
      </c>
      <c r="V92" s="301">
        <v>26181</v>
      </c>
      <c r="W92" s="301">
        <v>26894</v>
      </c>
      <c r="X92" s="301">
        <v>27049</v>
      </c>
      <c r="Y92" s="301">
        <v>27381</v>
      </c>
      <c r="Z92" s="301">
        <v>27470</v>
      </c>
      <c r="AA92" s="296">
        <v>27222</v>
      </c>
      <c r="AB92" s="293">
        <v>27090</v>
      </c>
      <c r="AC92" s="301">
        <v>27202</v>
      </c>
      <c r="AD92" s="301">
        <v>27237</v>
      </c>
      <c r="AE92" s="301">
        <v>27489</v>
      </c>
      <c r="AF92" s="301">
        <v>27687</v>
      </c>
      <c r="AG92" s="301">
        <v>27939</v>
      </c>
      <c r="AH92" s="301">
        <v>28188</v>
      </c>
      <c r="AI92" s="301">
        <v>28408</v>
      </c>
      <c r="AJ92" s="301">
        <v>28733</v>
      </c>
      <c r="AK92" s="301">
        <v>29056</v>
      </c>
      <c r="AL92" s="301">
        <v>28887</v>
      </c>
      <c r="AM92" s="296">
        <v>29096</v>
      </c>
      <c r="AN92" s="293">
        <v>28697</v>
      </c>
      <c r="AO92" s="301">
        <v>28850</v>
      </c>
      <c r="AP92" s="301">
        <v>29233</v>
      </c>
      <c r="AQ92" s="301">
        <v>29712</v>
      </c>
      <c r="AR92" s="301">
        <v>29948</v>
      </c>
      <c r="AS92" s="301">
        <v>30304</v>
      </c>
      <c r="AT92" s="301">
        <v>30577</v>
      </c>
      <c r="AU92" s="301">
        <v>30763</v>
      </c>
      <c r="AV92" s="301">
        <v>30965</v>
      </c>
      <c r="AW92" s="301">
        <v>31520</v>
      </c>
      <c r="AX92" s="301">
        <v>31462</v>
      </c>
      <c r="AY92" s="296">
        <v>31529</v>
      </c>
      <c r="AZ92" s="293">
        <v>31248</v>
      </c>
      <c r="BA92" s="301">
        <v>31213</v>
      </c>
      <c r="BB92" s="301">
        <v>31870</v>
      </c>
      <c r="BC92" s="301">
        <v>32105</v>
      </c>
      <c r="BD92" s="301">
        <v>31998</v>
      </c>
      <c r="BE92" s="301">
        <v>32167</v>
      </c>
      <c r="BF92" s="301">
        <v>32224</v>
      </c>
      <c r="BG92" s="301">
        <v>32618</v>
      </c>
      <c r="BH92" s="301">
        <v>32817</v>
      </c>
      <c r="BI92" s="301">
        <v>33109</v>
      </c>
      <c r="BJ92" s="301">
        <v>33189</v>
      </c>
      <c r="BK92" s="292">
        <v>33299</v>
      </c>
      <c r="BL92" s="293">
        <v>33214</v>
      </c>
      <c r="BM92" s="301">
        <v>33564</v>
      </c>
      <c r="BN92" s="301">
        <v>34018</v>
      </c>
      <c r="BO92" s="301">
        <v>34336</v>
      </c>
      <c r="BP92" s="301">
        <v>34666</v>
      </c>
      <c r="BQ92" s="301">
        <v>34836</v>
      </c>
      <c r="BR92" s="301">
        <v>34898</v>
      </c>
      <c r="BS92" s="301">
        <v>35173</v>
      </c>
      <c r="BT92" s="301">
        <v>35392</v>
      </c>
      <c r="BU92" s="301">
        <v>35623</v>
      </c>
      <c r="BV92" s="301">
        <v>35893</v>
      </c>
      <c r="BW92" s="292">
        <v>36705</v>
      </c>
      <c r="BX92" s="293">
        <v>36612</v>
      </c>
      <c r="BY92" s="301">
        <v>36948</v>
      </c>
      <c r="BZ92" s="301">
        <v>37447</v>
      </c>
      <c r="CA92" s="301">
        <v>37895</v>
      </c>
      <c r="CB92" s="301">
        <v>38347</v>
      </c>
      <c r="CC92" s="301">
        <v>38589</v>
      </c>
      <c r="CD92" s="301">
        <v>38798</v>
      </c>
      <c r="CE92" s="301">
        <v>39231</v>
      </c>
      <c r="CF92" s="301">
        <v>39382</v>
      </c>
      <c r="CG92" s="301">
        <v>39813</v>
      </c>
      <c r="CH92" s="301">
        <v>40084</v>
      </c>
      <c r="CI92" s="292">
        <v>40077</v>
      </c>
      <c r="CJ92" s="293">
        <v>39845</v>
      </c>
      <c r="CK92" s="301">
        <v>39925</v>
      </c>
      <c r="CL92" s="301">
        <v>40281</v>
      </c>
      <c r="CM92" s="301">
        <v>39571</v>
      </c>
      <c r="CN92" s="301">
        <v>38933</v>
      </c>
      <c r="CO92" s="301">
        <v>39063</v>
      </c>
      <c r="CP92" s="301">
        <v>39775</v>
      </c>
      <c r="CQ92" s="301">
        <v>40814</v>
      </c>
      <c r="CR92" s="301">
        <v>41215</v>
      </c>
      <c r="CS92" s="301">
        <v>41723</v>
      </c>
      <c r="CT92" s="301">
        <v>42242</v>
      </c>
      <c r="CU92" s="292">
        <v>42578</v>
      </c>
      <c r="CV92" s="293">
        <v>42762</v>
      </c>
      <c r="CW92" s="301">
        <v>43229</v>
      </c>
      <c r="CX92" s="301">
        <v>43775</v>
      </c>
      <c r="CY92" s="301">
        <v>44229</v>
      </c>
      <c r="CZ92" s="301">
        <v>44466</v>
      </c>
      <c r="DA92" s="301">
        <v>44778</v>
      </c>
      <c r="DB92" s="301">
        <v>44970</v>
      </c>
      <c r="DC92" s="301">
        <v>45343</v>
      </c>
      <c r="DD92" s="301">
        <v>44977</v>
      </c>
      <c r="DE92" s="301">
        <v>45255</v>
      </c>
      <c r="DF92" s="301">
        <v>45521</v>
      </c>
      <c r="DG92" s="292">
        <v>45674</v>
      </c>
      <c r="DH92" s="293">
        <v>45781</v>
      </c>
      <c r="DI92" s="301">
        <v>46017</v>
      </c>
      <c r="DJ92" s="301">
        <v>45720</v>
      </c>
      <c r="DK92" s="301">
        <v>46159</v>
      </c>
      <c r="DL92" s="301">
        <v>46307</v>
      </c>
      <c r="DM92" s="301">
        <v>46460</v>
      </c>
      <c r="DN92" s="301">
        <v>44261</v>
      </c>
      <c r="DO92" s="301">
        <v>44577</v>
      </c>
      <c r="DP92" s="301">
        <v>44920</v>
      </c>
      <c r="DQ92" s="292">
        <v>45126</v>
      </c>
      <c r="DR92" s="292">
        <v>45066</v>
      </c>
      <c r="DS92" s="296">
        <v>44896</v>
      </c>
      <c r="DT92" s="292">
        <v>44520</v>
      </c>
      <c r="DU92" s="292">
        <v>44789</v>
      </c>
      <c r="DV92" s="292">
        <v>45128</v>
      </c>
      <c r="DW92" s="292">
        <v>45315</v>
      </c>
      <c r="DX92" s="292">
        <v>45378</v>
      </c>
      <c r="DY92" s="292">
        <v>45361</v>
      </c>
      <c r="DZ92" s="292">
        <v>45345</v>
      </c>
      <c r="EA92" s="292">
        <v>45295</v>
      </c>
      <c r="EB92" s="292">
        <v>45435</v>
      </c>
      <c r="EC92" s="292">
        <v>45540</v>
      </c>
      <c r="ED92" s="292">
        <v>45722</v>
      </c>
      <c r="EE92" s="292">
        <v>45653</v>
      </c>
      <c r="EF92" s="853">
        <v>45144</v>
      </c>
      <c r="EG92" s="292">
        <v>45309</v>
      </c>
      <c r="EH92" s="292">
        <v>45504</v>
      </c>
      <c r="EI92" s="292">
        <v>45720</v>
      </c>
      <c r="EJ92" s="292">
        <v>46030</v>
      </c>
      <c r="EK92" s="292">
        <v>46115</v>
      </c>
      <c r="EL92" s="296">
        <v>45923</v>
      </c>
      <c r="EM92" s="93">
        <v>-192</v>
      </c>
      <c r="EN92" s="79">
        <v>-0.41809115258149515</v>
      </c>
      <c r="EO92" s="93">
        <v>270</v>
      </c>
      <c r="EP92" s="79">
        <v>0.59141786958140752</v>
      </c>
    </row>
    <row r="93" spans="1:146" ht="15" outlineLevel="2">
      <c r="A93" s="290">
        <v>483</v>
      </c>
      <c r="B93" s="290" t="s">
        <v>398</v>
      </c>
      <c r="C93" s="290" t="s">
        <v>486</v>
      </c>
      <c r="D93" s="293">
        <v>776</v>
      </c>
      <c r="E93" s="301">
        <v>695</v>
      </c>
      <c r="F93" s="301">
        <v>726</v>
      </c>
      <c r="G93" s="301">
        <v>747</v>
      </c>
      <c r="H93" s="301">
        <v>722</v>
      </c>
      <c r="I93" s="301">
        <v>736</v>
      </c>
      <c r="J93" s="301">
        <v>705</v>
      </c>
      <c r="K93" s="301">
        <v>675</v>
      </c>
      <c r="L93" s="301">
        <v>691</v>
      </c>
      <c r="M93" s="301">
        <v>720</v>
      </c>
      <c r="N93" s="301">
        <v>751</v>
      </c>
      <c r="O93" s="296">
        <v>816</v>
      </c>
      <c r="P93" s="293">
        <v>759</v>
      </c>
      <c r="Q93" s="301">
        <v>738</v>
      </c>
      <c r="R93" s="301">
        <v>777</v>
      </c>
      <c r="S93" s="301">
        <v>794</v>
      </c>
      <c r="T93" s="301">
        <v>722</v>
      </c>
      <c r="U93" s="301">
        <v>856</v>
      </c>
      <c r="V93" s="301">
        <v>867</v>
      </c>
      <c r="W93" s="301">
        <v>871</v>
      </c>
      <c r="X93" s="301">
        <v>876</v>
      </c>
      <c r="Y93" s="301">
        <v>901</v>
      </c>
      <c r="Z93" s="301">
        <v>900</v>
      </c>
      <c r="AA93" s="296">
        <v>906</v>
      </c>
      <c r="AB93" s="293">
        <v>843</v>
      </c>
      <c r="AC93" s="301">
        <v>804</v>
      </c>
      <c r="AD93" s="301">
        <v>840</v>
      </c>
      <c r="AE93" s="301">
        <v>850</v>
      </c>
      <c r="AF93" s="301">
        <v>836</v>
      </c>
      <c r="AG93" s="301">
        <v>827</v>
      </c>
      <c r="AH93" s="301">
        <v>854</v>
      </c>
      <c r="AI93" s="301">
        <v>874</v>
      </c>
      <c r="AJ93" s="301">
        <v>882</v>
      </c>
      <c r="AK93" s="301">
        <v>870</v>
      </c>
      <c r="AL93" s="301">
        <v>807</v>
      </c>
      <c r="AM93" s="296">
        <v>900</v>
      </c>
      <c r="AN93" s="293">
        <v>1095</v>
      </c>
      <c r="AO93" s="301">
        <v>1007</v>
      </c>
      <c r="AP93" s="301">
        <v>977</v>
      </c>
      <c r="AQ93" s="301">
        <v>968</v>
      </c>
      <c r="AR93" s="301">
        <v>974</v>
      </c>
      <c r="AS93" s="301">
        <v>1012</v>
      </c>
      <c r="AT93" s="301">
        <v>1098</v>
      </c>
      <c r="AU93" s="301">
        <v>1096</v>
      </c>
      <c r="AV93" s="301">
        <v>1074</v>
      </c>
      <c r="AW93" s="301">
        <v>1043</v>
      </c>
      <c r="AX93" s="301">
        <v>1016</v>
      </c>
      <c r="AY93" s="296">
        <v>968</v>
      </c>
      <c r="AZ93" s="293">
        <v>935</v>
      </c>
      <c r="BA93" s="301">
        <v>903</v>
      </c>
      <c r="BB93" s="301">
        <v>892</v>
      </c>
      <c r="BC93" s="301">
        <v>856</v>
      </c>
      <c r="BD93" s="301">
        <v>832</v>
      </c>
      <c r="BE93" s="301">
        <v>824</v>
      </c>
      <c r="BF93" s="301">
        <v>829</v>
      </c>
      <c r="BG93" s="301">
        <v>787</v>
      </c>
      <c r="BH93" s="301">
        <v>784</v>
      </c>
      <c r="BI93" s="301">
        <v>763</v>
      </c>
      <c r="BJ93" s="301">
        <v>754</v>
      </c>
      <c r="BK93" s="292">
        <v>745</v>
      </c>
      <c r="BL93" s="293">
        <v>744</v>
      </c>
      <c r="BM93" s="301">
        <v>724</v>
      </c>
      <c r="BN93" s="301">
        <v>726</v>
      </c>
      <c r="BO93" s="301">
        <v>719</v>
      </c>
      <c r="BP93" s="301">
        <v>701</v>
      </c>
      <c r="BQ93" s="301">
        <v>693</v>
      </c>
      <c r="BR93" s="301">
        <v>684</v>
      </c>
      <c r="BS93" s="301">
        <v>690</v>
      </c>
      <c r="BT93" s="301">
        <v>715</v>
      </c>
      <c r="BU93" s="301">
        <v>719</v>
      </c>
      <c r="BV93" s="301">
        <v>730</v>
      </c>
      <c r="BW93" s="292">
        <v>725</v>
      </c>
      <c r="BX93" s="293">
        <v>703</v>
      </c>
      <c r="BY93" s="301">
        <v>700</v>
      </c>
      <c r="BZ93" s="301">
        <v>709</v>
      </c>
      <c r="CA93" s="301">
        <v>710</v>
      </c>
      <c r="CB93" s="301">
        <v>703</v>
      </c>
      <c r="CC93" s="301">
        <v>711</v>
      </c>
      <c r="CD93" s="301">
        <v>723</v>
      </c>
      <c r="CE93" s="301">
        <v>737</v>
      </c>
      <c r="CF93" s="301">
        <v>722</v>
      </c>
      <c r="CG93" s="301">
        <v>738</v>
      </c>
      <c r="CH93" s="301">
        <v>774</v>
      </c>
      <c r="CI93" s="292">
        <v>756</v>
      </c>
      <c r="CJ93" s="293">
        <v>690</v>
      </c>
      <c r="CK93" s="301">
        <v>672</v>
      </c>
      <c r="CL93" s="301">
        <v>682</v>
      </c>
      <c r="CM93" s="301">
        <v>673</v>
      </c>
      <c r="CN93" s="301">
        <v>645</v>
      </c>
      <c r="CO93" s="301">
        <v>654</v>
      </c>
      <c r="CP93" s="301">
        <v>673</v>
      </c>
      <c r="CQ93" s="301">
        <v>702</v>
      </c>
      <c r="CR93" s="301">
        <v>711</v>
      </c>
      <c r="CS93" s="301">
        <v>702</v>
      </c>
      <c r="CT93" s="301">
        <v>699</v>
      </c>
      <c r="CU93" s="292">
        <v>707</v>
      </c>
      <c r="CV93" s="293">
        <v>690</v>
      </c>
      <c r="CW93" s="301">
        <v>736</v>
      </c>
      <c r="CX93" s="301">
        <v>792</v>
      </c>
      <c r="CY93" s="301">
        <v>804</v>
      </c>
      <c r="CZ93" s="301">
        <v>796</v>
      </c>
      <c r="DA93" s="301">
        <v>814</v>
      </c>
      <c r="DB93" s="301">
        <v>781</v>
      </c>
      <c r="DC93" s="301">
        <v>790</v>
      </c>
      <c r="DD93" s="301">
        <v>832</v>
      </c>
      <c r="DE93" s="301">
        <v>821</v>
      </c>
      <c r="DF93" s="301">
        <v>794</v>
      </c>
      <c r="DG93" s="292">
        <v>793</v>
      </c>
      <c r="DH93" s="293">
        <v>775</v>
      </c>
      <c r="DI93" s="301">
        <v>763</v>
      </c>
      <c r="DJ93" s="301">
        <v>767</v>
      </c>
      <c r="DK93" s="301">
        <v>790</v>
      </c>
      <c r="DL93" s="301">
        <v>793</v>
      </c>
      <c r="DM93" s="301">
        <v>763</v>
      </c>
      <c r="DN93" s="301">
        <v>742</v>
      </c>
      <c r="DO93" s="301">
        <v>731</v>
      </c>
      <c r="DP93" s="301">
        <v>754</v>
      </c>
      <c r="DQ93" s="292">
        <v>746</v>
      </c>
      <c r="DR93" s="292">
        <v>741</v>
      </c>
      <c r="DS93" s="296">
        <v>720</v>
      </c>
      <c r="DT93" s="292">
        <v>678</v>
      </c>
      <c r="DU93" s="292">
        <v>644</v>
      </c>
      <c r="DV93" s="292">
        <v>694</v>
      </c>
      <c r="DW93" s="292">
        <v>701</v>
      </c>
      <c r="DX93" s="292">
        <v>703</v>
      </c>
      <c r="DY93" s="292">
        <v>705</v>
      </c>
      <c r="DZ93" s="292">
        <v>707</v>
      </c>
      <c r="EA93" s="292">
        <v>727</v>
      </c>
      <c r="EB93" s="292">
        <v>725</v>
      </c>
      <c r="EC93" s="292">
        <v>733</v>
      </c>
      <c r="ED93" s="292">
        <v>728</v>
      </c>
      <c r="EE93" s="292">
        <v>746</v>
      </c>
      <c r="EF93" s="853">
        <v>725</v>
      </c>
      <c r="EG93" s="292">
        <v>704</v>
      </c>
      <c r="EH93" s="292">
        <v>674</v>
      </c>
      <c r="EI93" s="292">
        <v>694</v>
      </c>
      <c r="EJ93" s="292">
        <v>709</v>
      </c>
      <c r="EK93" s="292">
        <v>708</v>
      </c>
      <c r="EL93" s="296">
        <v>733</v>
      </c>
      <c r="EM93" s="93">
        <v>25</v>
      </c>
      <c r="EN93" s="79">
        <v>3.4106412005457027</v>
      </c>
      <c r="EO93" s="93">
        <v>-13</v>
      </c>
      <c r="EP93" s="79">
        <v>-1.7426273458445041</v>
      </c>
    </row>
    <row r="94" spans="1:146" ht="15" outlineLevel="2">
      <c r="A94" s="290">
        <v>541</v>
      </c>
      <c r="B94" s="290" t="s">
        <v>398</v>
      </c>
      <c r="C94" s="290" t="s">
        <v>581</v>
      </c>
      <c r="D94" s="293">
        <v>4276</v>
      </c>
      <c r="E94" s="301">
        <v>4266</v>
      </c>
      <c r="F94" s="301">
        <v>4229</v>
      </c>
      <c r="G94" s="301">
        <v>4373</v>
      </c>
      <c r="H94" s="301">
        <v>4438</v>
      </c>
      <c r="I94" s="301">
        <v>4397</v>
      </c>
      <c r="J94" s="301">
        <v>4339</v>
      </c>
      <c r="K94" s="301">
        <v>4372</v>
      </c>
      <c r="L94" s="301">
        <v>4375</v>
      </c>
      <c r="M94" s="301">
        <v>4406</v>
      </c>
      <c r="N94" s="301">
        <v>4467</v>
      </c>
      <c r="O94" s="296">
        <v>4453</v>
      </c>
      <c r="P94" s="293">
        <v>4287</v>
      </c>
      <c r="Q94" s="301">
        <v>2341</v>
      </c>
      <c r="R94" s="301">
        <v>4139</v>
      </c>
      <c r="S94" s="301">
        <v>4264</v>
      </c>
      <c r="T94" s="301">
        <v>4438</v>
      </c>
      <c r="U94" s="301">
        <v>4385</v>
      </c>
      <c r="V94" s="301">
        <v>4414</v>
      </c>
      <c r="W94" s="301">
        <v>4538</v>
      </c>
      <c r="X94" s="301">
        <v>4511</v>
      </c>
      <c r="Y94" s="301">
        <v>4586</v>
      </c>
      <c r="Z94" s="301">
        <v>4657</v>
      </c>
      <c r="AA94" s="296">
        <v>4604</v>
      </c>
      <c r="AB94" s="293">
        <v>4444</v>
      </c>
      <c r="AC94" s="301">
        <v>4335</v>
      </c>
      <c r="AD94" s="301">
        <v>4427</v>
      </c>
      <c r="AE94" s="301">
        <v>4621</v>
      </c>
      <c r="AF94" s="301">
        <v>4657</v>
      </c>
      <c r="AG94" s="301">
        <v>4899</v>
      </c>
      <c r="AH94" s="301">
        <v>5219</v>
      </c>
      <c r="AI94" s="301">
        <v>5345</v>
      </c>
      <c r="AJ94" s="301">
        <v>5451</v>
      </c>
      <c r="AK94" s="301">
        <v>5418</v>
      </c>
      <c r="AL94" s="301">
        <v>5270</v>
      </c>
      <c r="AM94" s="296">
        <v>5196</v>
      </c>
      <c r="AN94" s="293">
        <v>4937</v>
      </c>
      <c r="AO94" s="301">
        <v>4730</v>
      </c>
      <c r="AP94" s="301">
        <v>4727</v>
      </c>
      <c r="AQ94" s="301">
        <v>4918</v>
      </c>
      <c r="AR94" s="301">
        <v>4925</v>
      </c>
      <c r="AS94" s="301">
        <v>5055</v>
      </c>
      <c r="AT94" s="301">
        <v>5110</v>
      </c>
      <c r="AU94" s="301">
        <v>5114</v>
      </c>
      <c r="AV94" s="301">
        <v>5133</v>
      </c>
      <c r="AW94" s="301">
        <v>5193</v>
      </c>
      <c r="AX94" s="301">
        <v>5140</v>
      </c>
      <c r="AY94" s="296">
        <v>5100</v>
      </c>
      <c r="AZ94" s="293">
        <v>5015</v>
      </c>
      <c r="BA94" s="301">
        <v>4943</v>
      </c>
      <c r="BB94" s="301">
        <v>4926</v>
      </c>
      <c r="BC94" s="301">
        <v>4894</v>
      </c>
      <c r="BD94" s="301">
        <v>4926</v>
      </c>
      <c r="BE94" s="301">
        <v>5037</v>
      </c>
      <c r="BF94" s="301">
        <v>5026</v>
      </c>
      <c r="BG94" s="301">
        <v>5095</v>
      </c>
      <c r="BH94" s="301">
        <v>4938</v>
      </c>
      <c r="BI94" s="301">
        <v>4890</v>
      </c>
      <c r="BJ94" s="301">
        <v>4829</v>
      </c>
      <c r="BK94" s="292">
        <v>4831</v>
      </c>
      <c r="BL94" s="293">
        <v>4747</v>
      </c>
      <c r="BM94" s="301">
        <v>4667</v>
      </c>
      <c r="BN94" s="301">
        <v>4675</v>
      </c>
      <c r="BO94" s="301">
        <v>4724</v>
      </c>
      <c r="BP94" s="301">
        <v>4702</v>
      </c>
      <c r="BQ94" s="301">
        <v>4753</v>
      </c>
      <c r="BR94" s="301">
        <v>4761</v>
      </c>
      <c r="BS94" s="301">
        <v>4834</v>
      </c>
      <c r="BT94" s="301">
        <v>4870</v>
      </c>
      <c r="BU94" s="301">
        <v>4900</v>
      </c>
      <c r="BV94" s="301">
        <v>4876</v>
      </c>
      <c r="BW94" s="292">
        <v>4902</v>
      </c>
      <c r="BX94" s="293">
        <v>4829</v>
      </c>
      <c r="BY94" s="301">
        <v>4786</v>
      </c>
      <c r="BZ94" s="301">
        <v>4881</v>
      </c>
      <c r="CA94" s="301">
        <v>4882</v>
      </c>
      <c r="CB94" s="301">
        <v>4913</v>
      </c>
      <c r="CC94" s="301">
        <v>4920</v>
      </c>
      <c r="CD94" s="301">
        <v>4937</v>
      </c>
      <c r="CE94" s="301">
        <v>4972</v>
      </c>
      <c r="CF94" s="301">
        <v>4910</v>
      </c>
      <c r="CG94" s="301">
        <v>4978</v>
      </c>
      <c r="CH94" s="301">
        <v>4989</v>
      </c>
      <c r="CI94" s="292">
        <v>4981</v>
      </c>
      <c r="CJ94" s="293">
        <v>4789</v>
      </c>
      <c r="CK94" s="301">
        <v>4726</v>
      </c>
      <c r="CL94" s="301">
        <v>4780</v>
      </c>
      <c r="CM94" s="301">
        <v>4724</v>
      </c>
      <c r="CN94" s="301">
        <v>4648</v>
      </c>
      <c r="CO94" s="301">
        <v>4666</v>
      </c>
      <c r="CP94" s="301">
        <v>4788</v>
      </c>
      <c r="CQ94" s="301">
        <v>4914</v>
      </c>
      <c r="CR94" s="301">
        <v>4942</v>
      </c>
      <c r="CS94" s="301">
        <v>5037</v>
      </c>
      <c r="CT94" s="301">
        <v>5146</v>
      </c>
      <c r="CU94" s="292">
        <v>5148</v>
      </c>
      <c r="CV94" s="293">
        <v>5120</v>
      </c>
      <c r="CW94" s="301">
        <v>5176</v>
      </c>
      <c r="CX94" s="301">
        <v>5261</v>
      </c>
      <c r="CY94" s="301">
        <v>5303</v>
      </c>
      <c r="CZ94" s="301">
        <v>5419</v>
      </c>
      <c r="DA94" s="301">
        <v>5447</v>
      </c>
      <c r="DB94" s="301">
        <v>5433</v>
      </c>
      <c r="DC94" s="301">
        <v>5499</v>
      </c>
      <c r="DD94" s="301">
        <v>5641</v>
      </c>
      <c r="DE94" s="301">
        <v>5777</v>
      </c>
      <c r="DF94" s="301">
        <v>5763</v>
      </c>
      <c r="DG94" s="292">
        <v>5768</v>
      </c>
      <c r="DH94" s="293">
        <v>5715</v>
      </c>
      <c r="DI94" s="301">
        <v>5812</v>
      </c>
      <c r="DJ94" s="301">
        <v>5733</v>
      </c>
      <c r="DK94" s="301">
        <v>5856</v>
      </c>
      <c r="DL94" s="301">
        <v>5838</v>
      </c>
      <c r="DM94" s="301">
        <v>5880</v>
      </c>
      <c r="DN94" s="301">
        <v>5480</v>
      </c>
      <c r="DO94" s="301">
        <v>5522</v>
      </c>
      <c r="DP94" s="301">
        <v>5629</v>
      </c>
      <c r="DQ94" s="292">
        <v>5638</v>
      </c>
      <c r="DR94" s="292">
        <v>5678</v>
      </c>
      <c r="DS94" s="296">
        <v>5622</v>
      </c>
      <c r="DT94" s="292">
        <v>5608</v>
      </c>
      <c r="DU94" s="292">
        <v>5669</v>
      </c>
      <c r="DV94" s="292">
        <v>5783</v>
      </c>
      <c r="DW94" s="292">
        <v>5752</v>
      </c>
      <c r="DX94" s="292">
        <v>5844</v>
      </c>
      <c r="DY94" s="292">
        <v>5881</v>
      </c>
      <c r="DZ94" s="292">
        <v>5889</v>
      </c>
      <c r="EA94" s="292">
        <v>5847</v>
      </c>
      <c r="EB94" s="292">
        <v>5881</v>
      </c>
      <c r="EC94" s="292">
        <v>5935</v>
      </c>
      <c r="ED94" s="292">
        <v>6028</v>
      </c>
      <c r="EE94" s="292">
        <v>6005</v>
      </c>
      <c r="EF94" s="853">
        <v>5928</v>
      </c>
      <c r="EG94" s="292">
        <v>5900</v>
      </c>
      <c r="EH94" s="292">
        <v>5907</v>
      </c>
      <c r="EI94" s="292">
        <v>5964</v>
      </c>
      <c r="EJ94" s="292">
        <v>6038</v>
      </c>
      <c r="EK94" s="292">
        <v>6073</v>
      </c>
      <c r="EL94" s="296">
        <v>6093</v>
      </c>
      <c r="EM94" s="93">
        <v>20</v>
      </c>
      <c r="EN94" s="79">
        <v>0.32824552765468573</v>
      </c>
      <c r="EO94" s="93">
        <v>88</v>
      </c>
      <c r="EP94" s="79">
        <v>1.4654454621149042</v>
      </c>
    </row>
    <row r="95" spans="1:146" ht="15" outlineLevel="2">
      <c r="A95" s="290">
        <v>607</v>
      </c>
      <c r="B95" s="290" t="s">
        <v>398</v>
      </c>
      <c r="C95" s="290" t="s">
        <v>583</v>
      </c>
      <c r="D95" s="293">
        <v>7219</v>
      </c>
      <c r="E95" s="301">
        <v>7306</v>
      </c>
      <c r="F95" s="301">
        <v>7322</v>
      </c>
      <c r="G95" s="301">
        <v>7450</v>
      </c>
      <c r="H95" s="301">
        <v>7577</v>
      </c>
      <c r="I95" s="301">
        <v>7613</v>
      </c>
      <c r="J95" s="301">
        <v>7520</v>
      </c>
      <c r="K95" s="301">
        <v>7521</v>
      </c>
      <c r="L95" s="301">
        <v>7446</v>
      </c>
      <c r="M95" s="301">
        <v>7488</v>
      </c>
      <c r="N95" s="301">
        <v>7487</v>
      </c>
      <c r="O95" s="296">
        <v>7521</v>
      </c>
      <c r="P95" s="293">
        <v>7235</v>
      </c>
      <c r="Q95" s="301">
        <v>5067</v>
      </c>
      <c r="R95" s="301">
        <v>6922</v>
      </c>
      <c r="S95" s="301">
        <v>7031</v>
      </c>
      <c r="T95" s="301">
        <v>7577</v>
      </c>
      <c r="U95" s="301">
        <v>7356</v>
      </c>
      <c r="V95" s="301">
        <v>7295</v>
      </c>
      <c r="W95" s="301">
        <v>7514</v>
      </c>
      <c r="X95" s="301">
        <v>7553</v>
      </c>
      <c r="Y95" s="301">
        <v>7540</v>
      </c>
      <c r="Z95" s="301">
        <v>7542</v>
      </c>
      <c r="AA95" s="296">
        <v>7357</v>
      </c>
      <c r="AB95" s="293">
        <v>7251</v>
      </c>
      <c r="AC95" s="301">
        <v>7129</v>
      </c>
      <c r="AD95" s="301">
        <v>7200</v>
      </c>
      <c r="AE95" s="301">
        <v>7274</v>
      </c>
      <c r="AF95" s="301">
        <v>7284</v>
      </c>
      <c r="AG95" s="301">
        <v>7330</v>
      </c>
      <c r="AH95" s="301">
        <v>7598</v>
      </c>
      <c r="AI95" s="301">
        <v>7595</v>
      </c>
      <c r="AJ95" s="301">
        <v>7729</v>
      </c>
      <c r="AK95" s="301">
        <v>7794</v>
      </c>
      <c r="AL95" s="301">
        <v>7696</v>
      </c>
      <c r="AM95" s="296">
        <v>7775</v>
      </c>
      <c r="AN95" s="293">
        <v>7684</v>
      </c>
      <c r="AO95" s="301">
        <v>7634</v>
      </c>
      <c r="AP95" s="301">
        <v>7747</v>
      </c>
      <c r="AQ95" s="301">
        <v>7853</v>
      </c>
      <c r="AR95" s="301">
        <v>7761</v>
      </c>
      <c r="AS95" s="301">
        <v>7763</v>
      </c>
      <c r="AT95" s="301">
        <v>7720</v>
      </c>
      <c r="AU95" s="301">
        <v>7677</v>
      </c>
      <c r="AV95" s="301">
        <v>7593</v>
      </c>
      <c r="AW95" s="301">
        <v>7617</v>
      </c>
      <c r="AX95" s="301">
        <v>7579</v>
      </c>
      <c r="AY95" s="296">
        <v>7447</v>
      </c>
      <c r="AZ95" s="293">
        <v>7304</v>
      </c>
      <c r="BA95" s="301">
        <v>7194</v>
      </c>
      <c r="BB95" s="301">
        <v>7329</v>
      </c>
      <c r="BC95" s="301">
        <v>7244</v>
      </c>
      <c r="BD95" s="301">
        <v>7218</v>
      </c>
      <c r="BE95" s="301">
        <v>7260</v>
      </c>
      <c r="BF95" s="301">
        <v>7229</v>
      </c>
      <c r="BG95" s="301">
        <v>7437</v>
      </c>
      <c r="BH95" s="301">
        <v>7004</v>
      </c>
      <c r="BI95" s="301">
        <v>6862</v>
      </c>
      <c r="BJ95" s="301">
        <v>6758</v>
      </c>
      <c r="BK95" s="292">
        <v>6768</v>
      </c>
      <c r="BL95" s="293">
        <v>6627</v>
      </c>
      <c r="BM95" s="301">
        <v>6593</v>
      </c>
      <c r="BN95" s="301">
        <v>6654</v>
      </c>
      <c r="BO95" s="301">
        <v>6684</v>
      </c>
      <c r="BP95" s="301">
        <v>6687</v>
      </c>
      <c r="BQ95" s="301">
        <v>6681</v>
      </c>
      <c r="BR95" s="301">
        <v>6671</v>
      </c>
      <c r="BS95" s="301">
        <v>6652</v>
      </c>
      <c r="BT95" s="301">
        <v>6684</v>
      </c>
      <c r="BU95" s="301">
        <v>6679</v>
      </c>
      <c r="BV95" s="301">
        <v>6646</v>
      </c>
      <c r="BW95" s="292">
        <v>8486</v>
      </c>
      <c r="BX95" s="293">
        <v>8376</v>
      </c>
      <c r="BY95" s="301">
        <v>8441</v>
      </c>
      <c r="BZ95" s="301">
        <v>8540</v>
      </c>
      <c r="CA95" s="301">
        <v>8622</v>
      </c>
      <c r="CB95" s="301">
        <v>8767</v>
      </c>
      <c r="CC95" s="301">
        <v>8840</v>
      </c>
      <c r="CD95" s="301">
        <v>8929</v>
      </c>
      <c r="CE95" s="301">
        <v>9033</v>
      </c>
      <c r="CF95" s="301">
        <v>9032</v>
      </c>
      <c r="CG95" s="301">
        <v>9128</v>
      </c>
      <c r="CH95" s="301">
        <v>9175</v>
      </c>
      <c r="CI95" s="292">
        <v>9212</v>
      </c>
      <c r="CJ95" s="293">
        <v>9084</v>
      </c>
      <c r="CK95" s="301">
        <v>9095</v>
      </c>
      <c r="CL95" s="301">
        <v>9136</v>
      </c>
      <c r="CM95" s="301">
        <v>9053</v>
      </c>
      <c r="CN95" s="301">
        <v>8918</v>
      </c>
      <c r="CO95" s="301">
        <v>8911</v>
      </c>
      <c r="CP95" s="301">
        <v>9070</v>
      </c>
      <c r="CQ95" s="301">
        <v>9322</v>
      </c>
      <c r="CR95" s="301">
        <v>9418</v>
      </c>
      <c r="CS95" s="301">
        <v>9522</v>
      </c>
      <c r="CT95" s="301">
        <v>9619</v>
      </c>
      <c r="CU95" s="292">
        <v>9682</v>
      </c>
      <c r="CV95" s="293">
        <v>9708</v>
      </c>
      <c r="CW95" s="301">
        <v>9933</v>
      </c>
      <c r="CX95" s="301">
        <v>10084</v>
      </c>
      <c r="CY95" s="301">
        <v>10178</v>
      </c>
      <c r="CZ95" s="301">
        <v>10382</v>
      </c>
      <c r="DA95" s="301">
        <v>10925</v>
      </c>
      <c r="DB95" s="301">
        <v>11276</v>
      </c>
      <c r="DC95" s="301">
        <v>11516</v>
      </c>
      <c r="DD95" s="301">
        <v>11663</v>
      </c>
      <c r="DE95" s="301">
        <v>11920</v>
      </c>
      <c r="DF95" s="301">
        <v>12012</v>
      </c>
      <c r="DG95" s="292">
        <v>12233</v>
      </c>
      <c r="DH95" s="293">
        <v>12345</v>
      </c>
      <c r="DI95" s="301">
        <v>12562</v>
      </c>
      <c r="DJ95" s="301">
        <v>12759</v>
      </c>
      <c r="DK95" s="301">
        <v>12947</v>
      </c>
      <c r="DL95" s="301">
        <v>13090</v>
      </c>
      <c r="DM95" s="301">
        <v>13215</v>
      </c>
      <c r="DN95" s="301">
        <v>12807</v>
      </c>
      <c r="DO95" s="301">
        <v>12979</v>
      </c>
      <c r="DP95" s="301">
        <v>13205</v>
      </c>
      <c r="DQ95" s="292">
        <v>13197</v>
      </c>
      <c r="DR95" s="292">
        <v>13292</v>
      </c>
      <c r="DS95" s="296">
        <v>13361</v>
      </c>
      <c r="DT95" s="292">
        <v>13335</v>
      </c>
      <c r="DU95" s="292">
        <v>13437</v>
      </c>
      <c r="DV95" s="292">
        <v>13689</v>
      </c>
      <c r="DW95" s="292">
        <v>13755</v>
      </c>
      <c r="DX95" s="292">
        <v>13874</v>
      </c>
      <c r="DY95" s="292">
        <v>13954</v>
      </c>
      <c r="DZ95" s="292">
        <v>13912</v>
      </c>
      <c r="EA95" s="292">
        <v>13977</v>
      </c>
      <c r="EB95" s="292">
        <v>14187</v>
      </c>
      <c r="EC95" s="292">
        <v>14221</v>
      </c>
      <c r="ED95" s="292">
        <v>14280</v>
      </c>
      <c r="EE95" s="292">
        <v>14304</v>
      </c>
      <c r="EF95" s="853">
        <v>14110</v>
      </c>
      <c r="EG95" s="292">
        <v>14215</v>
      </c>
      <c r="EH95" s="292">
        <v>14398</v>
      </c>
      <c r="EI95" s="292">
        <v>14529</v>
      </c>
      <c r="EJ95" s="292">
        <v>14546</v>
      </c>
      <c r="EK95" s="292">
        <v>14683</v>
      </c>
      <c r="EL95" s="296">
        <v>14771</v>
      </c>
      <c r="EM95" s="93">
        <v>88</v>
      </c>
      <c r="EN95" s="79">
        <v>0.59576196601448783</v>
      </c>
      <c r="EO95" s="93">
        <v>467</v>
      </c>
      <c r="EP95" s="79">
        <v>3.2648210290827739</v>
      </c>
    </row>
    <row r="96" spans="1:146" ht="15" outlineLevel="2">
      <c r="A96" s="290">
        <v>615</v>
      </c>
      <c r="B96" s="290" t="s">
        <v>398</v>
      </c>
      <c r="C96" s="290" t="s">
        <v>498</v>
      </c>
      <c r="D96" s="293">
        <v>95738</v>
      </c>
      <c r="E96" s="301">
        <v>96321</v>
      </c>
      <c r="F96" s="301">
        <v>97149</v>
      </c>
      <c r="G96" s="301">
        <v>97047</v>
      </c>
      <c r="H96" s="301">
        <v>98608</v>
      </c>
      <c r="I96" s="301">
        <v>98965</v>
      </c>
      <c r="J96" s="301">
        <v>99627</v>
      </c>
      <c r="K96" s="301">
        <v>100639</v>
      </c>
      <c r="L96" s="301">
        <v>99458</v>
      </c>
      <c r="M96" s="301">
        <v>100301</v>
      </c>
      <c r="N96" s="301">
        <v>100984</v>
      </c>
      <c r="O96" s="296">
        <v>101121</v>
      </c>
      <c r="P96" s="293">
        <v>100199</v>
      </c>
      <c r="Q96" s="301">
        <v>94773</v>
      </c>
      <c r="R96" s="301">
        <v>103052</v>
      </c>
      <c r="S96" s="301">
        <v>104349</v>
      </c>
      <c r="T96" s="301">
        <v>98608</v>
      </c>
      <c r="U96" s="301">
        <v>106304</v>
      </c>
      <c r="V96" s="301">
        <v>106165</v>
      </c>
      <c r="W96" s="301">
        <v>108125</v>
      </c>
      <c r="X96" s="301">
        <v>108587</v>
      </c>
      <c r="Y96" s="301">
        <v>111080</v>
      </c>
      <c r="Z96" s="301">
        <v>111327</v>
      </c>
      <c r="AA96" s="296">
        <v>111035</v>
      </c>
      <c r="AB96" s="293">
        <v>110426</v>
      </c>
      <c r="AC96" s="301">
        <v>110945</v>
      </c>
      <c r="AD96" s="301">
        <v>110721</v>
      </c>
      <c r="AE96" s="301">
        <v>111453</v>
      </c>
      <c r="AF96" s="301">
        <v>112022</v>
      </c>
      <c r="AG96" s="301">
        <v>113036</v>
      </c>
      <c r="AH96" s="301">
        <v>114953</v>
      </c>
      <c r="AI96" s="301">
        <v>115592</v>
      </c>
      <c r="AJ96" s="301">
        <v>116718</v>
      </c>
      <c r="AK96" s="301">
        <v>117211</v>
      </c>
      <c r="AL96" s="301">
        <v>116997</v>
      </c>
      <c r="AM96" s="296">
        <v>117836</v>
      </c>
      <c r="AN96" s="293">
        <v>116091</v>
      </c>
      <c r="AO96" s="301">
        <v>115894</v>
      </c>
      <c r="AP96" s="301">
        <v>117370</v>
      </c>
      <c r="AQ96" s="301">
        <v>119123</v>
      </c>
      <c r="AR96" s="301">
        <v>120339</v>
      </c>
      <c r="AS96" s="301">
        <v>122330</v>
      </c>
      <c r="AT96" s="301">
        <v>123457</v>
      </c>
      <c r="AU96" s="301">
        <v>124219</v>
      </c>
      <c r="AV96" s="301">
        <v>126243</v>
      </c>
      <c r="AW96" s="301">
        <v>128446</v>
      </c>
      <c r="AX96" s="301">
        <v>128646</v>
      </c>
      <c r="AY96" s="296">
        <v>129972</v>
      </c>
      <c r="AZ96" s="293">
        <v>128933</v>
      </c>
      <c r="BA96" s="301">
        <v>128131</v>
      </c>
      <c r="BB96" s="301">
        <v>131161</v>
      </c>
      <c r="BC96" s="301">
        <v>131193</v>
      </c>
      <c r="BD96" s="301">
        <v>130240</v>
      </c>
      <c r="BE96" s="301">
        <v>131207</v>
      </c>
      <c r="BF96" s="301">
        <v>131783</v>
      </c>
      <c r="BG96" s="301">
        <v>132753</v>
      </c>
      <c r="BH96" s="301">
        <v>134149</v>
      </c>
      <c r="BI96" s="301">
        <v>135046</v>
      </c>
      <c r="BJ96" s="301">
        <v>135711</v>
      </c>
      <c r="BK96" s="292">
        <v>136306</v>
      </c>
      <c r="BL96" s="293">
        <v>135860</v>
      </c>
      <c r="BM96" s="301">
        <v>136628</v>
      </c>
      <c r="BN96" s="301">
        <v>138332</v>
      </c>
      <c r="BO96" s="301">
        <v>138838</v>
      </c>
      <c r="BP96" s="301">
        <v>139585</v>
      </c>
      <c r="BQ96" s="301">
        <v>140227</v>
      </c>
      <c r="BR96" s="301">
        <v>140669</v>
      </c>
      <c r="BS96" s="301">
        <v>141834</v>
      </c>
      <c r="BT96" s="301">
        <v>143291</v>
      </c>
      <c r="BU96" s="301">
        <v>144327</v>
      </c>
      <c r="BV96" s="301">
        <v>145096</v>
      </c>
      <c r="BW96" s="292">
        <v>134214</v>
      </c>
      <c r="BX96" s="293">
        <v>133620</v>
      </c>
      <c r="BY96" s="301">
        <v>133455</v>
      </c>
      <c r="BZ96" s="301">
        <v>135319</v>
      </c>
      <c r="CA96" s="301">
        <v>136431</v>
      </c>
      <c r="CB96" s="301">
        <v>137894</v>
      </c>
      <c r="CC96" s="301">
        <v>138459</v>
      </c>
      <c r="CD96" s="301">
        <v>139152</v>
      </c>
      <c r="CE96" s="301">
        <v>140128</v>
      </c>
      <c r="CF96" s="301">
        <v>140617</v>
      </c>
      <c r="CG96" s="301">
        <v>141593</v>
      </c>
      <c r="CH96" s="301">
        <v>142004</v>
      </c>
      <c r="CI96" s="292">
        <v>142227</v>
      </c>
      <c r="CJ96" s="293">
        <v>141533</v>
      </c>
      <c r="CK96" s="301">
        <v>141831</v>
      </c>
      <c r="CL96" s="301">
        <v>142427</v>
      </c>
      <c r="CM96" s="301">
        <v>140321</v>
      </c>
      <c r="CN96" s="301">
        <v>138226</v>
      </c>
      <c r="CO96" s="301">
        <v>138067</v>
      </c>
      <c r="CP96" s="301">
        <v>140260</v>
      </c>
      <c r="CQ96" s="301">
        <v>143537</v>
      </c>
      <c r="CR96" s="301">
        <v>145040</v>
      </c>
      <c r="CS96" s="301">
        <v>146728</v>
      </c>
      <c r="CT96" s="301">
        <v>148080</v>
      </c>
      <c r="CU96" s="292">
        <v>148819</v>
      </c>
      <c r="CV96" s="293">
        <v>149206</v>
      </c>
      <c r="CW96" s="301">
        <v>150826</v>
      </c>
      <c r="CX96" s="301">
        <v>152210</v>
      </c>
      <c r="CY96" s="301">
        <v>153535</v>
      </c>
      <c r="CZ96" s="301">
        <v>154721</v>
      </c>
      <c r="DA96" s="301">
        <v>155826</v>
      </c>
      <c r="DB96" s="301">
        <v>157248</v>
      </c>
      <c r="DC96" s="301">
        <v>158575</v>
      </c>
      <c r="DD96" s="301">
        <v>156893</v>
      </c>
      <c r="DE96" s="301">
        <v>157839</v>
      </c>
      <c r="DF96" s="301">
        <v>159676</v>
      </c>
      <c r="DG96" s="292">
        <v>160298</v>
      </c>
      <c r="DH96" s="293">
        <v>160654</v>
      </c>
      <c r="DI96" s="301">
        <v>160994</v>
      </c>
      <c r="DJ96" s="301">
        <v>160106</v>
      </c>
      <c r="DK96" s="301">
        <v>160813</v>
      </c>
      <c r="DL96" s="301">
        <v>161145</v>
      </c>
      <c r="DM96" s="301">
        <v>161887</v>
      </c>
      <c r="DN96" s="301">
        <v>155295</v>
      </c>
      <c r="DO96" s="301">
        <v>156460</v>
      </c>
      <c r="DP96" s="301">
        <v>157841</v>
      </c>
      <c r="DQ96" s="292">
        <v>158697</v>
      </c>
      <c r="DR96" s="292">
        <v>159279</v>
      </c>
      <c r="DS96" s="296">
        <v>159007</v>
      </c>
      <c r="DT96" s="292">
        <v>157932</v>
      </c>
      <c r="DU96" s="292">
        <v>158174</v>
      </c>
      <c r="DV96" s="292">
        <v>159428</v>
      </c>
      <c r="DW96" s="292">
        <v>160038</v>
      </c>
      <c r="DX96" s="292">
        <v>160522</v>
      </c>
      <c r="DY96" s="292">
        <v>160650</v>
      </c>
      <c r="DZ96" s="292">
        <v>160636</v>
      </c>
      <c r="EA96" s="292">
        <v>160701</v>
      </c>
      <c r="EB96" s="292">
        <v>161328</v>
      </c>
      <c r="EC96" s="292">
        <v>161761</v>
      </c>
      <c r="ED96" s="292">
        <v>162260</v>
      </c>
      <c r="EE96" s="292">
        <v>161961</v>
      </c>
      <c r="EF96" s="853">
        <v>160433</v>
      </c>
      <c r="EG96" s="292">
        <v>160928</v>
      </c>
      <c r="EH96" s="292">
        <v>161590</v>
      </c>
      <c r="EI96" s="292">
        <v>162272</v>
      </c>
      <c r="EJ96" s="292">
        <v>163083</v>
      </c>
      <c r="EK96" s="292">
        <v>163422</v>
      </c>
      <c r="EL96" s="296">
        <v>163270</v>
      </c>
      <c r="EM96" s="93">
        <v>-152</v>
      </c>
      <c r="EN96" s="79">
        <v>-9.309732345195075E-2</v>
      </c>
      <c r="EO96" s="93">
        <v>1309</v>
      </c>
      <c r="EP96" s="79">
        <v>0.80821926266199884</v>
      </c>
    </row>
    <row r="97" spans="1:146" ht="15" outlineLevel="2">
      <c r="A97" s="290">
        <v>649</v>
      </c>
      <c r="B97" s="290" t="s">
        <v>398</v>
      </c>
      <c r="C97" s="290" t="s">
        <v>503</v>
      </c>
      <c r="D97" s="293">
        <v>2386</v>
      </c>
      <c r="E97" s="301">
        <v>2383</v>
      </c>
      <c r="F97" s="301">
        <v>2426</v>
      </c>
      <c r="G97" s="301">
        <v>2484</v>
      </c>
      <c r="H97" s="301">
        <v>2546</v>
      </c>
      <c r="I97" s="301">
        <v>2599</v>
      </c>
      <c r="J97" s="301">
        <v>2493</v>
      </c>
      <c r="K97" s="301">
        <v>2440</v>
      </c>
      <c r="L97" s="301">
        <v>2372</v>
      </c>
      <c r="M97" s="301">
        <v>2399</v>
      </c>
      <c r="N97" s="301">
        <v>2487</v>
      </c>
      <c r="O97" s="296">
        <v>2489</v>
      </c>
      <c r="P97" s="293">
        <v>2395</v>
      </c>
      <c r="Q97" s="301">
        <v>2350</v>
      </c>
      <c r="R97" s="301">
        <v>2515</v>
      </c>
      <c r="S97" s="301">
        <v>2525</v>
      </c>
      <c r="T97" s="301">
        <v>2546</v>
      </c>
      <c r="U97" s="301">
        <v>2546</v>
      </c>
      <c r="V97" s="301">
        <v>2575</v>
      </c>
      <c r="W97" s="301">
        <v>2688</v>
      </c>
      <c r="X97" s="301">
        <v>2702</v>
      </c>
      <c r="Y97" s="301">
        <v>2744</v>
      </c>
      <c r="Z97" s="301">
        <v>2718</v>
      </c>
      <c r="AA97" s="296">
        <v>2652</v>
      </c>
      <c r="AB97" s="293">
        <v>2553</v>
      </c>
      <c r="AC97" s="301">
        <v>2566</v>
      </c>
      <c r="AD97" s="301">
        <v>2549</v>
      </c>
      <c r="AE97" s="301">
        <v>2555</v>
      </c>
      <c r="AF97" s="301">
        <v>2564</v>
      </c>
      <c r="AG97" s="301">
        <v>2626</v>
      </c>
      <c r="AH97" s="301">
        <v>2729</v>
      </c>
      <c r="AI97" s="301">
        <v>2771</v>
      </c>
      <c r="AJ97" s="301">
        <v>2757</v>
      </c>
      <c r="AK97" s="301">
        <v>2765</v>
      </c>
      <c r="AL97" s="301">
        <v>2621</v>
      </c>
      <c r="AM97" s="296">
        <v>2648</v>
      </c>
      <c r="AN97" s="293">
        <v>2580</v>
      </c>
      <c r="AO97" s="301">
        <v>2455</v>
      </c>
      <c r="AP97" s="301">
        <v>2526</v>
      </c>
      <c r="AQ97" s="301">
        <v>2592</v>
      </c>
      <c r="AR97" s="301">
        <v>2638</v>
      </c>
      <c r="AS97" s="301">
        <v>2743</v>
      </c>
      <c r="AT97" s="301">
        <v>2815</v>
      </c>
      <c r="AU97" s="301">
        <v>2856</v>
      </c>
      <c r="AV97" s="301">
        <v>3001</v>
      </c>
      <c r="AW97" s="301">
        <v>2910</v>
      </c>
      <c r="AX97" s="301">
        <v>2918</v>
      </c>
      <c r="AY97" s="296">
        <v>2953</v>
      </c>
      <c r="AZ97" s="293">
        <v>2868</v>
      </c>
      <c r="BA97" s="301">
        <v>2825</v>
      </c>
      <c r="BB97" s="301">
        <v>2824</v>
      </c>
      <c r="BC97" s="301">
        <v>2728</v>
      </c>
      <c r="BD97" s="301">
        <v>2716</v>
      </c>
      <c r="BE97" s="301">
        <v>2762</v>
      </c>
      <c r="BF97" s="301">
        <v>2802</v>
      </c>
      <c r="BG97" s="301">
        <v>2866</v>
      </c>
      <c r="BH97" s="301">
        <v>2777</v>
      </c>
      <c r="BI97" s="301">
        <v>2698</v>
      </c>
      <c r="BJ97" s="301">
        <v>2628</v>
      </c>
      <c r="BK97" s="292">
        <v>2651</v>
      </c>
      <c r="BL97" s="293">
        <v>2605</v>
      </c>
      <c r="BM97" s="301">
        <v>2518</v>
      </c>
      <c r="BN97" s="301">
        <v>2537</v>
      </c>
      <c r="BO97" s="301">
        <v>2488</v>
      </c>
      <c r="BP97" s="301">
        <v>2436</v>
      </c>
      <c r="BQ97" s="301">
        <v>2435</v>
      </c>
      <c r="BR97" s="301">
        <v>2423</v>
      </c>
      <c r="BS97" s="301">
        <v>2446</v>
      </c>
      <c r="BT97" s="301">
        <v>2449</v>
      </c>
      <c r="BU97" s="301">
        <v>2431</v>
      </c>
      <c r="BV97" s="301">
        <v>2339</v>
      </c>
      <c r="BW97" s="292">
        <v>2278</v>
      </c>
      <c r="BX97" s="293">
        <v>2191</v>
      </c>
      <c r="BY97" s="301">
        <v>2149</v>
      </c>
      <c r="BZ97" s="301">
        <v>2228</v>
      </c>
      <c r="CA97" s="301">
        <v>2243</v>
      </c>
      <c r="CB97" s="301">
        <v>2299</v>
      </c>
      <c r="CC97" s="301">
        <v>2405</v>
      </c>
      <c r="CD97" s="301">
        <v>2459</v>
      </c>
      <c r="CE97" s="301">
        <v>2516</v>
      </c>
      <c r="CF97" s="301">
        <v>2458</v>
      </c>
      <c r="CG97" s="301">
        <v>2442</v>
      </c>
      <c r="CH97" s="301">
        <v>2476</v>
      </c>
      <c r="CI97" s="292">
        <v>2437</v>
      </c>
      <c r="CJ97" s="293">
        <v>2251</v>
      </c>
      <c r="CK97" s="301">
        <v>2125</v>
      </c>
      <c r="CL97" s="301">
        <v>2201</v>
      </c>
      <c r="CM97" s="301">
        <v>2214</v>
      </c>
      <c r="CN97" s="301">
        <v>2157</v>
      </c>
      <c r="CO97" s="301">
        <v>2163</v>
      </c>
      <c r="CP97" s="301">
        <v>2187</v>
      </c>
      <c r="CQ97" s="301">
        <v>2248</v>
      </c>
      <c r="CR97" s="301">
        <v>2285</v>
      </c>
      <c r="CS97" s="301">
        <v>2334</v>
      </c>
      <c r="CT97" s="301">
        <v>2392</v>
      </c>
      <c r="CU97" s="292">
        <v>2361</v>
      </c>
      <c r="CV97" s="293">
        <v>2307</v>
      </c>
      <c r="CW97" s="301">
        <v>2357</v>
      </c>
      <c r="CX97" s="301">
        <v>2390</v>
      </c>
      <c r="CY97" s="301">
        <v>2382</v>
      </c>
      <c r="CZ97" s="301">
        <v>2444</v>
      </c>
      <c r="DA97" s="301">
        <v>2482</v>
      </c>
      <c r="DB97" s="301">
        <v>2550</v>
      </c>
      <c r="DC97" s="301">
        <v>2569</v>
      </c>
      <c r="DD97" s="301">
        <v>2580</v>
      </c>
      <c r="DE97" s="301">
        <v>2570</v>
      </c>
      <c r="DF97" s="301">
        <v>2437</v>
      </c>
      <c r="DG97" s="292">
        <v>2446</v>
      </c>
      <c r="DH97" s="293">
        <v>2373</v>
      </c>
      <c r="DI97" s="301">
        <v>2406</v>
      </c>
      <c r="DJ97" s="301">
        <v>2450</v>
      </c>
      <c r="DK97" s="301">
        <v>2453</v>
      </c>
      <c r="DL97" s="301">
        <v>2535</v>
      </c>
      <c r="DM97" s="301">
        <v>2557</v>
      </c>
      <c r="DN97" s="301">
        <v>2359</v>
      </c>
      <c r="DO97" s="301">
        <v>2277</v>
      </c>
      <c r="DP97" s="301">
        <v>2284</v>
      </c>
      <c r="DQ97" s="292">
        <v>2259</v>
      </c>
      <c r="DR97" s="292">
        <v>2283</v>
      </c>
      <c r="DS97" s="296">
        <v>2208</v>
      </c>
      <c r="DT97" s="292">
        <v>2148</v>
      </c>
      <c r="DU97" s="292">
        <v>2108</v>
      </c>
      <c r="DV97" s="292">
        <v>2227</v>
      </c>
      <c r="DW97" s="292">
        <v>2193</v>
      </c>
      <c r="DX97" s="292">
        <v>2253</v>
      </c>
      <c r="DY97" s="292">
        <v>2256</v>
      </c>
      <c r="DZ97" s="292">
        <v>2267</v>
      </c>
      <c r="EA97" s="292">
        <v>2287</v>
      </c>
      <c r="EB97" s="292">
        <v>2297</v>
      </c>
      <c r="EC97" s="292">
        <v>2310</v>
      </c>
      <c r="ED97" s="292">
        <v>2265</v>
      </c>
      <c r="EE97" s="292">
        <v>2269</v>
      </c>
      <c r="EF97" s="853">
        <v>2191</v>
      </c>
      <c r="EG97" s="292">
        <v>2200</v>
      </c>
      <c r="EH97" s="292">
        <v>2235</v>
      </c>
      <c r="EI97" s="292">
        <v>2262</v>
      </c>
      <c r="EJ97" s="292">
        <v>2321</v>
      </c>
      <c r="EK97" s="292">
        <v>2333</v>
      </c>
      <c r="EL97" s="296">
        <v>2346</v>
      </c>
      <c r="EM97" s="93">
        <v>13</v>
      </c>
      <c r="EN97" s="79">
        <v>0.55413469735720366</v>
      </c>
      <c r="EO97" s="93">
        <v>77</v>
      </c>
      <c r="EP97" s="79">
        <v>3.3935654473336268</v>
      </c>
    </row>
    <row r="98" spans="1:146" ht="15" outlineLevel="2">
      <c r="A98" s="290">
        <v>652</v>
      </c>
      <c r="B98" s="290" t="s">
        <v>398</v>
      </c>
      <c r="C98" s="290" t="s">
        <v>504</v>
      </c>
      <c r="D98" s="293">
        <v>433</v>
      </c>
      <c r="E98" s="301">
        <v>418</v>
      </c>
      <c r="F98" s="301">
        <v>427</v>
      </c>
      <c r="G98" s="301">
        <v>423</v>
      </c>
      <c r="H98" s="301">
        <v>441</v>
      </c>
      <c r="I98" s="301">
        <v>437</v>
      </c>
      <c r="J98" s="301">
        <v>428</v>
      </c>
      <c r="K98" s="301">
        <v>428</v>
      </c>
      <c r="L98" s="301">
        <v>432</v>
      </c>
      <c r="M98" s="301">
        <v>443</v>
      </c>
      <c r="N98" s="301">
        <v>466</v>
      </c>
      <c r="O98" s="296">
        <v>448</v>
      </c>
      <c r="P98" s="293">
        <v>391</v>
      </c>
      <c r="Q98" s="301">
        <v>371</v>
      </c>
      <c r="R98" s="301">
        <v>416</v>
      </c>
      <c r="S98" s="301">
        <v>412</v>
      </c>
      <c r="T98" s="301">
        <v>441</v>
      </c>
      <c r="U98" s="301">
        <v>478</v>
      </c>
      <c r="V98" s="301">
        <v>495</v>
      </c>
      <c r="W98" s="301">
        <v>509</v>
      </c>
      <c r="X98" s="301">
        <v>509</v>
      </c>
      <c r="Y98" s="301">
        <v>518</v>
      </c>
      <c r="Z98" s="301">
        <v>532</v>
      </c>
      <c r="AA98" s="296">
        <v>518</v>
      </c>
      <c r="AB98" s="293">
        <v>461</v>
      </c>
      <c r="AC98" s="301">
        <v>422</v>
      </c>
      <c r="AD98" s="301">
        <v>451</v>
      </c>
      <c r="AE98" s="301">
        <v>463</v>
      </c>
      <c r="AF98" s="301">
        <v>473</v>
      </c>
      <c r="AG98" s="301">
        <v>470</v>
      </c>
      <c r="AH98" s="301">
        <v>515</v>
      </c>
      <c r="AI98" s="301">
        <v>537</v>
      </c>
      <c r="AJ98" s="301">
        <v>555</v>
      </c>
      <c r="AK98" s="301">
        <v>558</v>
      </c>
      <c r="AL98" s="301">
        <v>495</v>
      </c>
      <c r="AM98" s="296">
        <v>507</v>
      </c>
      <c r="AN98" s="293">
        <v>470</v>
      </c>
      <c r="AO98" s="301">
        <v>400</v>
      </c>
      <c r="AP98" s="301">
        <v>418</v>
      </c>
      <c r="AQ98" s="301">
        <v>450</v>
      </c>
      <c r="AR98" s="301">
        <v>437</v>
      </c>
      <c r="AS98" s="301">
        <v>447</v>
      </c>
      <c r="AT98" s="301">
        <v>470</v>
      </c>
      <c r="AU98" s="301">
        <v>470</v>
      </c>
      <c r="AV98" s="301">
        <v>588</v>
      </c>
      <c r="AW98" s="301">
        <v>481</v>
      </c>
      <c r="AX98" s="301">
        <v>456</v>
      </c>
      <c r="AY98" s="296">
        <v>443</v>
      </c>
      <c r="AZ98" s="293">
        <v>448</v>
      </c>
      <c r="BA98" s="301">
        <v>466</v>
      </c>
      <c r="BB98" s="301">
        <v>473</v>
      </c>
      <c r="BC98" s="301">
        <v>460</v>
      </c>
      <c r="BD98" s="301">
        <v>433</v>
      </c>
      <c r="BE98" s="301">
        <v>466</v>
      </c>
      <c r="BF98" s="301">
        <v>463</v>
      </c>
      <c r="BG98" s="301">
        <v>465</v>
      </c>
      <c r="BH98" s="301">
        <v>455</v>
      </c>
      <c r="BI98" s="301">
        <v>464</v>
      </c>
      <c r="BJ98" s="301">
        <v>434</v>
      </c>
      <c r="BK98" s="292">
        <v>465</v>
      </c>
      <c r="BL98" s="293">
        <v>469</v>
      </c>
      <c r="BM98" s="301">
        <v>470</v>
      </c>
      <c r="BN98" s="301">
        <v>461</v>
      </c>
      <c r="BO98" s="301">
        <v>472</v>
      </c>
      <c r="BP98" s="301">
        <v>471</v>
      </c>
      <c r="BQ98" s="301">
        <v>464</v>
      </c>
      <c r="BR98" s="301">
        <v>451</v>
      </c>
      <c r="BS98" s="301">
        <v>460</v>
      </c>
      <c r="BT98" s="301">
        <v>468</v>
      </c>
      <c r="BU98" s="301">
        <v>457</v>
      </c>
      <c r="BV98" s="301">
        <v>460</v>
      </c>
      <c r="BW98" s="292">
        <v>453</v>
      </c>
      <c r="BX98" s="293">
        <v>425</v>
      </c>
      <c r="BY98" s="301">
        <v>399</v>
      </c>
      <c r="BZ98" s="301">
        <v>423</v>
      </c>
      <c r="CA98" s="301">
        <v>438</v>
      </c>
      <c r="CB98" s="301">
        <v>451</v>
      </c>
      <c r="CC98" s="301">
        <v>464</v>
      </c>
      <c r="CD98" s="301">
        <v>444</v>
      </c>
      <c r="CE98" s="301">
        <v>455</v>
      </c>
      <c r="CF98" s="301">
        <v>444</v>
      </c>
      <c r="CG98" s="301">
        <v>447</v>
      </c>
      <c r="CH98" s="301">
        <v>439</v>
      </c>
      <c r="CI98" s="292">
        <v>391</v>
      </c>
      <c r="CJ98" s="293">
        <v>312</v>
      </c>
      <c r="CK98" s="301">
        <v>294</v>
      </c>
      <c r="CL98" s="301">
        <v>298</v>
      </c>
      <c r="CM98" s="301">
        <v>315</v>
      </c>
      <c r="CN98" s="301">
        <v>318</v>
      </c>
      <c r="CO98" s="301">
        <v>316</v>
      </c>
      <c r="CP98" s="301">
        <v>312</v>
      </c>
      <c r="CQ98" s="301">
        <v>331</v>
      </c>
      <c r="CR98" s="301">
        <v>337</v>
      </c>
      <c r="CS98" s="301">
        <v>351</v>
      </c>
      <c r="CT98" s="301">
        <v>365</v>
      </c>
      <c r="CU98" s="292">
        <v>368</v>
      </c>
      <c r="CV98" s="293">
        <v>366</v>
      </c>
      <c r="CW98" s="301">
        <v>352</v>
      </c>
      <c r="CX98" s="301">
        <v>377</v>
      </c>
      <c r="CY98" s="301">
        <v>415</v>
      </c>
      <c r="CZ98" s="301">
        <v>441</v>
      </c>
      <c r="DA98" s="301">
        <v>444</v>
      </c>
      <c r="DB98" s="301">
        <v>476</v>
      </c>
      <c r="DC98" s="301">
        <v>461</v>
      </c>
      <c r="DD98" s="301">
        <v>459</v>
      </c>
      <c r="DE98" s="301">
        <v>464</v>
      </c>
      <c r="DF98" s="301">
        <v>472</v>
      </c>
      <c r="DG98" s="292">
        <v>472</v>
      </c>
      <c r="DH98" s="293">
        <v>432</v>
      </c>
      <c r="DI98" s="301">
        <v>463</v>
      </c>
      <c r="DJ98" s="301">
        <v>495</v>
      </c>
      <c r="DK98" s="301">
        <v>488</v>
      </c>
      <c r="DL98" s="301">
        <v>490</v>
      </c>
      <c r="DM98" s="301">
        <v>498</v>
      </c>
      <c r="DN98" s="301">
        <v>473</v>
      </c>
      <c r="DO98" s="301">
        <v>439</v>
      </c>
      <c r="DP98" s="301">
        <v>454</v>
      </c>
      <c r="DQ98" s="292">
        <v>456</v>
      </c>
      <c r="DR98" s="292">
        <v>474</v>
      </c>
      <c r="DS98" s="296">
        <v>469</v>
      </c>
      <c r="DT98" s="292">
        <v>431</v>
      </c>
      <c r="DU98" s="292">
        <v>423</v>
      </c>
      <c r="DV98" s="292">
        <v>474</v>
      </c>
      <c r="DW98" s="292">
        <v>482</v>
      </c>
      <c r="DX98" s="292">
        <v>490</v>
      </c>
      <c r="DY98" s="292">
        <v>502</v>
      </c>
      <c r="DZ98" s="292">
        <v>487</v>
      </c>
      <c r="EA98" s="292">
        <v>471</v>
      </c>
      <c r="EB98" s="292">
        <v>505</v>
      </c>
      <c r="EC98" s="292">
        <v>517</v>
      </c>
      <c r="ED98" s="292">
        <v>508</v>
      </c>
      <c r="EE98" s="292">
        <v>503</v>
      </c>
      <c r="EF98" s="853">
        <v>456</v>
      </c>
      <c r="EG98" s="292">
        <v>450</v>
      </c>
      <c r="EH98" s="292">
        <v>471</v>
      </c>
      <c r="EI98" s="292">
        <v>486</v>
      </c>
      <c r="EJ98" s="292">
        <v>506</v>
      </c>
      <c r="EK98" s="292">
        <v>498</v>
      </c>
      <c r="EL98" s="296">
        <v>507</v>
      </c>
      <c r="EM98" s="93">
        <v>9</v>
      </c>
      <c r="EN98" s="79">
        <v>1.7751479289940828</v>
      </c>
      <c r="EO98" s="93">
        <v>4</v>
      </c>
      <c r="EP98" s="79">
        <v>0.79522862823061624</v>
      </c>
    </row>
    <row r="99" spans="1:146" ht="15" outlineLevel="2">
      <c r="A99" s="290">
        <v>660</v>
      </c>
      <c r="B99" s="290" t="s">
        <v>398</v>
      </c>
      <c r="C99" s="290" t="s">
        <v>508</v>
      </c>
      <c r="D99" s="293">
        <v>2812</v>
      </c>
      <c r="E99" s="301">
        <v>2850</v>
      </c>
      <c r="F99" s="301">
        <v>2832</v>
      </c>
      <c r="G99" s="301">
        <v>2962</v>
      </c>
      <c r="H99" s="301">
        <v>3039</v>
      </c>
      <c r="I99" s="301">
        <v>3070</v>
      </c>
      <c r="J99" s="301">
        <v>3043</v>
      </c>
      <c r="K99" s="301">
        <v>3067</v>
      </c>
      <c r="L99" s="301">
        <v>3133</v>
      </c>
      <c r="M99" s="301">
        <v>3086</v>
      </c>
      <c r="N99" s="301">
        <v>3147</v>
      </c>
      <c r="O99" s="296">
        <v>3254</v>
      </c>
      <c r="P99" s="293">
        <v>3073</v>
      </c>
      <c r="Q99" s="301">
        <v>1769</v>
      </c>
      <c r="R99" s="301">
        <v>2752</v>
      </c>
      <c r="S99" s="301">
        <v>2898</v>
      </c>
      <c r="T99" s="301">
        <v>3039</v>
      </c>
      <c r="U99" s="301">
        <v>3312</v>
      </c>
      <c r="V99" s="301">
        <v>3249</v>
      </c>
      <c r="W99" s="301">
        <v>3254</v>
      </c>
      <c r="X99" s="301">
        <v>3262</v>
      </c>
      <c r="Y99" s="301">
        <v>3371</v>
      </c>
      <c r="Z99" s="301">
        <v>3293</v>
      </c>
      <c r="AA99" s="296">
        <v>3286</v>
      </c>
      <c r="AB99" s="293">
        <v>3177</v>
      </c>
      <c r="AC99" s="301">
        <v>3198</v>
      </c>
      <c r="AD99" s="301">
        <v>3199</v>
      </c>
      <c r="AE99" s="301">
        <v>3228</v>
      </c>
      <c r="AF99" s="301">
        <v>3218</v>
      </c>
      <c r="AG99" s="301">
        <v>3297</v>
      </c>
      <c r="AH99" s="301">
        <v>3533</v>
      </c>
      <c r="AI99" s="301">
        <v>3630</v>
      </c>
      <c r="AJ99" s="301">
        <v>3659</v>
      </c>
      <c r="AK99" s="301">
        <v>3630</v>
      </c>
      <c r="AL99" s="301">
        <v>3453</v>
      </c>
      <c r="AM99" s="296">
        <v>3433</v>
      </c>
      <c r="AN99" s="293">
        <v>3285</v>
      </c>
      <c r="AO99" s="301">
        <v>3155</v>
      </c>
      <c r="AP99" s="301">
        <v>3177</v>
      </c>
      <c r="AQ99" s="301">
        <v>3229</v>
      </c>
      <c r="AR99" s="301">
        <v>3251</v>
      </c>
      <c r="AS99" s="301">
        <v>3342</v>
      </c>
      <c r="AT99" s="301">
        <v>3380</v>
      </c>
      <c r="AU99" s="301">
        <v>3403</v>
      </c>
      <c r="AV99" s="301">
        <v>3509</v>
      </c>
      <c r="AW99" s="301">
        <v>3438</v>
      </c>
      <c r="AX99" s="301">
        <v>3421</v>
      </c>
      <c r="AY99" s="296">
        <v>3407</v>
      </c>
      <c r="AZ99" s="293">
        <v>3330</v>
      </c>
      <c r="BA99" s="301">
        <v>3366</v>
      </c>
      <c r="BB99" s="301">
        <v>3393</v>
      </c>
      <c r="BC99" s="301">
        <v>3293</v>
      </c>
      <c r="BD99" s="301">
        <v>3278</v>
      </c>
      <c r="BE99" s="301">
        <v>3257</v>
      </c>
      <c r="BF99" s="301">
        <v>3223</v>
      </c>
      <c r="BG99" s="301">
        <v>3215</v>
      </c>
      <c r="BH99" s="301">
        <v>3219</v>
      </c>
      <c r="BI99" s="301">
        <v>3209</v>
      </c>
      <c r="BJ99" s="301">
        <v>3081</v>
      </c>
      <c r="BK99" s="292">
        <v>3117</v>
      </c>
      <c r="BL99" s="293">
        <v>3131</v>
      </c>
      <c r="BM99" s="301">
        <v>3115</v>
      </c>
      <c r="BN99" s="301">
        <v>3197</v>
      </c>
      <c r="BO99" s="301">
        <v>3219</v>
      </c>
      <c r="BP99" s="301">
        <v>3236</v>
      </c>
      <c r="BQ99" s="301">
        <v>3287</v>
      </c>
      <c r="BR99" s="301">
        <v>3279</v>
      </c>
      <c r="BS99" s="301">
        <v>3367</v>
      </c>
      <c r="BT99" s="301">
        <v>3502</v>
      </c>
      <c r="BU99" s="301">
        <v>3597</v>
      </c>
      <c r="BV99" s="301">
        <v>3668</v>
      </c>
      <c r="BW99" s="292">
        <v>3685</v>
      </c>
      <c r="BX99" s="293">
        <v>3586</v>
      </c>
      <c r="BY99" s="301">
        <v>3584</v>
      </c>
      <c r="BZ99" s="301">
        <v>3607</v>
      </c>
      <c r="CA99" s="301">
        <v>3671</v>
      </c>
      <c r="CB99" s="301">
        <v>3725</v>
      </c>
      <c r="CC99" s="301">
        <v>3738</v>
      </c>
      <c r="CD99" s="301">
        <v>3781</v>
      </c>
      <c r="CE99" s="301">
        <v>3871</v>
      </c>
      <c r="CF99" s="301">
        <v>3788</v>
      </c>
      <c r="CG99" s="301">
        <v>3784</v>
      </c>
      <c r="CH99" s="301">
        <v>3775</v>
      </c>
      <c r="CI99" s="292">
        <v>3712</v>
      </c>
      <c r="CJ99" s="293">
        <v>3505</v>
      </c>
      <c r="CK99" s="301">
        <v>3463</v>
      </c>
      <c r="CL99" s="301">
        <v>3472</v>
      </c>
      <c r="CM99" s="301">
        <v>3395</v>
      </c>
      <c r="CN99" s="301">
        <v>3230</v>
      </c>
      <c r="CO99" s="301">
        <v>3241</v>
      </c>
      <c r="CP99" s="301">
        <v>3320</v>
      </c>
      <c r="CQ99" s="301">
        <v>3433</v>
      </c>
      <c r="CR99" s="301">
        <v>3473</v>
      </c>
      <c r="CS99" s="301">
        <v>3471</v>
      </c>
      <c r="CT99" s="301">
        <v>3553</v>
      </c>
      <c r="CU99" s="292">
        <v>3549</v>
      </c>
      <c r="CV99" s="293">
        <v>3477</v>
      </c>
      <c r="CW99" s="301">
        <v>3540</v>
      </c>
      <c r="CX99" s="301">
        <v>3575</v>
      </c>
      <c r="CY99" s="301">
        <v>3575</v>
      </c>
      <c r="CZ99" s="301">
        <v>3579</v>
      </c>
      <c r="DA99" s="301">
        <v>3583</v>
      </c>
      <c r="DB99" s="301">
        <v>3498</v>
      </c>
      <c r="DC99" s="301">
        <v>3514</v>
      </c>
      <c r="DD99" s="301">
        <v>3572</v>
      </c>
      <c r="DE99" s="301">
        <v>3569</v>
      </c>
      <c r="DF99" s="301">
        <v>3582</v>
      </c>
      <c r="DG99" s="292">
        <v>3600</v>
      </c>
      <c r="DH99" s="293">
        <v>3546</v>
      </c>
      <c r="DI99" s="301">
        <v>3571</v>
      </c>
      <c r="DJ99" s="301">
        <v>3587</v>
      </c>
      <c r="DK99" s="301">
        <v>3564</v>
      </c>
      <c r="DL99" s="301">
        <v>3542</v>
      </c>
      <c r="DM99" s="301">
        <v>3579</v>
      </c>
      <c r="DN99" s="301">
        <v>3290</v>
      </c>
      <c r="DO99" s="301">
        <v>3277</v>
      </c>
      <c r="DP99" s="301">
        <v>3262</v>
      </c>
      <c r="DQ99" s="292">
        <v>3288</v>
      </c>
      <c r="DR99" s="292">
        <v>3282</v>
      </c>
      <c r="DS99" s="296">
        <v>3261</v>
      </c>
      <c r="DT99" s="292">
        <v>3217</v>
      </c>
      <c r="DU99" s="292">
        <v>3289</v>
      </c>
      <c r="DV99" s="292">
        <v>3404</v>
      </c>
      <c r="DW99" s="292">
        <v>3439</v>
      </c>
      <c r="DX99" s="292">
        <v>3476</v>
      </c>
      <c r="DY99" s="292">
        <v>3498</v>
      </c>
      <c r="DZ99" s="292">
        <v>3476</v>
      </c>
      <c r="EA99" s="292">
        <v>3436</v>
      </c>
      <c r="EB99" s="292">
        <v>3426</v>
      </c>
      <c r="EC99" s="292">
        <v>3445</v>
      </c>
      <c r="ED99" s="292">
        <v>3492</v>
      </c>
      <c r="EE99" s="292">
        <v>3455</v>
      </c>
      <c r="EF99" s="853">
        <v>3365</v>
      </c>
      <c r="EG99" s="292">
        <v>3345</v>
      </c>
      <c r="EH99" s="292">
        <v>3366</v>
      </c>
      <c r="EI99" s="292">
        <v>3385</v>
      </c>
      <c r="EJ99" s="292">
        <v>3415</v>
      </c>
      <c r="EK99" s="292">
        <v>3408</v>
      </c>
      <c r="EL99" s="296">
        <v>3339</v>
      </c>
      <c r="EM99" s="93">
        <v>-69</v>
      </c>
      <c r="EN99" s="79">
        <v>-2.0664869721473496</v>
      </c>
      <c r="EO99" s="93">
        <v>-116</v>
      </c>
      <c r="EP99" s="79">
        <v>-3.3574529667149058</v>
      </c>
    </row>
    <row r="100" spans="1:146" ht="15" outlineLevel="2">
      <c r="A100" s="290">
        <v>667</v>
      </c>
      <c r="B100" s="290" t="s">
        <v>398</v>
      </c>
      <c r="C100" s="290" t="s">
        <v>511</v>
      </c>
      <c r="D100" s="293">
        <v>2919</v>
      </c>
      <c r="E100" s="301">
        <v>2833</v>
      </c>
      <c r="F100" s="301">
        <v>2806</v>
      </c>
      <c r="G100" s="301">
        <v>2849</v>
      </c>
      <c r="H100" s="301">
        <v>2925</v>
      </c>
      <c r="I100" s="301">
        <v>3001</v>
      </c>
      <c r="J100" s="301">
        <v>2960</v>
      </c>
      <c r="K100" s="301">
        <v>2987</v>
      </c>
      <c r="L100" s="301">
        <v>2977</v>
      </c>
      <c r="M100" s="301">
        <v>3054</v>
      </c>
      <c r="N100" s="301">
        <v>3088</v>
      </c>
      <c r="O100" s="296">
        <v>3130</v>
      </c>
      <c r="P100" s="293">
        <v>2967</v>
      </c>
      <c r="Q100" s="301">
        <v>2977</v>
      </c>
      <c r="R100" s="301">
        <v>3141</v>
      </c>
      <c r="S100" s="301">
        <v>3119</v>
      </c>
      <c r="T100" s="301">
        <v>2925</v>
      </c>
      <c r="U100" s="301">
        <v>3291</v>
      </c>
      <c r="V100" s="301">
        <v>3292</v>
      </c>
      <c r="W100" s="301">
        <v>3403</v>
      </c>
      <c r="X100" s="301">
        <v>3318</v>
      </c>
      <c r="Y100" s="301">
        <v>3290</v>
      </c>
      <c r="Z100" s="301">
        <v>3260</v>
      </c>
      <c r="AA100" s="296">
        <v>3074</v>
      </c>
      <c r="AB100" s="293">
        <v>2950</v>
      </c>
      <c r="AC100" s="301">
        <v>3008</v>
      </c>
      <c r="AD100" s="301">
        <v>3020</v>
      </c>
      <c r="AE100" s="301">
        <v>3043</v>
      </c>
      <c r="AF100" s="301">
        <v>3062</v>
      </c>
      <c r="AG100" s="301">
        <v>3128</v>
      </c>
      <c r="AH100" s="301">
        <v>3293</v>
      </c>
      <c r="AI100" s="301">
        <v>3324</v>
      </c>
      <c r="AJ100" s="301">
        <v>3446</v>
      </c>
      <c r="AK100" s="301">
        <v>3483</v>
      </c>
      <c r="AL100" s="301">
        <v>3378</v>
      </c>
      <c r="AM100" s="296">
        <v>3361</v>
      </c>
      <c r="AN100" s="293">
        <v>3209</v>
      </c>
      <c r="AO100" s="301">
        <v>3062</v>
      </c>
      <c r="AP100" s="301">
        <v>3096</v>
      </c>
      <c r="AQ100" s="301">
        <v>3220</v>
      </c>
      <c r="AR100" s="301">
        <v>3274</v>
      </c>
      <c r="AS100" s="301">
        <v>3344</v>
      </c>
      <c r="AT100" s="301">
        <v>3311</v>
      </c>
      <c r="AU100" s="301">
        <v>3314</v>
      </c>
      <c r="AV100" s="301">
        <v>3267</v>
      </c>
      <c r="AW100" s="301">
        <v>3300</v>
      </c>
      <c r="AX100" s="301">
        <v>3318</v>
      </c>
      <c r="AY100" s="296">
        <v>3332</v>
      </c>
      <c r="AZ100" s="293">
        <v>3215</v>
      </c>
      <c r="BA100" s="301">
        <v>3157</v>
      </c>
      <c r="BB100" s="301">
        <v>3208</v>
      </c>
      <c r="BC100" s="301">
        <v>3167</v>
      </c>
      <c r="BD100" s="301">
        <v>3117</v>
      </c>
      <c r="BE100" s="301">
        <v>3163</v>
      </c>
      <c r="BF100" s="301">
        <v>3233</v>
      </c>
      <c r="BG100" s="301">
        <v>3457</v>
      </c>
      <c r="BH100" s="301">
        <v>3143</v>
      </c>
      <c r="BI100" s="301">
        <v>3193</v>
      </c>
      <c r="BJ100" s="301">
        <v>3122</v>
      </c>
      <c r="BK100" s="292">
        <v>3168</v>
      </c>
      <c r="BL100" s="293">
        <v>3114</v>
      </c>
      <c r="BM100" s="301">
        <v>3098</v>
      </c>
      <c r="BN100" s="301">
        <v>3115</v>
      </c>
      <c r="BO100" s="301">
        <v>3112</v>
      </c>
      <c r="BP100" s="301">
        <v>3123</v>
      </c>
      <c r="BQ100" s="301">
        <v>3188</v>
      </c>
      <c r="BR100" s="301">
        <v>3171</v>
      </c>
      <c r="BS100" s="301">
        <v>3153</v>
      </c>
      <c r="BT100" s="301">
        <v>3161</v>
      </c>
      <c r="BU100" s="301">
        <v>3154</v>
      </c>
      <c r="BV100" s="301">
        <v>3156</v>
      </c>
      <c r="BW100" s="292">
        <v>3157</v>
      </c>
      <c r="BX100" s="293">
        <v>3077</v>
      </c>
      <c r="BY100" s="301">
        <v>3089</v>
      </c>
      <c r="BZ100" s="301">
        <v>3172</v>
      </c>
      <c r="CA100" s="301">
        <v>3151</v>
      </c>
      <c r="CB100" s="301">
        <v>3187</v>
      </c>
      <c r="CC100" s="301">
        <v>3177</v>
      </c>
      <c r="CD100" s="301">
        <v>3197</v>
      </c>
      <c r="CE100" s="301">
        <v>3224</v>
      </c>
      <c r="CF100" s="301">
        <v>3174</v>
      </c>
      <c r="CG100" s="301">
        <v>3198</v>
      </c>
      <c r="CH100" s="301">
        <v>3229</v>
      </c>
      <c r="CI100" s="292">
        <v>3215</v>
      </c>
      <c r="CJ100" s="293">
        <v>3129</v>
      </c>
      <c r="CK100" s="301">
        <v>3050</v>
      </c>
      <c r="CL100" s="301">
        <v>3057</v>
      </c>
      <c r="CM100" s="301">
        <v>3050</v>
      </c>
      <c r="CN100" s="301">
        <v>2977</v>
      </c>
      <c r="CO100" s="301">
        <v>2961</v>
      </c>
      <c r="CP100" s="301">
        <v>2998</v>
      </c>
      <c r="CQ100" s="301">
        <v>3104</v>
      </c>
      <c r="CR100" s="301">
        <v>3131</v>
      </c>
      <c r="CS100" s="301">
        <v>3135</v>
      </c>
      <c r="CT100" s="301">
        <v>3172</v>
      </c>
      <c r="CU100" s="292">
        <v>3176</v>
      </c>
      <c r="CV100" s="293">
        <v>3132</v>
      </c>
      <c r="CW100" s="301">
        <v>3178</v>
      </c>
      <c r="CX100" s="301">
        <v>3246</v>
      </c>
      <c r="CY100" s="301">
        <v>3246</v>
      </c>
      <c r="CZ100" s="301">
        <v>3292</v>
      </c>
      <c r="DA100" s="301">
        <v>3295</v>
      </c>
      <c r="DB100" s="301">
        <v>3256</v>
      </c>
      <c r="DC100" s="301">
        <v>3262</v>
      </c>
      <c r="DD100" s="301">
        <v>3339</v>
      </c>
      <c r="DE100" s="301">
        <v>3349</v>
      </c>
      <c r="DF100" s="301">
        <v>3329</v>
      </c>
      <c r="DG100" s="292">
        <v>3338</v>
      </c>
      <c r="DH100" s="293">
        <v>3260</v>
      </c>
      <c r="DI100" s="301">
        <v>3267</v>
      </c>
      <c r="DJ100" s="301">
        <v>3292</v>
      </c>
      <c r="DK100" s="301">
        <v>3317</v>
      </c>
      <c r="DL100" s="301">
        <v>3351</v>
      </c>
      <c r="DM100" s="301">
        <v>3360</v>
      </c>
      <c r="DN100" s="301">
        <v>3074</v>
      </c>
      <c r="DO100" s="301">
        <v>3047</v>
      </c>
      <c r="DP100" s="301">
        <v>3136</v>
      </c>
      <c r="DQ100" s="292">
        <v>3146</v>
      </c>
      <c r="DR100" s="292">
        <v>3197</v>
      </c>
      <c r="DS100" s="296">
        <v>3173</v>
      </c>
      <c r="DT100" s="292">
        <v>3124</v>
      </c>
      <c r="DU100" s="292">
        <v>3144</v>
      </c>
      <c r="DV100" s="292">
        <v>3208</v>
      </c>
      <c r="DW100" s="292">
        <v>3228</v>
      </c>
      <c r="DX100" s="292">
        <v>3209</v>
      </c>
      <c r="DY100" s="292">
        <v>3252</v>
      </c>
      <c r="DZ100" s="292">
        <v>3215</v>
      </c>
      <c r="EA100" s="292">
        <v>3210</v>
      </c>
      <c r="EB100" s="292">
        <v>3284</v>
      </c>
      <c r="EC100" s="292">
        <v>3329</v>
      </c>
      <c r="ED100" s="292">
        <v>3331</v>
      </c>
      <c r="EE100" s="292">
        <v>3373</v>
      </c>
      <c r="EF100" s="853">
        <v>3254</v>
      </c>
      <c r="EG100" s="292">
        <v>3186</v>
      </c>
      <c r="EH100" s="292">
        <v>3174</v>
      </c>
      <c r="EI100" s="292">
        <v>3245</v>
      </c>
      <c r="EJ100" s="292">
        <v>3303</v>
      </c>
      <c r="EK100" s="292">
        <v>3347</v>
      </c>
      <c r="EL100" s="296">
        <v>3350</v>
      </c>
      <c r="EM100" s="93">
        <v>3</v>
      </c>
      <c r="EN100" s="79">
        <v>8.9552238805970144E-2</v>
      </c>
      <c r="EO100" s="93">
        <v>-23</v>
      </c>
      <c r="EP100" s="79">
        <v>-0.68188556181440863</v>
      </c>
    </row>
    <row r="101" spans="1:146" ht="15" outlineLevel="2">
      <c r="A101" s="290">
        <v>674</v>
      </c>
      <c r="B101" s="290" t="s">
        <v>398</v>
      </c>
      <c r="C101" s="290" t="s">
        <v>513</v>
      </c>
      <c r="D101" s="293">
        <v>2018</v>
      </c>
      <c r="E101" s="301">
        <v>2032</v>
      </c>
      <c r="F101" s="301">
        <v>2003</v>
      </c>
      <c r="G101" s="301">
        <v>2080</v>
      </c>
      <c r="H101" s="301">
        <v>2064</v>
      </c>
      <c r="I101" s="301">
        <v>2054</v>
      </c>
      <c r="J101" s="301">
        <v>2037</v>
      </c>
      <c r="K101" s="301">
        <v>2038</v>
      </c>
      <c r="L101" s="301">
        <v>1987</v>
      </c>
      <c r="M101" s="301">
        <v>1994</v>
      </c>
      <c r="N101" s="301">
        <v>1993</v>
      </c>
      <c r="O101" s="296">
        <v>2055</v>
      </c>
      <c r="P101" s="293">
        <v>2039</v>
      </c>
      <c r="Q101" s="301">
        <v>849</v>
      </c>
      <c r="R101" s="301">
        <v>1680</v>
      </c>
      <c r="S101" s="301">
        <v>1803</v>
      </c>
      <c r="T101" s="301">
        <v>2064</v>
      </c>
      <c r="U101" s="301">
        <v>1896</v>
      </c>
      <c r="V101" s="301">
        <v>1922</v>
      </c>
      <c r="W101" s="301">
        <v>1971</v>
      </c>
      <c r="X101" s="301">
        <v>1978</v>
      </c>
      <c r="Y101" s="301">
        <v>2035</v>
      </c>
      <c r="Z101" s="301">
        <v>2027</v>
      </c>
      <c r="AA101" s="296">
        <v>1955</v>
      </c>
      <c r="AB101" s="293">
        <v>1889</v>
      </c>
      <c r="AC101" s="301">
        <v>1848</v>
      </c>
      <c r="AD101" s="301">
        <v>1813</v>
      </c>
      <c r="AE101" s="301">
        <v>1815</v>
      </c>
      <c r="AF101" s="301">
        <v>1770</v>
      </c>
      <c r="AG101" s="301">
        <v>1708</v>
      </c>
      <c r="AH101" s="301">
        <v>1758</v>
      </c>
      <c r="AI101" s="301">
        <v>1763</v>
      </c>
      <c r="AJ101" s="301">
        <v>1775</v>
      </c>
      <c r="AK101" s="301">
        <v>1765</v>
      </c>
      <c r="AL101" s="301">
        <v>1728</v>
      </c>
      <c r="AM101" s="296">
        <v>1534</v>
      </c>
      <c r="AN101" s="293">
        <v>1989</v>
      </c>
      <c r="AO101" s="301">
        <v>1912</v>
      </c>
      <c r="AP101" s="301">
        <v>1943</v>
      </c>
      <c r="AQ101" s="301">
        <v>1989</v>
      </c>
      <c r="AR101" s="301">
        <v>1985</v>
      </c>
      <c r="AS101" s="301">
        <v>2003</v>
      </c>
      <c r="AT101" s="301">
        <v>2044</v>
      </c>
      <c r="AU101" s="301">
        <v>2057</v>
      </c>
      <c r="AV101" s="301">
        <v>2027</v>
      </c>
      <c r="AW101" s="301">
        <v>2060</v>
      </c>
      <c r="AX101" s="301">
        <v>2063</v>
      </c>
      <c r="AY101" s="296">
        <v>2037</v>
      </c>
      <c r="AZ101" s="293">
        <v>1994</v>
      </c>
      <c r="BA101" s="301">
        <v>2020</v>
      </c>
      <c r="BB101" s="301">
        <v>2024</v>
      </c>
      <c r="BC101" s="301">
        <v>1969</v>
      </c>
      <c r="BD101" s="301">
        <v>1981</v>
      </c>
      <c r="BE101" s="301">
        <v>2044</v>
      </c>
      <c r="BF101" s="301">
        <v>2066</v>
      </c>
      <c r="BG101" s="301">
        <v>2068</v>
      </c>
      <c r="BH101" s="301">
        <v>2093</v>
      </c>
      <c r="BI101" s="301">
        <v>2088</v>
      </c>
      <c r="BJ101" s="301">
        <v>2100</v>
      </c>
      <c r="BK101" s="292">
        <v>2118</v>
      </c>
      <c r="BL101" s="293">
        <v>2100</v>
      </c>
      <c r="BM101" s="301">
        <v>2091</v>
      </c>
      <c r="BN101" s="301">
        <v>2110</v>
      </c>
      <c r="BO101" s="301">
        <v>2196</v>
      </c>
      <c r="BP101" s="301">
        <v>2182</v>
      </c>
      <c r="BQ101" s="301">
        <v>2179</v>
      </c>
      <c r="BR101" s="301">
        <v>2152</v>
      </c>
      <c r="BS101" s="301">
        <v>2210</v>
      </c>
      <c r="BT101" s="301">
        <v>2196</v>
      </c>
      <c r="BU101" s="301">
        <v>2189</v>
      </c>
      <c r="BV101" s="301">
        <v>2196</v>
      </c>
      <c r="BW101" s="292">
        <v>2217</v>
      </c>
      <c r="BX101" s="293">
        <v>2165</v>
      </c>
      <c r="BY101" s="301">
        <v>2187</v>
      </c>
      <c r="BZ101" s="301">
        <v>2253</v>
      </c>
      <c r="CA101" s="301">
        <v>2270</v>
      </c>
      <c r="CB101" s="301">
        <v>2257</v>
      </c>
      <c r="CC101" s="301">
        <v>2308</v>
      </c>
      <c r="CD101" s="301">
        <v>2336</v>
      </c>
      <c r="CE101" s="301">
        <v>2402</v>
      </c>
      <c r="CF101" s="301">
        <v>2341</v>
      </c>
      <c r="CG101" s="301">
        <v>2332</v>
      </c>
      <c r="CH101" s="301">
        <v>2373</v>
      </c>
      <c r="CI101" s="292">
        <v>2393</v>
      </c>
      <c r="CJ101" s="293">
        <v>2313</v>
      </c>
      <c r="CK101" s="301">
        <v>2324</v>
      </c>
      <c r="CL101" s="301">
        <v>2284</v>
      </c>
      <c r="CM101" s="301">
        <v>2283</v>
      </c>
      <c r="CN101" s="301">
        <v>2178</v>
      </c>
      <c r="CO101" s="301">
        <v>2154</v>
      </c>
      <c r="CP101" s="301">
        <v>2155</v>
      </c>
      <c r="CQ101" s="301">
        <v>2260</v>
      </c>
      <c r="CR101" s="301">
        <v>2273</v>
      </c>
      <c r="CS101" s="301">
        <v>2265</v>
      </c>
      <c r="CT101" s="301">
        <v>2288</v>
      </c>
      <c r="CU101" s="292">
        <v>2348</v>
      </c>
      <c r="CV101" s="293">
        <v>2338</v>
      </c>
      <c r="CW101" s="301">
        <v>2361</v>
      </c>
      <c r="CX101" s="301">
        <v>2411</v>
      </c>
      <c r="CY101" s="301">
        <v>2446</v>
      </c>
      <c r="CZ101" s="301">
        <v>2514</v>
      </c>
      <c r="DA101" s="301">
        <v>2489</v>
      </c>
      <c r="DB101" s="301">
        <v>2458</v>
      </c>
      <c r="DC101" s="301">
        <v>2452</v>
      </c>
      <c r="DD101" s="301">
        <v>2535</v>
      </c>
      <c r="DE101" s="301">
        <v>2590</v>
      </c>
      <c r="DF101" s="301">
        <v>2586</v>
      </c>
      <c r="DG101" s="292">
        <v>2575</v>
      </c>
      <c r="DH101" s="293">
        <v>2571</v>
      </c>
      <c r="DI101" s="301">
        <v>2601</v>
      </c>
      <c r="DJ101" s="301">
        <v>2626</v>
      </c>
      <c r="DK101" s="301">
        <v>2627</v>
      </c>
      <c r="DL101" s="301">
        <v>2677</v>
      </c>
      <c r="DM101" s="301">
        <v>2686</v>
      </c>
      <c r="DN101" s="301">
        <v>2442</v>
      </c>
      <c r="DO101" s="301">
        <v>2425</v>
      </c>
      <c r="DP101" s="301">
        <v>2472</v>
      </c>
      <c r="DQ101" s="292">
        <v>2473</v>
      </c>
      <c r="DR101" s="292">
        <v>2530</v>
      </c>
      <c r="DS101" s="296">
        <v>2547</v>
      </c>
      <c r="DT101" s="292">
        <v>2515</v>
      </c>
      <c r="DU101" s="292">
        <v>2491</v>
      </c>
      <c r="DV101" s="292">
        <v>2567</v>
      </c>
      <c r="DW101" s="292">
        <v>2577</v>
      </c>
      <c r="DX101" s="292">
        <v>2591</v>
      </c>
      <c r="DY101" s="292">
        <v>2607</v>
      </c>
      <c r="DZ101" s="292">
        <v>2611</v>
      </c>
      <c r="EA101" s="292">
        <v>2580</v>
      </c>
      <c r="EB101" s="292">
        <v>2609</v>
      </c>
      <c r="EC101" s="292">
        <v>2636</v>
      </c>
      <c r="ED101" s="292">
        <v>2677</v>
      </c>
      <c r="EE101" s="292">
        <v>2669</v>
      </c>
      <c r="EF101" s="853">
        <v>2599</v>
      </c>
      <c r="EG101" s="292">
        <v>2599</v>
      </c>
      <c r="EH101" s="292">
        <v>2624</v>
      </c>
      <c r="EI101" s="292">
        <v>2644</v>
      </c>
      <c r="EJ101" s="292">
        <v>2671</v>
      </c>
      <c r="EK101" s="292">
        <v>2696</v>
      </c>
      <c r="EL101" s="296">
        <v>2688</v>
      </c>
      <c r="EM101" s="93">
        <v>-8</v>
      </c>
      <c r="EN101" s="79">
        <v>-0.29761904761904762</v>
      </c>
      <c r="EO101" s="93">
        <v>19</v>
      </c>
      <c r="EP101" s="79">
        <v>0.71187710753091049</v>
      </c>
    </row>
    <row r="102" spans="1:146" ht="15" outlineLevel="2">
      <c r="A102" s="290">
        <v>697</v>
      </c>
      <c r="B102" s="290" t="s">
        <v>398</v>
      </c>
      <c r="C102" s="290" t="s">
        <v>517</v>
      </c>
      <c r="D102" s="293">
        <v>9560</v>
      </c>
      <c r="E102" s="301">
        <v>9662</v>
      </c>
      <c r="F102" s="301">
        <v>9659</v>
      </c>
      <c r="G102" s="301">
        <v>9741</v>
      </c>
      <c r="H102" s="301">
        <v>9898</v>
      </c>
      <c r="I102" s="301">
        <v>9952</v>
      </c>
      <c r="J102" s="301">
        <v>9872</v>
      </c>
      <c r="K102" s="301">
        <v>9962</v>
      </c>
      <c r="L102" s="301">
        <v>9874</v>
      </c>
      <c r="M102" s="301">
        <v>9983</v>
      </c>
      <c r="N102" s="301">
        <v>10009</v>
      </c>
      <c r="O102" s="296">
        <v>10040</v>
      </c>
      <c r="P102" s="293">
        <v>9940</v>
      </c>
      <c r="Q102" s="301">
        <v>8409</v>
      </c>
      <c r="R102" s="301">
        <v>10123</v>
      </c>
      <c r="S102" s="301">
        <v>10138</v>
      </c>
      <c r="T102" s="301">
        <v>9898</v>
      </c>
      <c r="U102" s="301">
        <v>10354</v>
      </c>
      <c r="V102" s="301">
        <v>10312</v>
      </c>
      <c r="W102" s="301">
        <v>10536</v>
      </c>
      <c r="X102" s="301">
        <v>10553</v>
      </c>
      <c r="Y102" s="301">
        <v>10572</v>
      </c>
      <c r="Z102" s="301">
        <v>10622</v>
      </c>
      <c r="AA102" s="296">
        <v>10505</v>
      </c>
      <c r="AB102" s="293">
        <v>10410</v>
      </c>
      <c r="AC102" s="301">
        <v>10355</v>
      </c>
      <c r="AD102" s="301">
        <v>10530</v>
      </c>
      <c r="AE102" s="301">
        <v>10636</v>
      </c>
      <c r="AF102" s="301">
        <v>10642</v>
      </c>
      <c r="AG102" s="301">
        <v>10701</v>
      </c>
      <c r="AH102" s="301">
        <v>11018</v>
      </c>
      <c r="AI102" s="301">
        <v>11152</v>
      </c>
      <c r="AJ102" s="301">
        <v>11359</v>
      </c>
      <c r="AK102" s="301">
        <v>11530</v>
      </c>
      <c r="AL102" s="301">
        <v>11448</v>
      </c>
      <c r="AM102" s="296">
        <v>11452</v>
      </c>
      <c r="AN102" s="293">
        <v>11313</v>
      </c>
      <c r="AO102" s="301">
        <v>11333</v>
      </c>
      <c r="AP102" s="301">
        <v>11428</v>
      </c>
      <c r="AQ102" s="301">
        <v>11613</v>
      </c>
      <c r="AR102" s="301">
        <v>11701</v>
      </c>
      <c r="AS102" s="301">
        <v>11885</v>
      </c>
      <c r="AT102" s="301">
        <v>11801</v>
      </c>
      <c r="AU102" s="301">
        <v>11678</v>
      </c>
      <c r="AV102" s="301">
        <v>11541</v>
      </c>
      <c r="AW102" s="301">
        <v>11626</v>
      </c>
      <c r="AX102" s="301">
        <v>11555</v>
      </c>
      <c r="AY102" s="296">
        <v>11463</v>
      </c>
      <c r="AZ102" s="293">
        <v>11284</v>
      </c>
      <c r="BA102" s="301">
        <v>11272</v>
      </c>
      <c r="BB102" s="301">
        <v>11420</v>
      </c>
      <c r="BC102" s="301">
        <v>11273</v>
      </c>
      <c r="BD102" s="301">
        <v>11253</v>
      </c>
      <c r="BE102" s="301">
        <v>11364</v>
      </c>
      <c r="BF102" s="301">
        <v>11428</v>
      </c>
      <c r="BG102" s="301">
        <v>11540</v>
      </c>
      <c r="BH102" s="301">
        <v>11578</v>
      </c>
      <c r="BI102" s="301">
        <v>11527</v>
      </c>
      <c r="BJ102" s="301">
        <v>11593</v>
      </c>
      <c r="BK102" s="292">
        <v>11667</v>
      </c>
      <c r="BL102" s="293">
        <v>11578</v>
      </c>
      <c r="BM102" s="301">
        <v>11489</v>
      </c>
      <c r="BN102" s="301">
        <v>11591</v>
      </c>
      <c r="BO102" s="301">
        <v>11662</v>
      </c>
      <c r="BP102" s="301">
        <v>11695</v>
      </c>
      <c r="BQ102" s="301">
        <v>11723</v>
      </c>
      <c r="BR102" s="301">
        <v>11802</v>
      </c>
      <c r="BS102" s="301">
        <v>11872</v>
      </c>
      <c r="BT102" s="301">
        <v>11874</v>
      </c>
      <c r="BU102" s="301">
        <v>11827</v>
      </c>
      <c r="BV102" s="301">
        <v>11825</v>
      </c>
      <c r="BW102" s="292">
        <v>12259</v>
      </c>
      <c r="BX102" s="293">
        <v>12031</v>
      </c>
      <c r="BY102" s="301">
        <v>11713</v>
      </c>
      <c r="BZ102" s="301">
        <v>11694</v>
      </c>
      <c r="CA102" s="301">
        <v>11695</v>
      </c>
      <c r="CB102" s="301">
        <v>11779</v>
      </c>
      <c r="CC102" s="301">
        <v>11763</v>
      </c>
      <c r="CD102" s="301">
        <v>11731</v>
      </c>
      <c r="CE102" s="301">
        <v>11859</v>
      </c>
      <c r="CF102" s="301">
        <v>11772</v>
      </c>
      <c r="CG102" s="301">
        <v>11796</v>
      </c>
      <c r="CH102" s="301">
        <v>11764</v>
      </c>
      <c r="CI102" s="292">
        <v>11666</v>
      </c>
      <c r="CJ102" s="293">
        <v>11514</v>
      </c>
      <c r="CK102" s="301">
        <v>11380</v>
      </c>
      <c r="CL102" s="301">
        <v>11168</v>
      </c>
      <c r="CM102" s="301">
        <v>11036</v>
      </c>
      <c r="CN102" s="301">
        <v>10775</v>
      </c>
      <c r="CO102" s="301">
        <v>10654</v>
      </c>
      <c r="CP102" s="301">
        <v>10841</v>
      </c>
      <c r="CQ102" s="301">
        <v>11079</v>
      </c>
      <c r="CR102" s="301">
        <v>11106</v>
      </c>
      <c r="CS102" s="301">
        <v>11156</v>
      </c>
      <c r="CT102" s="301">
        <v>11265</v>
      </c>
      <c r="CU102" s="292">
        <v>11918</v>
      </c>
      <c r="CV102" s="293">
        <v>12104</v>
      </c>
      <c r="CW102" s="301">
        <v>12557</v>
      </c>
      <c r="CX102" s="301">
        <v>12928</v>
      </c>
      <c r="CY102" s="301">
        <v>13228</v>
      </c>
      <c r="CZ102" s="301">
        <v>13458</v>
      </c>
      <c r="DA102" s="301">
        <v>13607</v>
      </c>
      <c r="DB102" s="301">
        <v>13683</v>
      </c>
      <c r="DC102" s="301">
        <v>13812</v>
      </c>
      <c r="DD102" s="301">
        <v>13915</v>
      </c>
      <c r="DE102" s="301">
        <v>14074</v>
      </c>
      <c r="DF102" s="301">
        <v>14241</v>
      </c>
      <c r="DG102" s="292">
        <v>14371</v>
      </c>
      <c r="DH102" s="293">
        <v>14470</v>
      </c>
      <c r="DI102" s="301">
        <v>14663</v>
      </c>
      <c r="DJ102" s="301">
        <v>14755</v>
      </c>
      <c r="DK102" s="301">
        <v>14973</v>
      </c>
      <c r="DL102" s="301">
        <v>15088</v>
      </c>
      <c r="DM102" s="301">
        <v>15290</v>
      </c>
      <c r="DN102" s="301">
        <v>14364</v>
      </c>
      <c r="DO102" s="301">
        <v>14631</v>
      </c>
      <c r="DP102" s="301">
        <v>14766</v>
      </c>
      <c r="DQ102" s="292">
        <v>14947</v>
      </c>
      <c r="DR102" s="292">
        <v>15042</v>
      </c>
      <c r="DS102" s="296">
        <v>15074</v>
      </c>
      <c r="DT102" s="292">
        <v>15076</v>
      </c>
      <c r="DU102" s="292">
        <v>15131</v>
      </c>
      <c r="DV102" s="292">
        <v>15353</v>
      </c>
      <c r="DW102" s="292">
        <v>15397</v>
      </c>
      <c r="DX102" s="292">
        <v>15624</v>
      </c>
      <c r="DY102" s="292">
        <v>15831</v>
      </c>
      <c r="DZ102" s="292">
        <v>15808</v>
      </c>
      <c r="EA102" s="292">
        <v>15898</v>
      </c>
      <c r="EB102" s="292">
        <v>16130</v>
      </c>
      <c r="EC102" s="292">
        <v>16254</v>
      </c>
      <c r="ED102" s="292">
        <v>16276</v>
      </c>
      <c r="EE102" s="292">
        <v>16365</v>
      </c>
      <c r="EF102" s="853">
        <v>16219</v>
      </c>
      <c r="EG102" s="292">
        <v>16347</v>
      </c>
      <c r="EH102" s="292">
        <v>16442</v>
      </c>
      <c r="EI102" s="292">
        <v>16550</v>
      </c>
      <c r="EJ102" s="292">
        <v>16677</v>
      </c>
      <c r="EK102" s="292">
        <v>16799</v>
      </c>
      <c r="EL102" s="296">
        <v>16865</v>
      </c>
      <c r="EM102" s="93">
        <v>66</v>
      </c>
      <c r="EN102" s="79">
        <v>0.39134301808479105</v>
      </c>
      <c r="EO102" s="93">
        <v>500</v>
      </c>
      <c r="EP102" s="79">
        <v>3.0553009471432935</v>
      </c>
    </row>
    <row r="103" spans="1:146" ht="15" outlineLevel="2">
      <c r="A103" s="290">
        <v>756</v>
      </c>
      <c r="B103" s="290" t="s">
        <v>398</v>
      </c>
      <c r="C103" s="290" t="s">
        <v>519</v>
      </c>
      <c r="D103" s="293">
        <v>5149</v>
      </c>
      <c r="E103" s="301">
        <v>4819</v>
      </c>
      <c r="F103" s="301">
        <v>4763</v>
      </c>
      <c r="G103" s="301">
        <v>4869</v>
      </c>
      <c r="H103" s="301">
        <v>4941</v>
      </c>
      <c r="I103" s="301">
        <v>5089</v>
      </c>
      <c r="J103" s="301">
        <v>5039</v>
      </c>
      <c r="K103" s="301">
        <v>4973</v>
      </c>
      <c r="L103" s="301">
        <v>4886</v>
      </c>
      <c r="M103" s="301">
        <v>4954</v>
      </c>
      <c r="N103" s="301">
        <v>5025</v>
      </c>
      <c r="O103" s="296">
        <v>5027</v>
      </c>
      <c r="P103" s="293">
        <v>4845</v>
      </c>
      <c r="Q103" s="301">
        <v>4832</v>
      </c>
      <c r="R103" s="301">
        <v>5025</v>
      </c>
      <c r="S103" s="301">
        <v>5069</v>
      </c>
      <c r="T103" s="301">
        <v>4941</v>
      </c>
      <c r="U103" s="301">
        <v>5023</v>
      </c>
      <c r="V103" s="301">
        <v>5031</v>
      </c>
      <c r="W103" s="301">
        <v>5216</v>
      </c>
      <c r="X103" s="301">
        <v>5236</v>
      </c>
      <c r="Y103" s="301">
        <v>5232</v>
      </c>
      <c r="Z103" s="301">
        <v>5201</v>
      </c>
      <c r="AA103" s="296">
        <v>5083</v>
      </c>
      <c r="AB103" s="293">
        <v>4736</v>
      </c>
      <c r="AC103" s="301">
        <v>4652</v>
      </c>
      <c r="AD103" s="301">
        <v>4717</v>
      </c>
      <c r="AE103" s="301">
        <v>4875</v>
      </c>
      <c r="AF103" s="301">
        <v>4894</v>
      </c>
      <c r="AG103" s="301">
        <v>4961</v>
      </c>
      <c r="AH103" s="301">
        <v>5207</v>
      </c>
      <c r="AI103" s="301">
        <v>5265</v>
      </c>
      <c r="AJ103" s="301">
        <v>5403</v>
      </c>
      <c r="AK103" s="301">
        <v>5459</v>
      </c>
      <c r="AL103" s="301">
        <v>5371</v>
      </c>
      <c r="AM103" s="296">
        <v>5311</v>
      </c>
      <c r="AN103" s="293">
        <v>5168</v>
      </c>
      <c r="AO103" s="301">
        <v>5112</v>
      </c>
      <c r="AP103" s="301">
        <v>5292</v>
      </c>
      <c r="AQ103" s="301">
        <v>5450</v>
      </c>
      <c r="AR103" s="301">
        <v>5517</v>
      </c>
      <c r="AS103" s="301">
        <v>5663</v>
      </c>
      <c r="AT103" s="301">
        <v>5722</v>
      </c>
      <c r="AU103" s="301">
        <v>5776</v>
      </c>
      <c r="AV103" s="301">
        <v>5743</v>
      </c>
      <c r="AW103" s="301">
        <v>5836</v>
      </c>
      <c r="AX103" s="301">
        <v>5839</v>
      </c>
      <c r="AY103" s="296">
        <v>5835</v>
      </c>
      <c r="AZ103" s="293">
        <v>5594</v>
      </c>
      <c r="BA103" s="301">
        <v>5601</v>
      </c>
      <c r="BB103" s="301">
        <v>5782</v>
      </c>
      <c r="BC103" s="301">
        <v>5772</v>
      </c>
      <c r="BD103" s="301">
        <v>5763</v>
      </c>
      <c r="BE103" s="301">
        <v>5873</v>
      </c>
      <c r="BF103" s="301">
        <v>5898</v>
      </c>
      <c r="BG103" s="301">
        <v>6178</v>
      </c>
      <c r="BH103" s="301">
        <v>5794</v>
      </c>
      <c r="BI103" s="301">
        <v>5767</v>
      </c>
      <c r="BJ103" s="301">
        <v>5695</v>
      </c>
      <c r="BK103" s="292">
        <v>5734</v>
      </c>
      <c r="BL103" s="293">
        <v>5630</v>
      </c>
      <c r="BM103" s="301">
        <v>5709</v>
      </c>
      <c r="BN103" s="301">
        <v>5721</v>
      </c>
      <c r="BO103" s="301">
        <v>5817</v>
      </c>
      <c r="BP103" s="301">
        <v>5735</v>
      </c>
      <c r="BQ103" s="301">
        <v>5877</v>
      </c>
      <c r="BR103" s="301">
        <v>5912</v>
      </c>
      <c r="BS103" s="301">
        <v>5962</v>
      </c>
      <c r="BT103" s="301">
        <v>6022</v>
      </c>
      <c r="BU103" s="301">
        <v>6001</v>
      </c>
      <c r="BV103" s="301">
        <v>5986</v>
      </c>
      <c r="BW103" s="292">
        <v>6000</v>
      </c>
      <c r="BX103" s="293">
        <v>5822</v>
      </c>
      <c r="BY103" s="301">
        <v>5821</v>
      </c>
      <c r="BZ103" s="301">
        <v>5921</v>
      </c>
      <c r="CA103" s="301">
        <v>5988</v>
      </c>
      <c r="CB103" s="301">
        <v>6034</v>
      </c>
      <c r="CC103" s="301">
        <v>6182</v>
      </c>
      <c r="CD103" s="301">
        <v>6262</v>
      </c>
      <c r="CE103" s="301">
        <v>6395</v>
      </c>
      <c r="CF103" s="301">
        <v>6329</v>
      </c>
      <c r="CG103" s="301">
        <v>6366</v>
      </c>
      <c r="CH103" s="301">
        <v>6495</v>
      </c>
      <c r="CI103" s="292">
        <v>6531</v>
      </c>
      <c r="CJ103" s="293">
        <v>6359</v>
      </c>
      <c r="CK103" s="301">
        <v>6354</v>
      </c>
      <c r="CL103" s="301">
        <v>6333</v>
      </c>
      <c r="CM103" s="301">
        <v>6321</v>
      </c>
      <c r="CN103" s="301">
        <v>6195</v>
      </c>
      <c r="CO103" s="301">
        <v>6215</v>
      </c>
      <c r="CP103" s="301">
        <v>6249</v>
      </c>
      <c r="CQ103" s="301">
        <v>6412</v>
      </c>
      <c r="CR103" s="301">
        <v>6453</v>
      </c>
      <c r="CS103" s="301">
        <v>6493</v>
      </c>
      <c r="CT103" s="301">
        <v>6624</v>
      </c>
      <c r="CU103" s="292">
        <v>6719</v>
      </c>
      <c r="CV103" s="293">
        <v>6677</v>
      </c>
      <c r="CW103" s="301">
        <v>6743</v>
      </c>
      <c r="CX103" s="301">
        <v>6869</v>
      </c>
      <c r="CY103" s="301">
        <v>6954</v>
      </c>
      <c r="CZ103" s="301">
        <v>7051</v>
      </c>
      <c r="DA103" s="301">
        <v>7072</v>
      </c>
      <c r="DB103" s="301">
        <v>6982</v>
      </c>
      <c r="DC103" s="301">
        <v>7063</v>
      </c>
      <c r="DD103" s="301">
        <v>7051</v>
      </c>
      <c r="DE103" s="301">
        <v>7071</v>
      </c>
      <c r="DF103" s="301">
        <v>7055</v>
      </c>
      <c r="DG103" s="292">
        <v>7141</v>
      </c>
      <c r="DH103" s="293">
        <v>7131</v>
      </c>
      <c r="DI103" s="301">
        <v>7279</v>
      </c>
      <c r="DJ103" s="301">
        <v>7301</v>
      </c>
      <c r="DK103" s="301">
        <v>7387</v>
      </c>
      <c r="DL103" s="301">
        <v>7395</v>
      </c>
      <c r="DM103" s="301">
        <v>7468</v>
      </c>
      <c r="DN103" s="301">
        <v>6865</v>
      </c>
      <c r="DO103" s="301">
        <v>6869</v>
      </c>
      <c r="DP103" s="301">
        <v>6955</v>
      </c>
      <c r="DQ103" s="292">
        <v>6910</v>
      </c>
      <c r="DR103" s="292">
        <v>6917</v>
      </c>
      <c r="DS103" s="296">
        <v>6845</v>
      </c>
      <c r="DT103" s="292">
        <v>6802</v>
      </c>
      <c r="DU103" s="292">
        <v>6821</v>
      </c>
      <c r="DV103" s="292">
        <v>6980</v>
      </c>
      <c r="DW103" s="292">
        <v>7012</v>
      </c>
      <c r="DX103" s="292">
        <v>7049</v>
      </c>
      <c r="DY103" s="292">
        <v>7296</v>
      </c>
      <c r="DZ103" s="292">
        <v>7236</v>
      </c>
      <c r="EA103" s="292">
        <v>7177</v>
      </c>
      <c r="EB103" s="292">
        <v>7277</v>
      </c>
      <c r="EC103" s="292">
        <v>7255</v>
      </c>
      <c r="ED103" s="292">
        <v>7260</v>
      </c>
      <c r="EE103" s="292">
        <v>7187</v>
      </c>
      <c r="EF103" s="853">
        <v>7107</v>
      </c>
      <c r="EG103" s="292">
        <v>7105</v>
      </c>
      <c r="EH103" s="292">
        <v>7085</v>
      </c>
      <c r="EI103" s="292">
        <v>7179</v>
      </c>
      <c r="EJ103" s="292">
        <v>7222</v>
      </c>
      <c r="EK103" s="292">
        <v>7250</v>
      </c>
      <c r="EL103" s="296">
        <v>7209</v>
      </c>
      <c r="EM103" s="93">
        <v>-41</v>
      </c>
      <c r="EN103" s="79">
        <v>-0.5687335275350256</v>
      </c>
      <c r="EO103" s="93">
        <v>22</v>
      </c>
      <c r="EP103" s="79">
        <v>0.30610825100876582</v>
      </c>
    </row>
    <row r="104" spans="1:146" ht="15" outlineLevel="1">
      <c r="A104" s="108" t="s">
        <v>399</v>
      </c>
      <c r="B104" s="21"/>
      <c r="C104" s="22"/>
      <c r="D104" s="39">
        <v>79792</v>
      </c>
      <c r="E104" s="40">
        <v>79304</v>
      </c>
      <c r="F104" s="40">
        <v>79152</v>
      </c>
      <c r="G104" s="40">
        <v>80313</v>
      </c>
      <c r="H104" s="40">
        <v>81166</v>
      </c>
      <c r="I104" s="40">
        <v>82036</v>
      </c>
      <c r="J104" s="40">
        <v>81391</v>
      </c>
      <c r="K104" s="40">
        <v>81596</v>
      </c>
      <c r="L104" s="40">
        <v>80834</v>
      </c>
      <c r="M104" s="40">
        <v>81419</v>
      </c>
      <c r="N104" s="40">
        <v>81828</v>
      </c>
      <c r="O104" s="208">
        <v>81944</v>
      </c>
      <c r="P104" s="39">
        <v>79511</v>
      </c>
      <c r="Q104" s="40">
        <v>56487</v>
      </c>
      <c r="R104" s="40">
        <v>77749</v>
      </c>
      <c r="S104" s="40">
        <v>78745</v>
      </c>
      <c r="T104" s="40">
        <v>81166</v>
      </c>
      <c r="U104" s="40">
        <v>80652</v>
      </c>
      <c r="V104" s="40">
        <v>80559</v>
      </c>
      <c r="W104" s="40">
        <v>82514</v>
      </c>
      <c r="X104" s="40">
        <v>82873</v>
      </c>
      <c r="Y104" s="40">
        <v>83631</v>
      </c>
      <c r="Z104" s="40">
        <v>83128</v>
      </c>
      <c r="AA104" s="208">
        <v>81096</v>
      </c>
      <c r="AB104" s="39">
        <v>78472</v>
      </c>
      <c r="AC104" s="40">
        <v>77161</v>
      </c>
      <c r="AD104" s="40">
        <v>77726</v>
      </c>
      <c r="AE104" s="40">
        <v>78763</v>
      </c>
      <c r="AF104" s="40">
        <v>78810</v>
      </c>
      <c r="AG104" s="40">
        <v>79829</v>
      </c>
      <c r="AH104" s="40">
        <v>83142</v>
      </c>
      <c r="AI104" s="40">
        <v>84369</v>
      </c>
      <c r="AJ104" s="40">
        <v>85783</v>
      </c>
      <c r="AK104" s="40">
        <v>85892</v>
      </c>
      <c r="AL104" s="40">
        <v>83330</v>
      </c>
      <c r="AM104" s="208">
        <v>83278</v>
      </c>
      <c r="AN104" s="39">
        <v>81296</v>
      </c>
      <c r="AO104" s="40">
        <v>79101</v>
      </c>
      <c r="AP104" s="40">
        <v>80135</v>
      </c>
      <c r="AQ104" s="40">
        <v>82290</v>
      </c>
      <c r="AR104" s="40">
        <v>83389</v>
      </c>
      <c r="AS104" s="40">
        <v>86414</v>
      </c>
      <c r="AT104" s="40">
        <v>87303</v>
      </c>
      <c r="AU104" s="40">
        <v>87709</v>
      </c>
      <c r="AV104" s="40">
        <v>88101</v>
      </c>
      <c r="AW104" s="40">
        <v>89074</v>
      </c>
      <c r="AX104" s="40">
        <v>89052</v>
      </c>
      <c r="AY104" s="208">
        <v>89484</v>
      </c>
      <c r="AZ104" s="39">
        <v>88412</v>
      </c>
      <c r="BA104" s="40">
        <v>87898</v>
      </c>
      <c r="BB104" s="40">
        <v>88538</v>
      </c>
      <c r="BC104" s="40">
        <v>87032</v>
      </c>
      <c r="BD104" s="40">
        <v>86442</v>
      </c>
      <c r="BE104" s="40">
        <v>87169</v>
      </c>
      <c r="BF104" s="40">
        <v>87385</v>
      </c>
      <c r="BG104" s="40">
        <v>88904</v>
      </c>
      <c r="BH104" s="40">
        <v>86142</v>
      </c>
      <c r="BI104" s="40">
        <v>85685</v>
      </c>
      <c r="BJ104" s="40">
        <v>84769</v>
      </c>
      <c r="BK104" s="52">
        <v>85106</v>
      </c>
      <c r="BL104" s="39">
        <v>84063</v>
      </c>
      <c r="BM104" s="40">
        <v>83358</v>
      </c>
      <c r="BN104" s="40">
        <v>84453</v>
      </c>
      <c r="BO104" s="40">
        <v>84895</v>
      </c>
      <c r="BP104" s="40">
        <v>84409</v>
      </c>
      <c r="BQ104" s="40">
        <v>84620</v>
      </c>
      <c r="BR104" s="40">
        <v>84407</v>
      </c>
      <c r="BS104" s="40">
        <v>85092</v>
      </c>
      <c r="BT104" s="40">
        <v>85609</v>
      </c>
      <c r="BU104" s="40">
        <v>85612</v>
      </c>
      <c r="BV104" s="40">
        <v>85194</v>
      </c>
      <c r="BW104" s="52">
        <v>84472</v>
      </c>
      <c r="BX104" s="39">
        <v>82720</v>
      </c>
      <c r="BY104" s="40">
        <v>82610</v>
      </c>
      <c r="BZ104" s="40">
        <v>83629</v>
      </c>
      <c r="CA104" s="40">
        <v>84064</v>
      </c>
      <c r="CB104" s="40">
        <v>84345</v>
      </c>
      <c r="CC104" s="40">
        <v>84818</v>
      </c>
      <c r="CD104" s="40">
        <v>85210</v>
      </c>
      <c r="CE104" s="40">
        <v>85607</v>
      </c>
      <c r="CF104" s="40">
        <v>84918</v>
      </c>
      <c r="CG104" s="40">
        <v>85261</v>
      </c>
      <c r="CH104" s="40">
        <v>85447</v>
      </c>
      <c r="CI104" s="52">
        <v>85183</v>
      </c>
      <c r="CJ104" s="39">
        <v>82682</v>
      </c>
      <c r="CK104" s="40">
        <v>81562</v>
      </c>
      <c r="CL104" s="40">
        <v>82261</v>
      </c>
      <c r="CM104" s="40">
        <v>82000</v>
      </c>
      <c r="CN104" s="40">
        <v>80813</v>
      </c>
      <c r="CO104" s="40">
        <v>80962</v>
      </c>
      <c r="CP104" s="40">
        <v>81742</v>
      </c>
      <c r="CQ104" s="40">
        <v>83834</v>
      </c>
      <c r="CR104" s="40">
        <v>84363</v>
      </c>
      <c r="CS104" s="40">
        <v>85194</v>
      </c>
      <c r="CT104" s="40">
        <v>86465</v>
      </c>
      <c r="CU104" s="52">
        <v>86732</v>
      </c>
      <c r="CV104" s="39">
        <v>86198</v>
      </c>
      <c r="CW104" s="40">
        <v>87034</v>
      </c>
      <c r="CX104" s="40">
        <v>88750</v>
      </c>
      <c r="CY104" s="40">
        <v>89158</v>
      </c>
      <c r="CZ104" s="40">
        <v>89941</v>
      </c>
      <c r="DA104" s="40">
        <v>89859</v>
      </c>
      <c r="DB104" s="40">
        <v>89253</v>
      </c>
      <c r="DC104" s="40">
        <v>89492</v>
      </c>
      <c r="DD104" s="40">
        <v>89411</v>
      </c>
      <c r="DE104" s="40">
        <v>89838</v>
      </c>
      <c r="DF104" s="40">
        <v>89658</v>
      </c>
      <c r="DG104" s="52">
        <v>89961</v>
      </c>
      <c r="DH104" s="39">
        <v>89472</v>
      </c>
      <c r="DI104" s="40">
        <v>90349</v>
      </c>
      <c r="DJ104" s="40">
        <v>90904</v>
      </c>
      <c r="DK104" s="40">
        <v>91824</v>
      </c>
      <c r="DL104" s="40">
        <v>91702</v>
      </c>
      <c r="DM104" s="40">
        <v>92415</v>
      </c>
      <c r="DN104" s="40">
        <v>85495</v>
      </c>
      <c r="DO104" s="40">
        <v>85763</v>
      </c>
      <c r="DP104" s="40">
        <v>86744</v>
      </c>
      <c r="DQ104" s="52">
        <v>86663</v>
      </c>
      <c r="DR104" s="52">
        <v>87211</v>
      </c>
      <c r="DS104" s="208">
        <v>86738</v>
      </c>
      <c r="DT104" s="52">
        <v>85182</v>
      </c>
      <c r="DU104" s="52">
        <v>85632</v>
      </c>
      <c r="DV104" s="52">
        <v>87772</v>
      </c>
      <c r="DW104" s="52">
        <v>87866</v>
      </c>
      <c r="DX104" s="52">
        <v>88387</v>
      </c>
      <c r="DY104" s="52">
        <v>88865</v>
      </c>
      <c r="DZ104" s="52">
        <v>88464</v>
      </c>
      <c r="EA104" s="52">
        <v>88508</v>
      </c>
      <c r="EB104" s="52">
        <v>88567</v>
      </c>
      <c r="EC104" s="52">
        <v>88763</v>
      </c>
      <c r="ED104" s="52">
        <v>89193</v>
      </c>
      <c r="EE104" s="52">
        <v>88271</v>
      </c>
      <c r="EF104" s="852">
        <v>86236</v>
      </c>
      <c r="EG104" s="52">
        <v>85814</v>
      </c>
      <c r="EH104" s="52">
        <v>86230</v>
      </c>
      <c r="EI104" s="52">
        <v>86864</v>
      </c>
      <c r="EJ104" s="52">
        <v>87207</v>
      </c>
      <c r="EK104" s="52">
        <v>87800</v>
      </c>
      <c r="EL104" s="208">
        <v>87412</v>
      </c>
      <c r="EM104" s="93">
        <v>-388</v>
      </c>
      <c r="EN104" s="79">
        <v>-0.44387498283988464</v>
      </c>
      <c r="EO104" s="93">
        <v>-859</v>
      </c>
      <c r="EP104" s="79">
        <v>-0.97313953620101734</v>
      </c>
    </row>
    <row r="105" spans="1:146" ht="15" outlineLevel="2">
      <c r="A105" s="290">
        <v>30</v>
      </c>
      <c r="B105" s="290" t="s">
        <v>399</v>
      </c>
      <c r="C105" s="290" t="s">
        <v>418</v>
      </c>
      <c r="D105" s="293">
        <v>12527</v>
      </c>
      <c r="E105" s="301">
        <v>12451</v>
      </c>
      <c r="F105" s="301">
        <v>12452</v>
      </c>
      <c r="G105" s="301">
        <v>12482</v>
      </c>
      <c r="H105" s="301">
        <v>12601</v>
      </c>
      <c r="I105" s="301">
        <v>12641</v>
      </c>
      <c r="J105" s="301">
        <v>12548</v>
      </c>
      <c r="K105" s="301">
        <v>12524</v>
      </c>
      <c r="L105" s="301">
        <v>12301</v>
      </c>
      <c r="M105" s="301">
        <v>12332</v>
      </c>
      <c r="N105" s="301">
        <v>12280</v>
      </c>
      <c r="O105" s="296">
        <v>12381</v>
      </c>
      <c r="P105" s="293">
        <v>12029</v>
      </c>
      <c r="Q105" s="301">
        <v>9412</v>
      </c>
      <c r="R105" s="301">
        <v>11978</v>
      </c>
      <c r="S105" s="301">
        <v>12028</v>
      </c>
      <c r="T105" s="301">
        <v>12601</v>
      </c>
      <c r="U105" s="301">
        <v>12231</v>
      </c>
      <c r="V105" s="301">
        <v>12230</v>
      </c>
      <c r="W105" s="301">
        <v>12579</v>
      </c>
      <c r="X105" s="301">
        <v>12640</v>
      </c>
      <c r="Y105" s="301">
        <v>12557</v>
      </c>
      <c r="Z105" s="301">
        <v>12520</v>
      </c>
      <c r="AA105" s="296">
        <v>12206</v>
      </c>
      <c r="AB105" s="293">
        <v>11826</v>
      </c>
      <c r="AC105" s="301">
        <v>11666</v>
      </c>
      <c r="AD105" s="301">
        <v>11779</v>
      </c>
      <c r="AE105" s="301">
        <v>12020</v>
      </c>
      <c r="AF105" s="301">
        <v>12030</v>
      </c>
      <c r="AG105" s="301">
        <v>12093</v>
      </c>
      <c r="AH105" s="301">
        <v>12296</v>
      </c>
      <c r="AI105" s="301">
        <v>12383</v>
      </c>
      <c r="AJ105" s="301">
        <v>12425</v>
      </c>
      <c r="AK105" s="301">
        <v>12607</v>
      </c>
      <c r="AL105" s="301">
        <v>12552</v>
      </c>
      <c r="AM105" s="296">
        <v>12542</v>
      </c>
      <c r="AN105" s="293">
        <v>12462</v>
      </c>
      <c r="AO105" s="301">
        <v>12434</v>
      </c>
      <c r="AP105" s="301">
        <v>12604</v>
      </c>
      <c r="AQ105" s="301">
        <v>12808</v>
      </c>
      <c r="AR105" s="301">
        <v>13030</v>
      </c>
      <c r="AS105" s="301">
        <v>13631</v>
      </c>
      <c r="AT105" s="301">
        <v>13803</v>
      </c>
      <c r="AU105" s="301">
        <v>13860</v>
      </c>
      <c r="AV105" s="301">
        <v>13934</v>
      </c>
      <c r="AW105" s="301">
        <v>14042</v>
      </c>
      <c r="AX105" s="301">
        <v>13902</v>
      </c>
      <c r="AY105" s="296">
        <v>13769</v>
      </c>
      <c r="AZ105" s="293">
        <v>13512</v>
      </c>
      <c r="BA105" s="301">
        <v>13516</v>
      </c>
      <c r="BB105" s="301">
        <v>13728</v>
      </c>
      <c r="BC105" s="301">
        <v>13453</v>
      </c>
      <c r="BD105" s="301">
        <v>13279</v>
      </c>
      <c r="BE105" s="301">
        <v>13405</v>
      </c>
      <c r="BF105" s="301">
        <v>13541</v>
      </c>
      <c r="BG105" s="301">
        <v>13528</v>
      </c>
      <c r="BH105" s="301">
        <v>13577</v>
      </c>
      <c r="BI105" s="301">
        <v>13639</v>
      </c>
      <c r="BJ105" s="301">
        <v>13630</v>
      </c>
      <c r="BK105" s="292">
        <v>13701</v>
      </c>
      <c r="BL105" s="293">
        <v>13540</v>
      </c>
      <c r="BM105" s="301">
        <v>13637</v>
      </c>
      <c r="BN105" s="301">
        <v>13697</v>
      </c>
      <c r="BO105" s="301">
        <v>13681</v>
      </c>
      <c r="BP105" s="301">
        <v>13671</v>
      </c>
      <c r="BQ105" s="301">
        <v>13731</v>
      </c>
      <c r="BR105" s="301">
        <v>13654</v>
      </c>
      <c r="BS105" s="301">
        <v>13727</v>
      </c>
      <c r="BT105" s="301">
        <v>13860</v>
      </c>
      <c r="BU105" s="301">
        <v>13911</v>
      </c>
      <c r="BV105" s="301">
        <v>13752</v>
      </c>
      <c r="BW105" s="292">
        <v>13365</v>
      </c>
      <c r="BX105" s="293">
        <v>13296</v>
      </c>
      <c r="BY105" s="301">
        <v>13559</v>
      </c>
      <c r="BZ105" s="301">
        <v>13694</v>
      </c>
      <c r="CA105" s="301">
        <v>13788</v>
      </c>
      <c r="CB105" s="301">
        <v>13965</v>
      </c>
      <c r="CC105" s="301">
        <v>14053</v>
      </c>
      <c r="CD105" s="301">
        <v>14016</v>
      </c>
      <c r="CE105" s="301">
        <v>14022</v>
      </c>
      <c r="CF105" s="301">
        <v>14147</v>
      </c>
      <c r="CG105" s="301">
        <v>14323</v>
      </c>
      <c r="CH105" s="301">
        <v>14291</v>
      </c>
      <c r="CI105" s="292">
        <v>14279</v>
      </c>
      <c r="CJ105" s="293">
        <v>13919</v>
      </c>
      <c r="CK105" s="301">
        <v>13873</v>
      </c>
      <c r="CL105" s="301">
        <v>13866</v>
      </c>
      <c r="CM105" s="301">
        <v>13734</v>
      </c>
      <c r="CN105" s="301">
        <v>13514</v>
      </c>
      <c r="CO105" s="301">
        <v>13505</v>
      </c>
      <c r="CP105" s="301">
        <v>13801</v>
      </c>
      <c r="CQ105" s="301">
        <v>14048</v>
      </c>
      <c r="CR105" s="301">
        <v>14226</v>
      </c>
      <c r="CS105" s="301">
        <v>14345</v>
      </c>
      <c r="CT105" s="301">
        <v>14486</v>
      </c>
      <c r="CU105" s="292">
        <v>14519</v>
      </c>
      <c r="CV105" s="293">
        <v>14341</v>
      </c>
      <c r="CW105" s="301">
        <v>14471</v>
      </c>
      <c r="CX105" s="301">
        <v>14606</v>
      </c>
      <c r="CY105" s="301">
        <v>14611</v>
      </c>
      <c r="CZ105" s="301">
        <v>14697</v>
      </c>
      <c r="DA105" s="301">
        <v>14635</v>
      </c>
      <c r="DB105" s="301">
        <v>14509</v>
      </c>
      <c r="DC105" s="301">
        <v>14589</v>
      </c>
      <c r="DD105" s="301">
        <v>14455</v>
      </c>
      <c r="DE105" s="301">
        <v>14528</v>
      </c>
      <c r="DF105" s="301">
        <v>14399</v>
      </c>
      <c r="DG105" s="292">
        <v>14436</v>
      </c>
      <c r="DH105" s="293">
        <v>14374</v>
      </c>
      <c r="DI105" s="301">
        <v>14486</v>
      </c>
      <c r="DJ105" s="301">
        <v>14024</v>
      </c>
      <c r="DK105" s="301">
        <v>13993</v>
      </c>
      <c r="DL105" s="301">
        <v>13864</v>
      </c>
      <c r="DM105" s="301">
        <v>13925</v>
      </c>
      <c r="DN105" s="301">
        <v>12968</v>
      </c>
      <c r="DO105" s="301">
        <v>12965</v>
      </c>
      <c r="DP105" s="301">
        <v>13401</v>
      </c>
      <c r="DQ105" s="292">
        <v>13736</v>
      </c>
      <c r="DR105" s="292">
        <v>13924</v>
      </c>
      <c r="DS105" s="296">
        <v>13913</v>
      </c>
      <c r="DT105" s="292">
        <v>13748</v>
      </c>
      <c r="DU105" s="292">
        <v>13946</v>
      </c>
      <c r="DV105" s="292">
        <v>14187</v>
      </c>
      <c r="DW105" s="292">
        <v>14200</v>
      </c>
      <c r="DX105" s="292">
        <v>14468</v>
      </c>
      <c r="DY105" s="292">
        <v>14640</v>
      </c>
      <c r="DZ105" s="292">
        <v>14627</v>
      </c>
      <c r="EA105" s="292">
        <v>14614</v>
      </c>
      <c r="EB105" s="292">
        <v>14806</v>
      </c>
      <c r="EC105" s="292">
        <v>14814</v>
      </c>
      <c r="ED105" s="292">
        <v>14814</v>
      </c>
      <c r="EE105" s="292">
        <v>14735</v>
      </c>
      <c r="EF105" s="853">
        <v>14445</v>
      </c>
      <c r="EG105" s="292">
        <v>14358</v>
      </c>
      <c r="EH105" s="292">
        <v>14486</v>
      </c>
      <c r="EI105" s="292">
        <v>14584</v>
      </c>
      <c r="EJ105" s="292">
        <v>14608</v>
      </c>
      <c r="EK105" s="292">
        <v>14834</v>
      </c>
      <c r="EL105" s="296">
        <v>14762</v>
      </c>
      <c r="EM105" s="93">
        <v>-72</v>
      </c>
      <c r="EN105" s="79">
        <v>-0.48773878878200783</v>
      </c>
      <c r="EO105" s="93">
        <v>27</v>
      </c>
      <c r="EP105" s="79">
        <v>0.18323719036308109</v>
      </c>
    </row>
    <row r="106" spans="1:146" ht="15" outlineLevel="2">
      <c r="A106" s="290">
        <v>34</v>
      </c>
      <c r="B106" s="290" t="s">
        <v>399</v>
      </c>
      <c r="C106" s="290" t="s">
        <v>420</v>
      </c>
      <c r="D106" s="293">
        <v>7905</v>
      </c>
      <c r="E106" s="301">
        <v>7881</v>
      </c>
      <c r="F106" s="301">
        <v>7774</v>
      </c>
      <c r="G106" s="301">
        <v>7903</v>
      </c>
      <c r="H106" s="301">
        <v>8012</v>
      </c>
      <c r="I106" s="301">
        <v>8112</v>
      </c>
      <c r="J106" s="301">
        <v>8158</v>
      </c>
      <c r="K106" s="301">
        <v>8244</v>
      </c>
      <c r="L106" s="301">
        <v>8206</v>
      </c>
      <c r="M106" s="301">
        <v>8235</v>
      </c>
      <c r="N106" s="301">
        <v>8275</v>
      </c>
      <c r="O106" s="296">
        <v>8209</v>
      </c>
      <c r="P106" s="293">
        <v>8083</v>
      </c>
      <c r="Q106" s="301">
        <v>4212</v>
      </c>
      <c r="R106" s="301">
        <v>7877</v>
      </c>
      <c r="S106" s="301">
        <v>8048</v>
      </c>
      <c r="T106" s="301">
        <v>8012</v>
      </c>
      <c r="U106" s="301">
        <v>8098</v>
      </c>
      <c r="V106" s="301">
        <v>8067</v>
      </c>
      <c r="W106" s="301">
        <v>8256</v>
      </c>
      <c r="X106" s="301">
        <v>8195</v>
      </c>
      <c r="Y106" s="301">
        <v>8298</v>
      </c>
      <c r="Z106" s="301">
        <v>8368</v>
      </c>
      <c r="AA106" s="296">
        <v>8182</v>
      </c>
      <c r="AB106" s="293">
        <v>7968</v>
      </c>
      <c r="AC106" s="301">
        <v>7809</v>
      </c>
      <c r="AD106" s="301">
        <v>7855</v>
      </c>
      <c r="AE106" s="301">
        <v>7876</v>
      </c>
      <c r="AF106" s="301">
        <v>7851</v>
      </c>
      <c r="AG106" s="301">
        <v>7901</v>
      </c>
      <c r="AH106" s="301">
        <v>8117</v>
      </c>
      <c r="AI106" s="301">
        <v>8359</v>
      </c>
      <c r="AJ106" s="301">
        <v>8531</v>
      </c>
      <c r="AK106" s="301">
        <v>8561</v>
      </c>
      <c r="AL106" s="301">
        <v>8497</v>
      </c>
      <c r="AM106" s="296">
        <v>8410</v>
      </c>
      <c r="AN106" s="293">
        <v>8060</v>
      </c>
      <c r="AO106" s="301">
        <v>7695</v>
      </c>
      <c r="AP106" s="301">
        <v>7864</v>
      </c>
      <c r="AQ106" s="301">
        <v>8133</v>
      </c>
      <c r="AR106" s="301">
        <v>8258</v>
      </c>
      <c r="AS106" s="301">
        <v>8454</v>
      </c>
      <c r="AT106" s="301">
        <v>8585</v>
      </c>
      <c r="AU106" s="301">
        <v>8687</v>
      </c>
      <c r="AV106" s="301">
        <v>8716</v>
      </c>
      <c r="AW106" s="301">
        <v>8830</v>
      </c>
      <c r="AX106" s="301">
        <v>8788</v>
      </c>
      <c r="AY106" s="296">
        <v>8750</v>
      </c>
      <c r="AZ106" s="293">
        <v>8659</v>
      </c>
      <c r="BA106" s="301">
        <v>8570</v>
      </c>
      <c r="BB106" s="301">
        <v>8612</v>
      </c>
      <c r="BC106" s="301">
        <v>8406</v>
      </c>
      <c r="BD106" s="301">
        <v>8425</v>
      </c>
      <c r="BE106" s="301">
        <v>8588</v>
      </c>
      <c r="BF106" s="301">
        <v>8613</v>
      </c>
      <c r="BG106" s="301">
        <v>8947</v>
      </c>
      <c r="BH106" s="301">
        <v>8444</v>
      </c>
      <c r="BI106" s="301">
        <v>8394</v>
      </c>
      <c r="BJ106" s="301">
        <v>8231</v>
      </c>
      <c r="BK106" s="292">
        <v>8280</v>
      </c>
      <c r="BL106" s="293">
        <v>8154</v>
      </c>
      <c r="BM106" s="301">
        <v>8087</v>
      </c>
      <c r="BN106" s="301">
        <v>8189</v>
      </c>
      <c r="BO106" s="301">
        <v>8300</v>
      </c>
      <c r="BP106" s="301">
        <v>8309</v>
      </c>
      <c r="BQ106" s="301">
        <v>8299</v>
      </c>
      <c r="BR106" s="301">
        <v>8245</v>
      </c>
      <c r="BS106" s="301">
        <v>8330</v>
      </c>
      <c r="BT106" s="301">
        <v>8378</v>
      </c>
      <c r="BU106" s="301">
        <v>8339</v>
      </c>
      <c r="BV106" s="301">
        <v>8246</v>
      </c>
      <c r="BW106" s="292">
        <v>8291</v>
      </c>
      <c r="BX106" s="293">
        <v>8012</v>
      </c>
      <c r="BY106" s="301">
        <v>7872</v>
      </c>
      <c r="BZ106" s="301">
        <v>7985</v>
      </c>
      <c r="CA106" s="301">
        <v>8046</v>
      </c>
      <c r="CB106" s="301">
        <v>8080</v>
      </c>
      <c r="CC106" s="301">
        <v>8134</v>
      </c>
      <c r="CD106" s="301">
        <v>8184</v>
      </c>
      <c r="CE106" s="301">
        <v>8268</v>
      </c>
      <c r="CF106" s="301">
        <v>8212</v>
      </c>
      <c r="CG106" s="301">
        <v>8257</v>
      </c>
      <c r="CH106" s="301">
        <v>8252</v>
      </c>
      <c r="CI106" s="292">
        <v>8201</v>
      </c>
      <c r="CJ106" s="293">
        <v>7971</v>
      </c>
      <c r="CK106" s="301">
        <v>7748</v>
      </c>
      <c r="CL106" s="301">
        <v>7852</v>
      </c>
      <c r="CM106" s="301">
        <v>7845</v>
      </c>
      <c r="CN106" s="301">
        <v>7768</v>
      </c>
      <c r="CO106" s="301">
        <v>7831</v>
      </c>
      <c r="CP106" s="301">
        <v>7888</v>
      </c>
      <c r="CQ106" s="301">
        <v>8022</v>
      </c>
      <c r="CR106" s="301">
        <v>8088</v>
      </c>
      <c r="CS106" s="301">
        <v>8186</v>
      </c>
      <c r="CT106" s="301">
        <v>8285</v>
      </c>
      <c r="CU106" s="292">
        <v>8296</v>
      </c>
      <c r="CV106" s="293">
        <v>8234</v>
      </c>
      <c r="CW106" s="301">
        <v>8271</v>
      </c>
      <c r="CX106" s="301">
        <v>8376</v>
      </c>
      <c r="CY106" s="301">
        <v>8416</v>
      </c>
      <c r="CZ106" s="301">
        <v>8500</v>
      </c>
      <c r="DA106" s="301">
        <v>8501</v>
      </c>
      <c r="DB106" s="301">
        <v>8485</v>
      </c>
      <c r="DC106" s="301">
        <v>8577</v>
      </c>
      <c r="DD106" s="301">
        <v>8669</v>
      </c>
      <c r="DE106" s="301">
        <v>8753</v>
      </c>
      <c r="DF106" s="301">
        <v>8714</v>
      </c>
      <c r="DG106" s="292">
        <v>8705</v>
      </c>
      <c r="DH106" s="293">
        <v>8907</v>
      </c>
      <c r="DI106" s="301">
        <v>9323</v>
      </c>
      <c r="DJ106" s="301">
        <v>9734</v>
      </c>
      <c r="DK106" s="301">
        <v>10111</v>
      </c>
      <c r="DL106" s="301">
        <v>10285</v>
      </c>
      <c r="DM106" s="301">
        <v>10516</v>
      </c>
      <c r="DN106" s="301">
        <v>9820</v>
      </c>
      <c r="DO106" s="301">
        <v>9899</v>
      </c>
      <c r="DP106" s="301">
        <v>10156</v>
      </c>
      <c r="DQ106" s="292">
        <v>10280</v>
      </c>
      <c r="DR106" s="292">
        <v>10497</v>
      </c>
      <c r="DS106" s="296">
        <v>10539</v>
      </c>
      <c r="DT106" s="292">
        <v>10449</v>
      </c>
      <c r="DU106" s="292">
        <v>10661</v>
      </c>
      <c r="DV106" s="292">
        <v>11001</v>
      </c>
      <c r="DW106" s="292">
        <v>11123</v>
      </c>
      <c r="DX106" s="292">
        <v>11197</v>
      </c>
      <c r="DY106" s="292">
        <v>11305</v>
      </c>
      <c r="DZ106" s="292">
        <v>11360</v>
      </c>
      <c r="EA106" s="292">
        <v>11559</v>
      </c>
      <c r="EB106" s="292">
        <v>11443</v>
      </c>
      <c r="EC106" s="292">
        <v>11538</v>
      </c>
      <c r="ED106" s="292">
        <v>11712</v>
      </c>
      <c r="EE106" s="292">
        <v>11592</v>
      </c>
      <c r="EF106" s="853">
        <v>11375</v>
      </c>
      <c r="EG106" s="292">
        <v>11272</v>
      </c>
      <c r="EH106" s="292">
        <v>11293</v>
      </c>
      <c r="EI106" s="292">
        <v>11390</v>
      </c>
      <c r="EJ106" s="292">
        <v>11618</v>
      </c>
      <c r="EK106" s="292">
        <v>11692</v>
      </c>
      <c r="EL106" s="296">
        <v>11569</v>
      </c>
      <c r="EM106" s="93">
        <v>-123</v>
      </c>
      <c r="EN106" s="79">
        <v>-1.0631861007865848</v>
      </c>
      <c r="EO106" s="93">
        <v>-23</v>
      </c>
      <c r="EP106" s="79">
        <v>-0.1984126984126984</v>
      </c>
    </row>
    <row r="107" spans="1:146" ht="15" outlineLevel="2">
      <c r="A107" s="290">
        <v>36</v>
      </c>
      <c r="B107" s="290" t="s">
        <v>399</v>
      </c>
      <c r="C107" s="290" t="s">
        <v>421</v>
      </c>
      <c r="D107" s="293">
        <v>1401</v>
      </c>
      <c r="E107" s="301">
        <v>1385</v>
      </c>
      <c r="F107" s="301">
        <v>1409</v>
      </c>
      <c r="G107" s="301">
        <v>1418</v>
      </c>
      <c r="H107" s="301">
        <v>1404</v>
      </c>
      <c r="I107" s="301">
        <v>1412</v>
      </c>
      <c r="J107" s="301">
        <v>1329</v>
      </c>
      <c r="K107" s="301">
        <v>1331</v>
      </c>
      <c r="L107" s="301">
        <v>1296</v>
      </c>
      <c r="M107" s="301">
        <v>1306</v>
      </c>
      <c r="N107" s="301">
        <v>1291</v>
      </c>
      <c r="O107" s="296">
        <v>1359</v>
      </c>
      <c r="P107" s="293">
        <v>1324</v>
      </c>
      <c r="Q107" s="301">
        <v>1277</v>
      </c>
      <c r="R107" s="301">
        <v>1348</v>
      </c>
      <c r="S107" s="301">
        <v>1381</v>
      </c>
      <c r="T107" s="301">
        <v>1404</v>
      </c>
      <c r="U107" s="301">
        <v>1371</v>
      </c>
      <c r="V107" s="301">
        <v>1413</v>
      </c>
      <c r="W107" s="301">
        <v>1463</v>
      </c>
      <c r="X107" s="301">
        <v>1453</v>
      </c>
      <c r="Y107" s="301">
        <v>1448</v>
      </c>
      <c r="Z107" s="301">
        <v>1465</v>
      </c>
      <c r="AA107" s="296">
        <v>1443</v>
      </c>
      <c r="AB107" s="293">
        <v>1393</v>
      </c>
      <c r="AC107" s="301">
        <v>1356</v>
      </c>
      <c r="AD107" s="301">
        <v>1374</v>
      </c>
      <c r="AE107" s="301">
        <v>1412</v>
      </c>
      <c r="AF107" s="301">
        <v>1450</v>
      </c>
      <c r="AG107" s="301">
        <v>1474</v>
      </c>
      <c r="AH107" s="301">
        <v>1502</v>
      </c>
      <c r="AI107" s="301">
        <v>1481</v>
      </c>
      <c r="AJ107" s="301">
        <v>1507</v>
      </c>
      <c r="AK107" s="301">
        <v>1519</v>
      </c>
      <c r="AL107" s="301">
        <v>1475</v>
      </c>
      <c r="AM107" s="296">
        <v>1486</v>
      </c>
      <c r="AN107" s="293">
        <v>1491</v>
      </c>
      <c r="AO107" s="301">
        <v>1482</v>
      </c>
      <c r="AP107" s="301">
        <v>1529</v>
      </c>
      <c r="AQ107" s="301">
        <v>1564</v>
      </c>
      <c r="AR107" s="301">
        <v>1590</v>
      </c>
      <c r="AS107" s="301">
        <v>1681</v>
      </c>
      <c r="AT107" s="301">
        <v>1722</v>
      </c>
      <c r="AU107" s="301">
        <v>1708</v>
      </c>
      <c r="AV107" s="301">
        <v>1729</v>
      </c>
      <c r="AW107" s="301">
        <v>1776</v>
      </c>
      <c r="AX107" s="301">
        <v>1743</v>
      </c>
      <c r="AY107" s="296">
        <v>1656</v>
      </c>
      <c r="AZ107" s="293">
        <v>1651</v>
      </c>
      <c r="BA107" s="301">
        <v>1639</v>
      </c>
      <c r="BB107" s="301">
        <v>1648</v>
      </c>
      <c r="BC107" s="301">
        <v>1613</v>
      </c>
      <c r="BD107" s="301">
        <v>1590</v>
      </c>
      <c r="BE107" s="301">
        <v>1609</v>
      </c>
      <c r="BF107" s="301">
        <v>1604</v>
      </c>
      <c r="BG107" s="301">
        <v>1690</v>
      </c>
      <c r="BH107" s="301">
        <v>1581</v>
      </c>
      <c r="BI107" s="301">
        <v>1573</v>
      </c>
      <c r="BJ107" s="301">
        <v>1527</v>
      </c>
      <c r="BK107" s="292">
        <v>1512</v>
      </c>
      <c r="BL107" s="293">
        <v>1477</v>
      </c>
      <c r="BM107" s="301">
        <v>1483</v>
      </c>
      <c r="BN107" s="301">
        <v>1485</v>
      </c>
      <c r="BO107" s="301">
        <v>1508</v>
      </c>
      <c r="BP107" s="301">
        <v>1473</v>
      </c>
      <c r="BQ107" s="301">
        <v>1472</v>
      </c>
      <c r="BR107" s="301">
        <v>1468</v>
      </c>
      <c r="BS107" s="301">
        <v>1504</v>
      </c>
      <c r="BT107" s="301">
        <v>1515</v>
      </c>
      <c r="BU107" s="301">
        <v>1499</v>
      </c>
      <c r="BV107" s="301">
        <v>1483</v>
      </c>
      <c r="BW107" s="292">
        <v>1473</v>
      </c>
      <c r="BX107" s="293">
        <v>1441</v>
      </c>
      <c r="BY107" s="301">
        <v>1430</v>
      </c>
      <c r="BZ107" s="301">
        <v>1484</v>
      </c>
      <c r="CA107" s="301">
        <v>1456</v>
      </c>
      <c r="CB107" s="301">
        <v>1500</v>
      </c>
      <c r="CC107" s="301">
        <v>1482</v>
      </c>
      <c r="CD107" s="301">
        <v>1482</v>
      </c>
      <c r="CE107" s="301">
        <v>1472</v>
      </c>
      <c r="CF107" s="301">
        <v>1479</v>
      </c>
      <c r="CG107" s="301">
        <v>1516</v>
      </c>
      <c r="CH107" s="301">
        <v>1502</v>
      </c>
      <c r="CI107" s="292">
        <v>1506</v>
      </c>
      <c r="CJ107" s="293">
        <v>1459</v>
      </c>
      <c r="CK107" s="301">
        <v>1446</v>
      </c>
      <c r="CL107" s="301">
        <v>1442</v>
      </c>
      <c r="CM107" s="301">
        <v>1459</v>
      </c>
      <c r="CN107" s="301">
        <v>1431</v>
      </c>
      <c r="CO107" s="301">
        <v>1435</v>
      </c>
      <c r="CP107" s="301">
        <v>1442</v>
      </c>
      <c r="CQ107" s="301">
        <v>1488</v>
      </c>
      <c r="CR107" s="301">
        <v>1516</v>
      </c>
      <c r="CS107" s="301">
        <v>1522</v>
      </c>
      <c r="CT107" s="301">
        <v>1513</v>
      </c>
      <c r="CU107" s="292">
        <v>1513</v>
      </c>
      <c r="CV107" s="293">
        <v>1500</v>
      </c>
      <c r="CW107" s="301">
        <v>1506</v>
      </c>
      <c r="CX107" s="301">
        <v>1548</v>
      </c>
      <c r="CY107" s="301">
        <v>1547</v>
      </c>
      <c r="CZ107" s="301">
        <v>1557</v>
      </c>
      <c r="DA107" s="301">
        <v>1550</v>
      </c>
      <c r="DB107" s="301">
        <v>1538</v>
      </c>
      <c r="DC107" s="301">
        <v>1525</v>
      </c>
      <c r="DD107" s="301">
        <v>1555</v>
      </c>
      <c r="DE107" s="301">
        <v>1562</v>
      </c>
      <c r="DF107" s="301">
        <v>1493</v>
      </c>
      <c r="DG107" s="292">
        <v>1496</v>
      </c>
      <c r="DH107" s="293">
        <v>1472</v>
      </c>
      <c r="DI107" s="301">
        <v>1498</v>
      </c>
      <c r="DJ107" s="301">
        <v>1507</v>
      </c>
      <c r="DK107" s="301">
        <v>1533</v>
      </c>
      <c r="DL107" s="301">
        <v>1516</v>
      </c>
      <c r="DM107" s="301">
        <v>1515</v>
      </c>
      <c r="DN107" s="301">
        <v>1357</v>
      </c>
      <c r="DO107" s="301">
        <v>1355</v>
      </c>
      <c r="DP107" s="301">
        <v>1362</v>
      </c>
      <c r="DQ107" s="292">
        <v>1346</v>
      </c>
      <c r="DR107" s="292">
        <v>1358</v>
      </c>
      <c r="DS107" s="296">
        <v>1316</v>
      </c>
      <c r="DT107" s="292">
        <v>1290</v>
      </c>
      <c r="DU107" s="292">
        <v>1257</v>
      </c>
      <c r="DV107" s="292">
        <v>1283</v>
      </c>
      <c r="DW107" s="292">
        <v>1274</v>
      </c>
      <c r="DX107" s="292">
        <v>1282</v>
      </c>
      <c r="DY107" s="292">
        <v>1255</v>
      </c>
      <c r="DZ107" s="292">
        <v>1231</v>
      </c>
      <c r="EA107" s="292">
        <v>1207</v>
      </c>
      <c r="EB107" s="292">
        <v>1171</v>
      </c>
      <c r="EC107" s="292">
        <v>1188</v>
      </c>
      <c r="ED107" s="292">
        <v>1192</v>
      </c>
      <c r="EE107" s="292">
        <v>1156</v>
      </c>
      <c r="EF107" s="853">
        <v>1122</v>
      </c>
      <c r="EG107" s="292">
        <v>1139</v>
      </c>
      <c r="EH107" s="292">
        <v>1148</v>
      </c>
      <c r="EI107" s="292">
        <v>1179</v>
      </c>
      <c r="EJ107" s="292">
        <v>1192</v>
      </c>
      <c r="EK107" s="292">
        <v>1198</v>
      </c>
      <c r="EL107" s="296">
        <v>1185</v>
      </c>
      <c r="EM107" s="93">
        <v>-13</v>
      </c>
      <c r="EN107" s="79">
        <v>-1.0970464135021099</v>
      </c>
      <c r="EO107" s="93">
        <v>29</v>
      </c>
      <c r="EP107" s="79">
        <v>2.5086505190311419</v>
      </c>
    </row>
    <row r="108" spans="1:146" ht="15" outlineLevel="2">
      <c r="A108" s="290">
        <v>91</v>
      </c>
      <c r="B108" s="290" t="s">
        <v>399</v>
      </c>
      <c r="C108" s="290" t="s">
        <v>433</v>
      </c>
      <c r="D108" s="293">
        <v>740</v>
      </c>
      <c r="E108" s="301">
        <v>730</v>
      </c>
      <c r="F108" s="301">
        <v>750</v>
      </c>
      <c r="G108" s="301">
        <v>756</v>
      </c>
      <c r="H108" s="301">
        <v>748</v>
      </c>
      <c r="I108" s="301">
        <v>758</v>
      </c>
      <c r="J108" s="301">
        <v>754</v>
      </c>
      <c r="K108" s="301">
        <v>741</v>
      </c>
      <c r="L108" s="301">
        <v>731</v>
      </c>
      <c r="M108" s="301">
        <v>721</v>
      </c>
      <c r="N108" s="301">
        <v>718</v>
      </c>
      <c r="O108" s="296">
        <v>741</v>
      </c>
      <c r="P108" s="293">
        <v>674</v>
      </c>
      <c r="Q108" s="301">
        <v>659</v>
      </c>
      <c r="R108" s="301">
        <v>683</v>
      </c>
      <c r="S108" s="301">
        <v>713</v>
      </c>
      <c r="T108" s="301">
        <v>748</v>
      </c>
      <c r="U108" s="301">
        <v>739</v>
      </c>
      <c r="V108" s="301">
        <v>735</v>
      </c>
      <c r="W108" s="301">
        <v>757</v>
      </c>
      <c r="X108" s="301">
        <v>784</v>
      </c>
      <c r="Y108" s="301">
        <v>786</v>
      </c>
      <c r="Z108" s="301">
        <v>758</v>
      </c>
      <c r="AA108" s="296">
        <v>740</v>
      </c>
      <c r="AB108" s="293">
        <v>713</v>
      </c>
      <c r="AC108" s="301">
        <v>683</v>
      </c>
      <c r="AD108" s="301">
        <v>688</v>
      </c>
      <c r="AE108" s="301">
        <v>707</v>
      </c>
      <c r="AF108" s="301">
        <v>707</v>
      </c>
      <c r="AG108" s="301">
        <v>715</v>
      </c>
      <c r="AH108" s="301">
        <v>774</v>
      </c>
      <c r="AI108" s="301">
        <v>772</v>
      </c>
      <c r="AJ108" s="301">
        <v>786</v>
      </c>
      <c r="AK108" s="301">
        <v>794</v>
      </c>
      <c r="AL108" s="301">
        <v>763</v>
      </c>
      <c r="AM108" s="296">
        <v>765</v>
      </c>
      <c r="AN108" s="293">
        <v>768</v>
      </c>
      <c r="AO108" s="301">
        <v>686</v>
      </c>
      <c r="AP108" s="301">
        <v>702</v>
      </c>
      <c r="AQ108" s="301">
        <v>734</v>
      </c>
      <c r="AR108" s="301">
        <v>737</v>
      </c>
      <c r="AS108" s="301">
        <v>807</v>
      </c>
      <c r="AT108" s="301">
        <v>811</v>
      </c>
      <c r="AU108" s="301">
        <v>807</v>
      </c>
      <c r="AV108" s="301">
        <v>801</v>
      </c>
      <c r="AW108" s="301">
        <v>810</v>
      </c>
      <c r="AX108" s="301">
        <v>785</v>
      </c>
      <c r="AY108" s="296">
        <v>774</v>
      </c>
      <c r="AZ108" s="293">
        <v>747</v>
      </c>
      <c r="BA108" s="301">
        <v>738</v>
      </c>
      <c r="BB108" s="301">
        <v>749</v>
      </c>
      <c r="BC108" s="301">
        <v>734</v>
      </c>
      <c r="BD108" s="301">
        <v>744</v>
      </c>
      <c r="BE108" s="301">
        <v>755</v>
      </c>
      <c r="BF108" s="301">
        <v>762</v>
      </c>
      <c r="BG108" s="301">
        <v>732</v>
      </c>
      <c r="BH108" s="301">
        <v>755</v>
      </c>
      <c r="BI108" s="301">
        <v>739</v>
      </c>
      <c r="BJ108" s="301">
        <v>751</v>
      </c>
      <c r="BK108" s="292">
        <v>761</v>
      </c>
      <c r="BL108" s="293">
        <v>745</v>
      </c>
      <c r="BM108" s="301">
        <v>750</v>
      </c>
      <c r="BN108" s="301">
        <v>770</v>
      </c>
      <c r="BO108" s="301">
        <v>787</v>
      </c>
      <c r="BP108" s="301">
        <v>800</v>
      </c>
      <c r="BQ108" s="301">
        <v>815</v>
      </c>
      <c r="BR108" s="301">
        <v>812</v>
      </c>
      <c r="BS108" s="301">
        <v>814</v>
      </c>
      <c r="BT108" s="301">
        <v>820</v>
      </c>
      <c r="BU108" s="301">
        <v>812</v>
      </c>
      <c r="BV108" s="301">
        <v>821</v>
      </c>
      <c r="BW108" s="292">
        <v>828</v>
      </c>
      <c r="BX108" s="293">
        <v>790</v>
      </c>
      <c r="BY108" s="301">
        <v>806</v>
      </c>
      <c r="BZ108" s="301">
        <v>799</v>
      </c>
      <c r="CA108" s="301">
        <v>804</v>
      </c>
      <c r="CB108" s="301">
        <v>823</v>
      </c>
      <c r="CC108" s="301">
        <v>848</v>
      </c>
      <c r="CD108" s="301">
        <v>861</v>
      </c>
      <c r="CE108" s="301">
        <v>867</v>
      </c>
      <c r="CF108" s="301">
        <v>875</v>
      </c>
      <c r="CG108" s="301">
        <v>876</v>
      </c>
      <c r="CH108" s="301">
        <v>900</v>
      </c>
      <c r="CI108" s="292">
        <v>910</v>
      </c>
      <c r="CJ108" s="293">
        <v>874</v>
      </c>
      <c r="CK108" s="301">
        <v>869</v>
      </c>
      <c r="CL108" s="301">
        <v>878</v>
      </c>
      <c r="CM108" s="301">
        <v>880</v>
      </c>
      <c r="CN108" s="301">
        <v>836</v>
      </c>
      <c r="CO108" s="301">
        <v>831</v>
      </c>
      <c r="CP108" s="301">
        <v>821</v>
      </c>
      <c r="CQ108" s="301">
        <v>844</v>
      </c>
      <c r="CR108" s="301">
        <v>856</v>
      </c>
      <c r="CS108" s="301">
        <v>873</v>
      </c>
      <c r="CT108" s="301">
        <v>883</v>
      </c>
      <c r="CU108" s="292">
        <v>880</v>
      </c>
      <c r="CV108" s="293">
        <v>874</v>
      </c>
      <c r="CW108" s="301">
        <v>898</v>
      </c>
      <c r="CX108" s="301">
        <v>905</v>
      </c>
      <c r="CY108" s="301">
        <v>923</v>
      </c>
      <c r="CZ108" s="301">
        <v>926</v>
      </c>
      <c r="DA108" s="301">
        <v>930</v>
      </c>
      <c r="DB108" s="301">
        <v>914</v>
      </c>
      <c r="DC108" s="301">
        <v>910</v>
      </c>
      <c r="DD108" s="301">
        <v>932</v>
      </c>
      <c r="DE108" s="301">
        <v>942</v>
      </c>
      <c r="DF108" s="301">
        <v>931</v>
      </c>
      <c r="DG108" s="292">
        <v>945</v>
      </c>
      <c r="DH108" s="293">
        <v>925</v>
      </c>
      <c r="DI108" s="301">
        <v>923</v>
      </c>
      <c r="DJ108" s="301">
        <v>936</v>
      </c>
      <c r="DK108" s="301">
        <v>950</v>
      </c>
      <c r="DL108" s="301">
        <v>945</v>
      </c>
      <c r="DM108" s="301">
        <v>957</v>
      </c>
      <c r="DN108" s="301">
        <v>860</v>
      </c>
      <c r="DO108" s="301">
        <v>865</v>
      </c>
      <c r="DP108" s="301">
        <v>881</v>
      </c>
      <c r="DQ108" s="292">
        <v>874</v>
      </c>
      <c r="DR108" s="292">
        <v>906</v>
      </c>
      <c r="DS108" s="296">
        <v>903</v>
      </c>
      <c r="DT108" s="292">
        <v>857</v>
      </c>
      <c r="DU108" s="292">
        <v>830</v>
      </c>
      <c r="DV108" s="292">
        <v>898</v>
      </c>
      <c r="DW108" s="292">
        <v>894</v>
      </c>
      <c r="DX108" s="292">
        <v>887</v>
      </c>
      <c r="DY108" s="292">
        <v>896</v>
      </c>
      <c r="DZ108" s="292">
        <v>899</v>
      </c>
      <c r="EA108" s="292">
        <v>899</v>
      </c>
      <c r="EB108" s="292">
        <v>895</v>
      </c>
      <c r="EC108" s="292">
        <v>912</v>
      </c>
      <c r="ED108" s="292">
        <v>912</v>
      </c>
      <c r="EE108" s="292">
        <v>916</v>
      </c>
      <c r="EF108" s="853">
        <v>888</v>
      </c>
      <c r="EG108" s="292">
        <v>906</v>
      </c>
      <c r="EH108" s="292">
        <v>948</v>
      </c>
      <c r="EI108" s="292">
        <v>992</v>
      </c>
      <c r="EJ108" s="292">
        <v>1001</v>
      </c>
      <c r="EK108" s="292">
        <v>1005</v>
      </c>
      <c r="EL108" s="296">
        <v>1014</v>
      </c>
      <c r="EM108" s="93">
        <v>9</v>
      </c>
      <c r="EN108" s="79">
        <v>0.8875739644970414</v>
      </c>
      <c r="EO108" s="93">
        <v>98</v>
      </c>
      <c r="EP108" s="79">
        <v>10.698689956331878</v>
      </c>
    </row>
    <row r="109" spans="1:146" ht="15" outlineLevel="2">
      <c r="A109" s="290">
        <v>93</v>
      </c>
      <c r="B109" s="290" t="s">
        <v>399</v>
      </c>
      <c r="C109" s="290" t="s">
        <v>434</v>
      </c>
      <c r="D109" s="293">
        <v>1373</v>
      </c>
      <c r="E109" s="301">
        <v>1398</v>
      </c>
      <c r="F109" s="301">
        <v>1386</v>
      </c>
      <c r="G109" s="301">
        <v>1391</v>
      </c>
      <c r="H109" s="301">
        <v>1375</v>
      </c>
      <c r="I109" s="301">
        <v>1396</v>
      </c>
      <c r="J109" s="301">
        <v>1397</v>
      </c>
      <c r="K109" s="301">
        <v>1387</v>
      </c>
      <c r="L109" s="301">
        <v>1388</v>
      </c>
      <c r="M109" s="301">
        <v>1388</v>
      </c>
      <c r="N109" s="301">
        <v>1408</v>
      </c>
      <c r="O109" s="296">
        <v>1443</v>
      </c>
      <c r="P109" s="293">
        <v>1402</v>
      </c>
      <c r="Q109" s="301">
        <v>927</v>
      </c>
      <c r="R109" s="301">
        <v>1266</v>
      </c>
      <c r="S109" s="301">
        <v>1324</v>
      </c>
      <c r="T109" s="301">
        <v>1375</v>
      </c>
      <c r="U109" s="301">
        <v>1347</v>
      </c>
      <c r="V109" s="301">
        <v>1347</v>
      </c>
      <c r="W109" s="301">
        <v>1366</v>
      </c>
      <c r="X109" s="301">
        <v>1362</v>
      </c>
      <c r="Y109" s="301">
        <v>1388</v>
      </c>
      <c r="Z109" s="301">
        <v>1305</v>
      </c>
      <c r="AA109" s="296">
        <v>1269</v>
      </c>
      <c r="AB109" s="293">
        <v>1236</v>
      </c>
      <c r="AC109" s="301">
        <v>1224</v>
      </c>
      <c r="AD109" s="301">
        <v>1252</v>
      </c>
      <c r="AE109" s="301">
        <v>1253</v>
      </c>
      <c r="AF109" s="301">
        <v>1225</v>
      </c>
      <c r="AG109" s="301">
        <v>1245</v>
      </c>
      <c r="AH109" s="301">
        <v>1360</v>
      </c>
      <c r="AI109" s="301">
        <v>1389</v>
      </c>
      <c r="AJ109" s="301">
        <v>1402</v>
      </c>
      <c r="AK109" s="301">
        <v>1370</v>
      </c>
      <c r="AL109" s="301">
        <v>1245</v>
      </c>
      <c r="AM109" s="296">
        <v>1258</v>
      </c>
      <c r="AN109" s="293">
        <v>1243</v>
      </c>
      <c r="AO109" s="301">
        <v>1162</v>
      </c>
      <c r="AP109" s="301">
        <v>1199</v>
      </c>
      <c r="AQ109" s="301">
        <v>1277</v>
      </c>
      <c r="AR109" s="301">
        <v>1306</v>
      </c>
      <c r="AS109" s="301">
        <v>1340</v>
      </c>
      <c r="AT109" s="301">
        <v>1356</v>
      </c>
      <c r="AU109" s="301">
        <v>1365</v>
      </c>
      <c r="AV109" s="301">
        <v>1391</v>
      </c>
      <c r="AW109" s="301">
        <v>1380</v>
      </c>
      <c r="AX109" s="301">
        <v>1343</v>
      </c>
      <c r="AY109" s="296">
        <v>1325</v>
      </c>
      <c r="AZ109" s="293">
        <v>1292</v>
      </c>
      <c r="BA109" s="301">
        <v>1283</v>
      </c>
      <c r="BB109" s="301">
        <v>1273</v>
      </c>
      <c r="BC109" s="301">
        <v>1239</v>
      </c>
      <c r="BD109" s="301">
        <v>1248</v>
      </c>
      <c r="BE109" s="301">
        <v>1271</v>
      </c>
      <c r="BF109" s="301">
        <v>1259</v>
      </c>
      <c r="BG109" s="301">
        <v>1240</v>
      </c>
      <c r="BH109" s="301">
        <v>1233</v>
      </c>
      <c r="BI109" s="301">
        <v>1210</v>
      </c>
      <c r="BJ109" s="301">
        <v>1170</v>
      </c>
      <c r="BK109" s="292">
        <v>1157</v>
      </c>
      <c r="BL109" s="293">
        <v>1165</v>
      </c>
      <c r="BM109" s="301">
        <v>1194</v>
      </c>
      <c r="BN109" s="301">
        <v>1194</v>
      </c>
      <c r="BO109" s="301">
        <v>1214</v>
      </c>
      <c r="BP109" s="301">
        <v>1194</v>
      </c>
      <c r="BQ109" s="301">
        <v>1188</v>
      </c>
      <c r="BR109" s="301">
        <v>1165</v>
      </c>
      <c r="BS109" s="301">
        <v>1205</v>
      </c>
      <c r="BT109" s="301">
        <v>1190</v>
      </c>
      <c r="BU109" s="301">
        <v>1192</v>
      </c>
      <c r="BV109" s="301">
        <v>1180</v>
      </c>
      <c r="BW109" s="292">
        <v>1163</v>
      </c>
      <c r="BX109" s="293">
        <v>1073</v>
      </c>
      <c r="BY109" s="301">
        <v>1070</v>
      </c>
      <c r="BZ109" s="301">
        <v>1126</v>
      </c>
      <c r="CA109" s="301">
        <v>1143</v>
      </c>
      <c r="CB109" s="301">
        <v>1170</v>
      </c>
      <c r="CC109" s="301">
        <v>1197</v>
      </c>
      <c r="CD109" s="301">
        <v>1209</v>
      </c>
      <c r="CE109" s="301">
        <v>1244</v>
      </c>
      <c r="CF109" s="301">
        <v>1212</v>
      </c>
      <c r="CG109" s="301">
        <v>1233</v>
      </c>
      <c r="CH109" s="301">
        <v>1261</v>
      </c>
      <c r="CI109" s="292">
        <v>1217</v>
      </c>
      <c r="CJ109" s="293">
        <v>1130</v>
      </c>
      <c r="CK109" s="301">
        <v>1139</v>
      </c>
      <c r="CL109" s="301">
        <v>1153</v>
      </c>
      <c r="CM109" s="301">
        <v>1156</v>
      </c>
      <c r="CN109" s="301">
        <v>1167</v>
      </c>
      <c r="CO109" s="301">
        <v>1179</v>
      </c>
      <c r="CP109" s="301">
        <v>1140</v>
      </c>
      <c r="CQ109" s="301">
        <v>1185</v>
      </c>
      <c r="CR109" s="301">
        <v>1175</v>
      </c>
      <c r="CS109" s="301">
        <v>1130</v>
      </c>
      <c r="CT109" s="301">
        <v>1183</v>
      </c>
      <c r="CU109" s="292">
        <v>1146</v>
      </c>
      <c r="CV109" s="293">
        <v>1120</v>
      </c>
      <c r="CW109" s="301">
        <v>1115</v>
      </c>
      <c r="CX109" s="301">
        <v>1143</v>
      </c>
      <c r="CY109" s="301">
        <v>1166</v>
      </c>
      <c r="CZ109" s="301">
        <v>1147</v>
      </c>
      <c r="DA109" s="301">
        <v>1169</v>
      </c>
      <c r="DB109" s="301">
        <v>1175</v>
      </c>
      <c r="DC109" s="301">
        <v>1196</v>
      </c>
      <c r="DD109" s="301">
        <v>1253</v>
      </c>
      <c r="DE109" s="301">
        <v>1284</v>
      </c>
      <c r="DF109" s="301">
        <v>1285</v>
      </c>
      <c r="DG109" s="292">
        <v>1280</v>
      </c>
      <c r="DH109" s="293">
        <v>1239</v>
      </c>
      <c r="DI109" s="301">
        <v>1283</v>
      </c>
      <c r="DJ109" s="301">
        <v>1320</v>
      </c>
      <c r="DK109" s="301">
        <v>1315</v>
      </c>
      <c r="DL109" s="301">
        <v>1315</v>
      </c>
      <c r="DM109" s="301">
        <v>1322</v>
      </c>
      <c r="DN109" s="301">
        <v>1232</v>
      </c>
      <c r="DO109" s="301">
        <v>1233</v>
      </c>
      <c r="DP109" s="301">
        <v>1232</v>
      </c>
      <c r="DQ109" s="292">
        <v>1226</v>
      </c>
      <c r="DR109" s="292">
        <v>1226</v>
      </c>
      <c r="DS109" s="296">
        <v>1210</v>
      </c>
      <c r="DT109" s="292">
        <v>1127</v>
      </c>
      <c r="DU109" s="292">
        <v>1131</v>
      </c>
      <c r="DV109" s="292">
        <v>1217</v>
      </c>
      <c r="DW109" s="292">
        <v>1220</v>
      </c>
      <c r="DX109" s="292">
        <v>1233</v>
      </c>
      <c r="DY109" s="292">
        <v>1247</v>
      </c>
      <c r="DZ109" s="292">
        <v>1246</v>
      </c>
      <c r="EA109" s="292">
        <v>1259</v>
      </c>
      <c r="EB109" s="292">
        <v>1216</v>
      </c>
      <c r="EC109" s="292">
        <v>1211</v>
      </c>
      <c r="ED109" s="292">
        <v>1217</v>
      </c>
      <c r="EE109" s="292">
        <v>1227</v>
      </c>
      <c r="EF109" s="853">
        <v>1176</v>
      </c>
      <c r="EG109" s="292">
        <v>1199</v>
      </c>
      <c r="EH109" s="292">
        <v>1261</v>
      </c>
      <c r="EI109" s="292">
        <v>1278</v>
      </c>
      <c r="EJ109" s="292">
        <v>1258</v>
      </c>
      <c r="EK109" s="292">
        <v>1276</v>
      </c>
      <c r="EL109" s="296">
        <v>1273</v>
      </c>
      <c r="EM109" s="93">
        <v>-3</v>
      </c>
      <c r="EN109" s="79">
        <v>-0.2356637863315004</v>
      </c>
      <c r="EO109" s="93">
        <v>46</v>
      </c>
      <c r="EP109" s="79">
        <v>3.7489812550937245</v>
      </c>
    </row>
    <row r="110" spans="1:146" ht="15" outlineLevel="2">
      <c r="A110" s="290">
        <v>101</v>
      </c>
      <c r="B110" s="290" t="s">
        <v>399</v>
      </c>
      <c r="C110" s="290" t="s">
        <v>435</v>
      </c>
      <c r="D110" s="293">
        <v>6853</v>
      </c>
      <c r="E110" s="301">
        <v>6726</v>
      </c>
      <c r="F110" s="301">
        <v>6639</v>
      </c>
      <c r="G110" s="301">
        <v>6860</v>
      </c>
      <c r="H110" s="301">
        <v>7072</v>
      </c>
      <c r="I110" s="301">
        <v>7218</v>
      </c>
      <c r="J110" s="301">
        <v>7103</v>
      </c>
      <c r="K110" s="301">
        <v>7240</v>
      </c>
      <c r="L110" s="301">
        <v>7141</v>
      </c>
      <c r="M110" s="301">
        <v>7184</v>
      </c>
      <c r="N110" s="301">
        <v>7176</v>
      </c>
      <c r="O110" s="296">
        <v>7189</v>
      </c>
      <c r="P110" s="293">
        <v>7006</v>
      </c>
      <c r="Q110" s="301">
        <v>5031</v>
      </c>
      <c r="R110" s="301">
        <v>6574</v>
      </c>
      <c r="S110" s="301">
        <v>6780</v>
      </c>
      <c r="T110" s="301">
        <v>7072</v>
      </c>
      <c r="U110" s="301">
        <v>7085</v>
      </c>
      <c r="V110" s="301">
        <v>7077</v>
      </c>
      <c r="W110" s="301">
        <v>7263</v>
      </c>
      <c r="X110" s="301">
        <v>7307</v>
      </c>
      <c r="Y110" s="301">
        <v>7419</v>
      </c>
      <c r="Z110" s="301">
        <v>7348</v>
      </c>
      <c r="AA110" s="296">
        <v>7223</v>
      </c>
      <c r="AB110" s="293">
        <v>7026</v>
      </c>
      <c r="AC110" s="301">
        <v>6905</v>
      </c>
      <c r="AD110" s="301">
        <v>6913</v>
      </c>
      <c r="AE110" s="301">
        <v>7087</v>
      </c>
      <c r="AF110" s="301">
        <v>7185</v>
      </c>
      <c r="AG110" s="301">
        <v>7299</v>
      </c>
      <c r="AH110" s="301">
        <v>7469</v>
      </c>
      <c r="AI110" s="301">
        <v>7584</v>
      </c>
      <c r="AJ110" s="301">
        <v>7779</v>
      </c>
      <c r="AK110" s="301">
        <v>7731</v>
      </c>
      <c r="AL110" s="301">
        <v>7521</v>
      </c>
      <c r="AM110" s="296">
        <v>7523</v>
      </c>
      <c r="AN110" s="293">
        <v>7284</v>
      </c>
      <c r="AO110" s="301">
        <v>7165</v>
      </c>
      <c r="AP110" s="301">
        <v>7236</v>
      </c>
      <c r="AQ110" s="301">
        <v>7432</v>
      </c>
      <c r="AR110" s="301">
        <v>7483</v>
      </c>
      <c r="AS110" s="301">
        <v>7841</v>
      </c>
      <c r="AT110" s="301">
        <v>7914</v>
      </c>
      <c r="AU110" s="301">
        <v>7904</v>
      </c>
      <c r="AV110" s="301">
        <v>7846</v>
      </c>
      <c r="AW110" s="301">
        <v>7961</v>
      </c>
      <c r="AX110" s="301">
        <v>7872</v>
      </c>
      <c r="AY110" s="296">
        <v>7884</v>
      </c>
      <c r="AZ110" s="293">
        <v>7750</v>
      </c>
      <c r="BA110" s="301">
        <v>7780</v>
      </c>
      <c r="BB110" s="301">
        <v>7930</v>
      </c>
      <c r="BC110" s="301">
        <v>7818</v>
      </c>
      <c r="BD110" s="301">
        <v>7788</v>
      </c>
      <c r="BE110" s="301">
        <v>7795</v>
      </c>
      <c r="BF110" s="301">
        <v>7791</v>
      </c>
      <c r="BG110" s="301">
        <v>8435</v>
      </c>
      <c r="BH110" s="301">
        <v>7603</v>
      </c>
      <c r="BI110" s="301">
        <v>7595</v>
      </c>
      <c r="BJ110" s="301">
        <v>7515</v>
      </c>
      <c r="BK110" s="292">
        <v>7489</v>
      </c>
      <c r="BL110" s="293">
        <v>7381</v>
      </c>
      <c r="BM110" s="301">
        <v>7237</v>
      </c>
      <c r="BN110" s="301">
        <v>7391</v>
      </c>
      <c r="BO110" s="301">
        <v>7437</v>
      </c>
      <c r="BP110" s="301">
        <v>7344</v>
      </c>
      <c r="BQ110" s="301">
        <v>7354</v>
      </c>
      <c r="BR110" s="301">
        <v>7346</v>
      </c>
      <c r="BS110" s="301">
        <v>7421</v>
      </c>
      <c r="BT110" s="301">
        <v>7518</v>
      </c>
      <c r="BU110" s="301">
        <v>7584</v>
      </c>
      <c r="BV110" s="301">
        <v>7572</v>
      </c>
      <c r="BW110" s="292">
        <v>7556</v>
      </c>
      <c r="BX110" s="293">
        <v>7432</v>
      </c>
      <c r="BY110" s="301">
        <v>7458</v>
      </c>
      <c r="BZ110" s="301">
        <v>7471</v>
      </c>
      <c r="CA110" s="301">
        <v>7466</v>
      </c>
      <c r="CB110" s="301">
        <v>7422</v>
      </c>
      <c r="CC110" s="301">
        <v>7438</v>
      </c>
      <c r="CD110" s="301">
        <v>7498</v>
      </c>
      <c r="CE110" s="301">
        <v>7457</v>
      </c>
      <c r="CF110" s="301">
        <v>7403</v>
      </c>
      <c r="CG110" s="301">
        <v>7428</v>
      </c>
      <c r="CH110" s="301">
        <v>7396</v>
      </c>
      <c r="CI110" s="292">
        <v>7336</v>
      </c>
      <c r="CJ110" s="293">
        <v>7162</v>
      </c>
      <c r="CK110" s="301">
        <v>7080</v>
      </c>
      <c r="CL110" s="301">
        <v>7081</v>
      </c>
      <c r="CM110" s="301">
        <v>7023</v>
      </c>
      <c r="CN110" s="301">
        <v>6932</v>
      </c>
      <c r="CO110" s="301">
        <v>6933</v>
      </c>
      <c r="CP110" s="301">
        <v>7004</v>
      </c>
      <c r="CQ110" s="301">
        <v>7100</v>
      </c>
      <c r="CR110" s="301">
        <v>7171</v>
      </c>
      <c r="CS110" s="301">
        <v>7256</v>
      </c>
      <c r="CT110" s="301">
        <v>7335</v>
      </c>
      <c r="CU110" s="292">
        <v>7424</v>
      </c>
      <c r="CV110" s="293">
        <v>7341</v>
      </c>
      <c r="CW110" s="301">
        <v>7395</v>
      </c>
      <c r="CX110" s="301">
        <v>7547</v>
      </c>
      <c r="CY110" s="301">
        <v>7592</v>
      </c>
      <c r="CZ110" s="301">
        <v>7705</v>
      </c>
      <c r="DA110" s="301">
        <v>7684</v>
      </c>
      <c r="DB110" s="301">
        <v>7506</v>
      </c>
      <c r="DC110" s="301">
        <v>7525</v>
      </c>
      <c r="DD110" s="301">
        <v>7593</v>
      </c>
      <c r="DE110" s="301">
        <v>7608</v>
      </c>
      <c r="DF110" s="301">
        <v>7632</v>
      </c>
      <c r="DG110" s="292">
        <v>7664</v>
      </c>
      <c r="DH110" s="293">
        <v>7559</v>
      </c>
      <c r="DI110" s="301">
        <v>7581</v>
      </c>
      <c r="DJ110" s="301">
        <v>7722</v>
      </c>
      <c r="DK110" s="301">
        <v>7780</v>
      </c>
      <c r="DL110" s="301">
        <v>7758</v>
      </c>
      <c r="DM110" s="301">
        <v>7760</v>
      </c>
      <c r="DN110" s="301">
        <v>7209</v>
      </c>
      <c r="DO110" s="301">
        <v>7219</v>
      </c>
      <c r="DP110" s="301">
        <v>7264</v>
      </c>
      <c r="DQ110" s="292">
        <v>7190</v>
      </c>
      <c r="DR110" s="292">
        <v>7132</v>
      </c>
      <c r="DS110" s="296">
        <v>7086</v>
      </c>
      <c r="DT110" s="292">
        <v>6933</v>
      </c>
      <c r="DU110" s="292">
        <v>6976</v>
      </c>
      <c r="DV110" s="292">
        <v>7203</v>
      </c>
      <c r="DW110" s="292">
        <v>7199</v>
      </c>
      <c r="DX110" s="292">
        <v>7182</v>
      </c>
      <c r="DY110" s="292">
        <v>7243</v>
      </c>
      <c r="DZ110" s="292">
        <v>7136</v>
      </c>
      <c r="EA110" s="292">
        <v>7140</v>
      </c>
      <c r="EB110" s="292">
        <v>7317</v>
      </c>
      <c r="EC110" s="292">
        <v>7272</v>
      </c>
      <c r="ED110" s="292">
        <v>7248</v>
      </c>
      <c r="EE110" s="292">
        <v>7138</v>
      </c>
      <c r="EF110" s="853">
        <v>6955</v>
      </c>
      <c r="EG110" s="292">
        <v>6866</v>
      </c>
      <c r="EH110" s="292">
        <v>6814</v>
      </c>
      <c r="EI110" s="292">
        <v>6871</v>
      </c>
      <c r="EJ110" s="292">
        <v>6867</v>
      </c>
      <c r="EK110" s="292">
        <v>6946</v>
      </c>
      <c r="EL110" s="296">
        <v>6951</v>
      </c>
      <c r="EM110" s="93">
        <v>5</v>
      </c>
      <c r="EN110" s="79">
        <v>7.1932096101280388E-2</v>
      </c>
      <c r="EO110" s="93">
        <v>-187</v>
      </c>
      <c r="EP110" s="79">
        <v>-2.6197814513869435</v>
      </c>
    </row>
    <row r="111" spans="1:146" ht="15" outlineLevel="2">
      <c r="A111" s="290">
        <v>145</v>
      </c>
      <c r="B111" s="290" t="s">
        <v>399</v>
      </c>
      <c r="C111" s="290" t="s">
        <v>444</v>
      </c>
      <c r="D111" s="293">
        <v>783</v>
      </c>
      <c r="E111" s="301">
        <v>810</v>
      </c>
      <c r="F111" s="301">
        <v>813</v>
      </c>
      <c r="G111" s="301">
        <v>774</v>
      </c>
      <c r="H111" s="301">
        <v>783</v>
      </c>
      <c r="I111" s="301">
        <v>809</v>
      </c>
      <c r="J111" s="301">
        <v>791</v>
      </c>
      <c r="K111" s="301">
        <v>794</v>
      </c>
      <c r="L111" s="301">
        <v>812</v>
      </c>
      <c r="M111" s="301">
        <v>870</v>
      </c>
      <c r="N111" s="301">
        <v>855</v>
      </c>
      <c r="O111" s="296">
        <v>747</v>
      </c>
      <c r="P111" s="293">
        <v>707</v>
      </c>
      <c r="Q111" s="301">
        <v>596</v>
      </c>
      <c r="R111" s="301">
        <v>720</v>
      </c>
      <c r="S111" s="301">
        <v>664</v>
      </c>
      <c r="T111" s="301">
        <v>783</v>
      </c>
      <c r="U111" s="301">
        <v>738</v>
      </c>
      <c r="V111" s="301">
        <v>708</v>
      </c>
      <c r="W111" s="301">
        <v>800</v>
      </c>
      <c r="X111" s="301">
        <v>792</v>
      </c>
      <c r="Y111" s="301">
        <v>829</v>
      </c>
      <c r="Z111" s="301">
        <v>815</v>
      </c>
      <c r="AA111" s="296">
        <v>782</v>
      </c>
      <c r="AB111" s="293">
        <v>705</v>
      </c>
      <c r="AC111" s="301">
        <v>672</v>
      </c>
      <c r="AD111" s="301">
        <v>692</v>
      </c>
      <c r="AE111" s="301">
        <v>680</v>
      </c>
      <c r="AF111" s="301">
        <v>671</v>
      </c>
      <c r="AG111" s="301">
        <v>680</v>
      </c>
      <c r="AH111" s="301">
        <v>697</v>
      </c>
      <c r="AI111" s="301">
        <v>729</v>
      </c>
      <c r="AJ111" s="301">
        <v>752</v>
      </c>
      <c r="AK111" s="301">
        <v>747</v>
      </c>
      <c r="AL111" s="301">
        <v>695</v>
      </c>
      <c r="AM111" s="296">
        <v>701</v>
      </c>
      <c r="AN111" s="293">
        <v>663</v>
      </c>
      <c r="AO111" s="301">
        <v>553</v>
      </c>
      <c r="AP111" s="301">
        <v>572</v>
      </c>
      <c r="AQ111" s="301">
        <v>593</v>
      </c>
      <c r="AR111" s="301">
        <v>594</v>
      </c>
      <c r="AS111" s="301">
        <v>616</v>
      </c>
      <c r="AT111" s="301">
        <v>623</v>
      </c>
      <c r="AU111" s="301">
        <v>642</v>
      </c>
      <c r="AV111" s="301">
        <v>650</v>
      </c>
      <c r="AW111" s="301">
        <v>666</v>
      </c>
      <c r="AX111" s="301">
        <v>673</v>
      </c>
      <c r="AY111" s="296">
        <v>690</v>
      </c>
      <c r="AZ111" s="293">
        <v>688</v>
      </c>
      <c r="BA111" s="301">
        <v>674</v>
      </c>
      <c r="BB111" s="301">
        <v>667</v>
      </c>
      <c r="BC111" s="301">
        <v>610</v>
      </c>
      <c r="BD111" s="301">
        <v>617</v>
      </c>
      <c r="BE111" s="301">
        <v>632</v>
      </c>
      <c r="BF111" s="301">
        <v>643</v>
      </c>
      <c r="BG111" s="301">
        <v>659</v>
      </c>
      <c r="BH111" s="301">
        <v>661</v>
      </c>
      <c r="BI111" s="301">
        <v>637</v>
      </c>
      <c r="BJ111" s="301">
        <v>617</v>
      </c>
      <c r="BK111" s="292">
        <v>629</v>
      </c>
      <c r="BL111" s="293">
        <v>636</v>
      </c>
      <c r="BM111" s="301">
        <v>640</v>
      </c>
      <c r="BN111" s="301">
        <v>640</v>
      </c>
      <c r="BO111" s="301">
        <v>675</v>
      </c>
      <c r="BP111" s="301">
        <v>674</v>
      </c>
      <c r="BQ111" s="301">
        <v>661</v>
      </c>
      <c r="BR111" s="301">
        <v>665</v>
      </c>
      <c r="BS111" s="301">
        <v>689</v>
      </c>
      <c r="BT111" s="301">
        <v>674</v>
      </c>
      <c r="BU111" s="301">
        <v>667</v>
      </c>
      <c r="BV111" s="301">
        <v>653</v>
      </c>
      <c r="BW111" s="292">
        <v>628</v>
      </c>
      <c r="BX111" s="293">
        <v>603</v>
      </c>
      <c r="BY111" s="301">
        <v>611</v>
      </c>
      <c r="BZ111" s="301">
        <v>633</v>
      </c>
      <c r="CA111" s="301">
        <v>623</v>
      </c>
      <c r="CB111" s="301">
        <v>612</v>
      </c>
      <c r="CC111" s="301">
        <v>620</v>
      </c>
      <c r="CD111" s="301">
        <v>642</v>
      </c>
      <c r="CE111" s="301">
        <v>662</v>
      </c>
      <c r="CF111" s="301">
        <v>648</v>
      </c>
      <c r="CG111" s="301">
        <v>666</v>
      </c>
      <c r="CH111" s="301">
        <v>657</v>
      </c>
      <c r="CI111" s="292">
        <v>629</v>
      </c>
      <c r="CJ111" s="293">
        <v>592</v>
      </c>
      <c r="CK111" s="301">
        <v>633</v>
      </c>
      <c r="CL111" s="301">
        <v>603</v>
      </c>
      <c r="CM111" s="301">
        <v>592</v>
      </c>
      <c r="CN111" s="301">
        <v>564</v>
      </c>
      <c r="CO111" s="301">
        <v>553</v>
      </c>
      <c r="CP111" s="301">
        <v>553</v>
      </c>
      <c r="CQ111" s="301">
        <v>605</v>
      </c>
      <c r="CR111" s="301">
        <v>603</v>
      </c>
      <c r="CS111" s="301">
        <v>625</v>
      </c>
      <c r="CT111" s="301">
        <v>646</v>
      </c>
      <c r="CU111" s="292">
        <v>647</v>
      </c>
      <c r="CV111" s="293">
        <v>661</v>
      </c>
      <c r="CW111" s="301">
        <v>678</v>
      </c>
      <c r="CX111" s="301">
        <v>715</v>
      </c>
      <c r="CY111" s="301">
        <v>723</v>
      </c>
      <c r="CZ111" s="301">
        <v>733</v>
      </c>
      <c r="DA111" s="301">
        <v>739</v>
      </c>
      <c r="DB111" s="301">
        <v>753</v>
      </c>
      <c r="DC111" s="301">
        <v>758</v>
      </c>
      <c r="DD111" s="301">
        <v>789</v>
      </c>
      <c r="DE111" s="301">
        <v>777</v>
      </c>
      <c r="DF111" s="301">
        <v>770</v>
      </c>
      <c r="DG111" s="292">
        <v>790</v>
      </c>
      <c r="DH111" s="293">
        <v>795</v>
      </c>
      <c r="DI111" s="301">
        <v>798</v>
      </c>
      <c r="DJ111" s="301">
        <v>798</v>
      </c>
      <c r="DK111" s="301">
        <v>826</v>
      </c>
      <c r="DL111" s="301">
        <v>839</v>
      </c>
      <c r="DM111" s="301">
        <v>845</v>
      </c>
      <c r="DN111" s="301">
        <v>792</v>
      </c>
      <c r="DO111" s="301">
        <v>798</v>
      </c>
      <c r="DP111" s="301">
        <v>830</v>
      </c>
      <c r="DQ111" s="292">
        <v>796</v>
      </c>
      <c r="DR111" s="292">
        <v>792</v>
      </c>
      <c r="DS111" s="296">
        <v>785</v>
      </c>
      <c r="DT111" s="292">
        <v>759</v>
      </c>
      <c r="DU111" s="292">
        <v>771</v>
      </c>
      <c r="DV111" s="292">
        <v>816</v>
      </c>
      <c r="DW111" s="292">
        <v>827</v>
      </c>
      <c r="DX111" s="292">
        <v>838</v>
      </c>
      <c r="DY111" s="292">
        <v>842</v>
      </c>
      <c r="DZ111" s="292">
        <v>803</v>
      </c>
      <c r="EA111" s="292">
        <v>800</v>
      </c>
      <c r="EB111" s="292">
        <v>830</v>
      </c>
      <c r="EC111" s="292">
        <v>812</v>
      </c>
      <c r="ED111" s="292">
        <v>796</v>
      </c>
      <c r="EE111" s="292">
        <v>787</v>
      </c>
      <c r="EF111" s="853">
        <v>768</v>
      </c>
      <c r="EG111" s="292">
        <v>780</v>
      </c>
      <c r="EH111" s="292">
        <v>808</v>
      </c>
      <c r="EI111" s="292">
        <v>813</v>
      </c>
      <c r="EJ111" s="292">
        <v>810</v>
      </c>
      <c r="EK111" s="292">
        <v>821</v>
      </c>
      <c r="EL111" s="296">
        <v>853</v>
      </c>
      <c r="EM111" s="93">
        <v>32</v>
      </c>
      <c r="EN111" s="79">
        <v>3.7514654161781942</v>
      </c>
      <c r="EO111" s="93">
        <v>66</v>
      </c>
      <c r="EP111" s="79">
        <v>8.3862770012706473</v>
      </c>
    </row>
    <row r="112" spans="1:146" ht="15" outlineLevel="2">
      <c r="A112" s="290">
        <v>209</v>
      </c>
      <c r="B112" s="290" t="s">
        <v>399</v>
      </c>
      <c r="C112" s="290" t="s">
        <v>453</v>
      </c>
      <c r="D112" s="293">
        <v>3559</v>
      </c>
      <c r="E112" s="301">
        <v>3579</v>
      </c>
      <c r="F112" s="301">
        <v>3546</v>
      </c>
      <c r="G112" s="301">
        <v>3590</v>
      </c>
      <c r="H112" s="301">
        <v>3582</v>
      </c>
      <c r="I112" s="301">
        <v>3655</v>
      </c>
      <c r="J112" s="301">
        <v>3577</v>
      </c>
      <c r="K112" s="301">
        <v>3578</v>
      </c>
      <c r="L112" s="301">
        <v>3544</v>
      </c>
      <c r="M112" s="301">
        <v>3556</v>
      </c>
      <c r="N112" s="301">
        <v>3568</v>
      </c>
      <c r="O112" s="296">
        <v>3569</v>
      </c>
      <c r="P112" s="293">
        <v>3483</v>
      </c>
      <c r="Q112" s="301">
        <v>1817</v>
      </c>
      <c r="R112" s="301">
        <v>3363</v>
      </c>
      <c r="S112" s="301">
        <v>3461</v>
      </c>
      <c r="T112" s="301">
        <v>3582</v>
      </c>
      <c r="U112" s="301">
        <v>3536</v>
      </c>
      <c r="V112" s="301">
        <v>3533</v>
      </c>
      <c r="W112" s="301">
        <v>3617</v>
      </c>
      <c r="X112" s="301">
        <v>3642</v>
      </c>
      <c r="Y112" s="301">
        <v>3716</v>
      </c>
      <c r="Z112" s="301">
        <v>3694</v>
      </c>
      <c r="AA112" s="296">
        <v>3650</v>
      </c>
      <c r="AB112" s="293">
        <v>3535</v>
      </c>
      <c r="AC112" s="301">
        <v>3502</v>
      </c>
      <c r="AD112" s="301">
        <v>3490</v>
      </c>
      <c r="AE112" s="301">
        <v>3468</v>
      </c>
      <c r="AF112" s="301">
        <v>3460</v>
      </c>
      <c r="AG112" s="301">
        <v>3508</v>
      </c>
      <c r="AH112" s="301">
        <v>3667</v>
      </c>
      <c r="AI112" s="301">
        <v>3729</v>
      </c>
      <c r="AJ112" s="301">
        <v>3737</v>
      </c>
      <c r="AK112" s="301">
        <v>3710</v>
      </c>
      <c r="AL112" s="301">
        <v>3520</v>
      </c>
      <c r="AM112" s="296">
        <v>3472</v>
      </c>
      <c r="AN112" s="293">
        <v>3294</v>
      </c>
      <c r="AO112" s="301">
        <v>3079</v>
      </c>
      <c r="AP112" s="301">
        <v>3130</v>
      </c>
      <c r="AQ112" s="301">
        <v>3243</v>
      </c>
      <c r="AR112" s="301">
        <v>3286</v>
      </c>
      <c r="AS112" s="301">
        <v>3394</v>
      </c>
      <c r="AT112" s="301">
        <v>3438</v>
      </c>
      <c r="AU112" s="301">
        <v>3448</v>
      </c>
      <c r="AV112" s="301">
        <v>3479</v>
      </c>
      <c r="AW112" s="301">
        <v>3506</v>
      </c>
      <c r="AX112" s="301">
        <v>3530</v>
      </c>
      <c r="AY112" s="296">
        <v>3534</v>
      </c>
      <c r="AZ112" s="293">
        <v>3474</v>
      </c>
      <c r="BA112" s="301">
        <v>3434</v>
      </c>
      <c r="BB112" s="301">
        <v>3427</v>
      </c>
      <c r="BC112" s="301">
        <v>3356</v>
      </c>
      <c r="BD112" s="301">
        <v>3364</v>
      </c>
      <c r="BE112" s="301">
        <v>3411</v>
      </c>
      <c r="BF112" s="301">
        <v>3381</v>
      </c>
      <c r="BG112" s="301">
        <v>3380</v>
      </c>
      <c r="BH112" s="301">
        <v>3367</v>
      </c>
      <c r="BI112" s="301">
        <v>3310</v>
      </c>
      <c r="BJ112" s="301">
        <v>3275</v>
      </c>
      <c r="BK112" s="292">
        <v>3285</v>
      </c>
      <c r="BL112" s="293">
        <v>3264</v>
      </c>
      <c r="BM112" s="301">
        <v>3163</v>
      </c>
      <c r="BN112" s="301">
        <v>3204</v>
      </c>
      <c r="BO112" s="301">
        <v>3230</v>
      </c>
      <c r="BP112" s="301">
        <v>3232</v>
      </c>
      <c r="BQ112" s="301">
        <v>3225</v>
      </c>
      <c r="BR112" s="301">
        <v>3234</v>
      </c>
      <c r="BS112" s="301">
        <v>3226</v>
      </c>
      <c r="BT112" s="301">
        <v>3240</v>
      </c>
      <c r="BU112" s="301">
        <v>3212</v>
      </c>
      <c r="BV112" s="301">
        <v>3174</v>
      </c>
      <c r="BW112" s="292">
        <v>3166</v>
      </c>
      <c r="BX112" s="293">
        <v>3111</v>
      </c>
      <c r="BY112" s="301">
        <v>3115</v>
      </c>
      <c r="BZ112" s="301">
        <v>3151</v>
      </c>
      <c r="CA112" s="301">
        <v>3164</v>
      </c>
      <c r="CB112" s="301">
        <v>3175</v>
      </c>
      <c r="CC112" s="301">
        <v>3225</v>
      </c>
      <c r="CD112" s="301">
        <v>3275</v>
      </c>
      <c r="CE112" s="301">
        <v>3347</v>
      </c>
      <c r="CF112" s="301">
        <v>3280</v>
      </c>
      <c r="CG112" s="301">
        <v>3204</v>
      </c>
      <c r="CH112" s="301">
        <v>3209</v>
      </c>
      <c r="CI112" s="292">
        <v>3188</v>
      </c>
      <c r="CJ112" s="293">
        <v>3118</v>
      </c>
      <c r="CK112" s="301">
        <v>3036</v>
      </c>
      <c r="CL112" s="301">
        <v>3107</v>
      </c>
      <c r="CM112" s="301">
        <v>3151</v>
      </c>
      <c r="CN112" s="301">
        <v>3105</v>
      </c>
      <c r="CO112" s="301">
        <v>3081</v>
      </c>
      <c r="CP112" s="301">
        <v>3063</v>
      </c>
      <c r="CQ112" s="301">
        <v>3134</v>
      </c>
      <c r="CR112" s="301">
        <v>3165</v>
      </c>
      <c r="CS112" s="301">
        <v>3133</v>
      </c>
      <c r="CT112" s="301">
        <v>3185</v>
      </c>
      <c r="CU112" s="292">
        <v>3142</v>
      </c>
      <c r="CV112" s="293">
        <v>3160</v>
      </c>
      <c r="CW112" s="301">
        <v>3168</v>
      </c>
      <c r="CX112" s="301">
        <v>3305</v>
      </c>
      <c r="CY112" s="301">
        <v>3330</v>
      </c>
      <c r="CZ112" s="301">
        <v>3318</v>
      </c>
      <c r="DA112" s="301">
        <v>3275</v>
      </c>
      <c r="DB112" s="301">
        <v>3262</v>
      </c>
      <c r="DC112" s="301">
        <v>3254</v>
      </c>
      <c r="DD112" s="301">
        <v>3244</v>
      </c>
      <c r="DE112" s="301">
        <v>3288</v>
      </c>
      <c r="DF112" s="301">
        <v>3283</v>
      </c>
      <c r="DG112" s="292">
        <v>3331</v>
      </c>
      <c r="DH112" s="293">
        <v>3265</v>
      </c>
      <c r="DI112" s="301">
        <v>3298</v>
      </c>
      <c r="DJ112" s="301">
        <v>3384</v>
      </c>
      <c r="DK112" s="301">
        <v>3441</v>
      </c>
      <c r="DL112" s="301">
        <v>3413</v>
      </c>
      <c r="DM112" s="301">
        <v>3431</v>
      </c>
      <c r="DN112" s="301">
        <v>3161</v>
      </c>
      <c r="DO112" s="301">
        <v>3165</v>
      </c>
      <c r="DP112" s="301">
        <v>3182</v>
      </c>
      <c r="DQ112" s="292">
        <v>3146</v>
      </c>
      <c r="DR112" s="292">
        <v>3165</v>
      </c>
      <c r="DS112" s="296">
        <v>3093</v>
      </c>
      <c r="DT112" s="292">
        <v>3053</v>
      </c>
      <c r="DU112" s="292">
        <v>3056</v>
      </c>
      <c r="DV112" s="292">
        <v>3133</v>
      </c>
      <c r="DW112" s="292">
        <v>3123</v>
      </c>
      <c r="DX112" s="292">
        <v>3204</v>
      </c>
      <c r="DY112" s="292">
        <v>3209</v>
      </c>
      <c r="DZ112" s="292">
        <v>3212</v>
      </c>
      <c r="EA112" s="292">
        <v>3224</v>
      </c>
      <c r="EB112" s="292">
        <v>3202</v>
      </c>
      <c r="EC112" s="292">
        <v>3223</v>
      </c>
      <c r="ED112" s="292">
        <v>3222</v>
      </c>
      <c r="EE112" s="292">
        <v>3168</v>
      </c>
      <c r="EF112" s="853">
        <v>3114</v>
      </c>
      <c r="EG112" s="292">
        <v>3151</v>
      </c>
      <c r="EH112" s="292">
        <v>3184</v>
      </c>
      <c r="EI112" s="292">
        <v>3271</v>
      </c>
      <c r="EJ112" s="292">
        <v>3239</v>
      </c>
      <c r="EK112" s="292">
        <v>3229</v>
      </c>
      <c r="EL112" s="296">
        <v>3248</v>
      </c>
      <c r="EM112" s="93">
        <v>19</v>
      </c>
      <c r="EN112" s="79">
        <v>0.58497536945812811</v>
      </c>
      <c r="EO112" s="93">
        <v>80</v>
      </c>
      <c r="EP112" s="79">
        <v>2.5252525252525251</v>
      </c>
    </row>
    <row r="113" spans="1:146" ht="15" outlineLevel="2">
      <c r="A113" s="290">
        <v>282</v>
      </c>
      <c r="B113" s="290" t="s">
        <v>399</v>
      </c>
      <c r="C113" s="290" t="s">
        <v>461</v>
      </c>
      <c r="D113" s="293">
        <v>7109</v>
      </c>
      <c r="E113" s="301">
        <v>7080</v>
      </c>
      <c r="F113" s="301">
        <v>7077</v>
      </c>
      <c r="G113" s="301">
        <v>7229</v>
      </c>
      <c r="H113" s="301">
        <v>7223</v>
      </c>
      <c r="I113" s="301">
        <v>7282</v>
      </c>
      <c r="J113" s="301">
        <v>7277</v>
      </c>
      <c r="K113" s="301">
        <v>7312</v>
      </c>
      <c r="L113" s="301">
        <v>7270</v>
      </c>
      <c r="M113" s="301">
        <v>7347</v>
      </c>
      <c r="N113" s="301">
        <v>7426</v>
      </c>
      <c r="O113" s="296">
        <v>7398</v>
      </c>
      <c r="P113" s="293">
        <v>7152</v>
      </c>
      <c r="Q113" s="301">
        <v>5619</v>
      </c>
      <c r="R113" s="301">
        <v>7033</v>
      </c>
      <c r="S113" s="301">
        <v>7106</v>
      </c>
      <c r="T113" s="301">
        <v>7223</v>
      </c>
      <c r="U113" s="301">
        <v>7184</v>
      </c>
      <c r="V113" s="301">
        <v>7264</v>
      </c>
      <c r="W113" s="301">
        <v>7449</v>
      </c>
      <c r="X113" s="301">
        <v>7521</v>
      </c>
      <c r="Y113" s="301">
        <v>7550</v>
      </c>
      <c r="Z113" s="301">
        <v>7415</v>
      </c>
      <c r="AA113" s="296">
        <v>7138</v>
      </c>
      <c r="AB113" s="293">
        <v>6883</v>
      </c>
      <c r="AC113" s="301">
        <v>6845</v>
      </c>
      <c r="AD113" s="301">
        <v>6949</v>
      </c>
      <c r="AE113" s="301">
        <v>7039</v>
      </c>
      <c r="AF113" s="301">
        <v>7045</v>
      </c>
      <c r="AG113" s="301">
        <v>7244</v>
      </c>
      <c r="AH113" s="301">
        <v>7539</v>
      </c>
      <c r="AI113" s="301">
        <v>7661</v>
      </c>
      <c r="AJ113" s="301">
        <v>7735</v>
      </c>
      <c r="AK113" s="301">
        <v>7709</v>
      </c>
      <c r="AL113" s="301">
        <v>7349</v>
      </c>
      <c r="AM113" s="296">
        <v>7295</v>
      </c>
      <c r="AN113" s="293">
        <v>7154</v>
      </c>
      <c r="AO113" s="301">
        <v>6988</v>
      </c>
      <c r="AP113" s="301">
        <v>7087</v>
      </c>
      <c r="AQ113" s="301">
        <v>7261</v>
      </c>
      <c r="AR113" s="301">
        <v>7346</v>
      </c>
      <c r="AS113" s="301">
        <v>7531</v>
      </c>
      <c r="AT113" s="301">
        <v>7593</v>
      </c>
      <c r="AU113" s="301">
        <v>7625</v>
      </c>
      <c r="AV113" s="301">
        <v>7688</v>
      </c>
      <c r="AW113" s="301">
        <v>7770</v>
      </c>
      <c r="AX113" s="301">
        <v>8245</v>
      </c>
      <c r="AY113" s="296">
        <v>8894</v>
      </c>
      <c r="AZ113" s="293">
        <v>9190</v>
      </c>
      <c r="BA113" s="301">
        <v>8944</v>
      </c>
      <c r="BB113" s="301">
        <v>8853</v>
      </c>
      <c r="BC113" s="301">
        <v>8754</v>
      </c>
      <c r="BD113" s="301">
        <v>8465</v>
      </c>
      <c r="BE113" s="301">
        <v>8360</v>
      </c>
      <c r="BF113" s="301">
        <v>8273</v>
      </c>
      <c r="BG113" s="301">
        <v>8175</v>
      </c>
      <c r="BH113" s="301">
        <v>7888</v>
      </c>
      <c r="BI113" s="301">
        <v>7750</v>
      </c>
      <c r="BJ113" s="301">
        <v>7504</v>
      </c>
      <c r="BK113" s="292">
        <v>7488</v>
      </c>
      <c r="BL113" s="293">
        <v>7334</v>
      </c>
      <c r="BM113" s="301">
        <v>7238</v>
      </c>
      <c r="BN113" s="301">
        <v>7284</v>
      </c>
      <c r="BO113" s="301">
        <v>7225</v>
      </c>
      <c r="BP113" s="301">
        <v>7062</v>
      </c>
      <c r="BQ113" s="301">
        <v>7080</v>
      </c>
      <c r="BR113" s="301">
        <v>7061</v>
      </c>
      <c r="BS113" s="301">
        <v>7124</v>
      </c>
      <c r="BT113" s="301">
        <v>7135</v>
      </c>
      <c r="BU113" s="301">
        <v>7091</v>
      </c>
      <c r="BV113" s="301">
        <v>7032</v>
      </c>
      <c r="BW113" s="292">
        <v>6985</v>
      </c>
      <c r="BX113" s="293">
        <v>6803</v>
      </c>
      <c r="BY113" s="301">
        <v>6714</v>
      </c>
      <c r="BZ113" s="301">
        <v>6784</v>
      </c>
      <c r="CA113" s="301">
        <v>6801</v>
      </c>
      <c r="CB113" s="301">
        <v>6779</v>
      </c>
      <c r="CC113" s="301">
        <v>6807</v>
      </c>
      <c r="CD113" s="301">
        <v>6871</v>
      </c>
      <c r="CE113" s="301">
        <v>6936</v>
      </c>
      <c r="CF113" s="301">
        <v>6863</v>
      </c>
      <c r="CG113" s="301">
        <v>6919</v>
      </c>
      <c r="CH113" s="301">
        <v>6929</v>
      </c>
      <c r="CI113" s="292">
        <v>6883</v>
      </c>
      <c r="CJ113" s="293">
        <v>6681</v>
      </c>
      <c r="CK113" s="301">
        <v>6573</v>
      </c>
      <c r="CL113" s="301">
        <v>6612</v>
      </c>
      <c r="CM113" s="301">
        <v>6573</v>
      </c>
      <c r="CN113" s="301">
        <v>6474</v>
      </c>
      <c r="CO113" s="301">
        <v>6433</v>
      </c>
      <c r="CP113" s="301">
        <v>6429</v>
      </c>
      <c r="CQ113" s="301">
        <v>6601</v>
      </c>
      <c r="CR113" s="301">
        <v>6588</v>
      </c>
      <c r="CS113" s="301">
        <v>6623</v>
      </c>
      <c r="CT113" s="301">
        <v>6685</v>
      </c>
      <c r="CU113" s="292">
        <v>6675</v>
      </c>
      <c r="CV113" s="293">
        <v>6625</v>
      </c>
      <c r="CW113" s="301">
        <v>6714</v>
      </c>
      <c r="CX113" s="301">
        <v>6807</v>
      </c>
      <c r="CY113" s="301">
        <v>6808</v>
      </c>
      <c r="CZ113" s="301">
        <v>6885</v>
      </c>
      <c r="DA113" s="301">
        <v>6869</v>
      </c>
      <c r="DB113" s="301">
        <v>6838</v>
      </c>
      <c r="DC113" s="301">
        <v>6831</v>
      </c>
      <c r="DD113" s="301">
        <v>6790</v>
      </c>
      <c r="DE113" s="301">
        <v>6811</v>
      </c>
      <c r="DF113" s="301">
        <v>6808</v>
      </c>
      <c r="DG113" s="292">
        <v>6808</v>
      </c>
      <c r="DH113" s="293">
        <v>6756</v>
      </c>
      <c r="DI113" s="301">
        <v>6770</v>
      </c>
      <c r="DJ113" s="301">
        <v>6838</v>
      </c>
      <c r="DK113" s="301">
        <v>6885</v>
      </c>
      <c r="DL113" s="301">
        <v>6842</v>
      </c>
      <c r="DM113" s="301">
        <v>6881</v>
      </c>
      <c r="DN113" s="301">
        <v>6344</v>
      </c>
      <c r="DO113" s="301">
        <v>6338</v>
      </c>
      <c r="DP113" s="301">
        <v>6324</v>
      </c>
      <c r="DQ113" s="292">
        <v>6246</v>
      </c>
      <c r="DR113" s="292">
        <v>6240</v>
      </c>
      <c r="DS113" s="296">
        <v>6178</v>
      </c>
      <c r="DT113" s="292">
        <v>6107</v>
      </c>
      <c r="DU113" s="292">
        <v>6168</v>
      </c>
      <c r="DV113" s="292">
        <v>6253</v>
      </c>
      <c r="DW113" s="292">
        <v>6255</v>
      </c>
      <c r="DX113" s="292">
        <v>6234</v>
      </c>
      <c r="DY113" s="292">
        <v>6238</v>
      </c>
      <c r="DZ113" s="292">
        <v>6211</v>
      </c>
      <c r="EA113" s="292">
        <v>6240</v>
      </c>
      <c r="EB113" s="292">
        <v>6243</v>
      </c>
      <c r="EC113" s="292">
        <v>6254</v>
      </c>
      <c r="ED113" s="292">
        <v>6292</v>
      </c>
      <c r="EE113" s="292">
        <v>6239</v>
      </c>
      <c r="EF113" s="853">
        <v>6091</v>
      </c>
      <c r="EG113" s="292">
        <v>6064</v>
      </c>
      <c r="EH113" s="292">
        <v>6036</v>
      </c>
      <c r="EI113" s="292">
        <v>6027</v>
      </c>
      <c r="EJ113" s="292">
        <v>6059</v>
      </c>
      <c r="EK113" s="292">
        <v>6078</v>
      </c>
      <c r="EL113" s="296">
        <v>6062</v>
      </c>
      <c r="EM113" s="93">
        <v>-16</v>
      </c>
      <c r="EN113" s="79">
        <v>-0.26393929396238863</v>
      </c>
      <c r="EO113" s="93">
        <v>-177</v>
      </c>
      <c r="EP113" s="79">
        <v>-2.8369931078698509</v>
      </c>
    </row>
    <row r="114" spans="1:146" ht="15" outlineLevel="2">
      <c r="A114" s="290">
        <v>353</v>
      </c>
      <c r="B114" s="290" t="s">
        <v>399</v>
      </c>
      <c r="C114" s="290" t="s">
        <v>471</v>
      </c>
      <c r="D114" s="293">
        <v>819</v>
      </c>
      <c r="E114" s="301">
        <v>774</v>
      </c>
      <c r="F114" s="301">
        <v>761</v>
      </c>
      <c r="G114" s="301">
        <v>764</v>
      </c>
      <c r="H114" s="301">
        <v>797</v>
      </c>
      <c r="I114" s="301">
        <v>804</v>
      </c>
      <c r="J114" s="301">
        <v>764</v>
      </c>
      <c r="K114" s="301">
        <v>790</v>
      </c>
      <c r="L114" s="301">
        <v>797</v>
      </c>
      <c r="M114" s="301">
        <v>819</v>
      </c>
      <c r="N114" s="301">
        <v>823</v>
      </c>
      <c r="O114" s="296">
        <v>840</v>
      </c>
      <c r="P114" s="293">
        <v>812</v>
      </c>
      <c r="Q114" s="301">
        <v>587</v>
      </c>
      <c r="R114" s="301">
        <v>899</v>
      </c>
      <c r="S114" s="301">
        <v>854</v>
      </c>
      <c r="T114" s="301">
        <v>797</v>
      </c>
      <c r="U114" s="301">
        <v>861</v>
      </c>
      <c r="V114" s="301">
        <v>885</v>
      </c>
      <c r="W114" s="301">
        <v>917</v>
      </c>
      <c r="X114" s="301">
        <v>967</v>
      </c>
      <c r="Y114" s="301">
        <v>977</v>
      </c>
      <c r="Z114" s="301">
        <v>903</v>
      </c>
      <c r="AA114" s="296">
        <v>847</v>
      </c>
      <c r="AB114" s="293">
        <v>780</v>
      </c>
      <c r="AC114" s="301">
        <v>773</v>
      </c>
      <c r="AD114" s="301">
        <v>766</v>
      </c>
      <c r="AE114" s="301">
        <v>755</v>
      </c>
      <c r="AF114" s="301">
        <v>750</v>
      </c>
      <c r="AG114" s="301">
        <v>783</v>
      </c>
      <c r="AH114" s="301">
        <v>821</v>
      </c>
      <c r="AI114" s="301">
        <v>834</v>
      </c>
      <c r="AJ114" s="301">
        <v>834</v>
      </c>
      <c r="AK114" s="301">
        <v>840</v>
      </c>
      <c r="AL114" s="301">
        <v>790</v>
      </c>
      <c r="AM114" s="296">
        <v>798</v>
      </c>
      <c r="AN114" s="293">
        <v>802</v>
      </c>
      <c r="AO114" s="301">
        <v>772</v>
      </c>
      <c r="AP114" s="301">
        <v>781</v>
      </c>
      <c r="AQ114" s="301">
        <v>840</v>
      </c>
      <c r="AR114" s="301">
        <v>860</v>
      </c>
      <c r="AS114" s="301">
        <v>948</v>
      </c>
      <c r="AT114" s="301">
        <v>951</v>
      </c>
      <c r="AU114" s="301">
        <v>973</v>
      </c>
      <c r="AV114" s="301">
        <v>980</v>
      </c>
      <c r="AW114" s="301">
        <v>1000</v>
      </c>
      <c r="AX114" s="301">
        <v>1006</v>
      </c>
      <c r="AY114" s="296">
        <v>1028</v>
      </c>
      <c r="AZ114" s="293">
        <v>1033</v>
      </c>
      <c r="BA114" s="301">
        <v>1022</v>
      </c>
      <c r="BB114" s="301">
        <v>1006</v>
      </c>
      <c r="BC114" s="301">
        <v>960</v>
      </c>
      <c r="BD114" s="301">
        <v>945</v>
      </c>
      <c r="BE114" s="301">
        <v>949</v>
      </c>
      <c r="BF114" s="301">
        <v>960</v>
      </c>
      <c r="BG114" s="301">
        <v>939</v>
      </c>
      <c r="BH114" s="301">
        <v>958</v>
      </c>
      <c r="BI114" s="301">
        <v>955</v>
      </c>
      <c r="BJ114" s="301">
        <v>963</v>
      </c>
      <c r="BK114" s="292">
        <v>970</v>
      </c>
      <c r="BL114" s="293">
        <v>978</v>
      </c>
      <c r="BM114" s="301">
        <v>968</v>
      </c>
      <c r="BN114" s="301">
        <v>999</v>
      </c>
      <c r="BO114" s="301">
        <v>1026</v>
      </c>
      <c r="BP114" s="301">
        <v>1006</v>
      </c>
      <c r="BQ114" s="301">
        <v>1028</v>
      </c>
      <c r="BR114" s="301">
        <v>1042</v>
      </c>
      <c r="BS114" s="301">
        <v>1060</v>
      </c>
      <c r="BT114" s="301">
        <v>1080</v>
      </c>
      <c r="BU114" s="301">
        <v>1115</v>
      </c>
      <c r="BV114" s="301">
        <v>1123</v>
      </c>
      <c r="BW114" s="292">
        <v>1112</v>
      </c>
      <c r="BX114" s="293">
        <v>1094</v>
      </c>
      <c r="BY114" s="301">
        <v>1092</v>
      </c>
      <c r="BZ114" s="301">
        <v>1077</v>
      </c>
      <c r="CA114" s="301">
        <v>1091</v>
      </c>
      <c r="CB114" s="301">
        <v>1083</v>
      </c>
      <c r="CC114" s="301">
        <v>1089</v>
      </c>
      <c r="CD114" s="301">
        <v>1093</v>
      </c>
      <c r="CE114" s="301">
        <v>1086</v>
      </c>
      <c r="CF114" s="301">
        <v>1060</v>
      </c>
      <c r="CG114" s="301">
        <v>1064</v>
      </c>
      <c r="CH114" s="301">
        <v>1061</v>
      </c>
      <c r="CI114" s="292">
        <v>1074</v>
      </c>
      <c r="CJ114" s="293">
        <v>1003</v>
      </c>
      <c r="CK114" s="301">
        <v>1011</v>
      </c>
      <c r="CL114" s="301">
        <v>1060</v>
      </c>
      <c r="CM114" s="301">
        <v>1073</v>
      </c>
      <c r="CN114" s="301">
        <v>1034</v>
      </c>
      <c r="CO114" s="301">
        <v>1039</v>
      </c>
      <c r="CP114" s="301">
        <v>1053</v>
      </c>
      <c r="CQ114" s="301">
        <v>1082</v>
      </c>
      <c r="CR114" s="301">
        <v>1110</v>
      </c>
      <c r="CS114" s="301">
        <v>1137</v>
      </c>
      <c r="CT114" s="301">
        <v>1154</v>
      </c>
      <c r="CU114" s="292">
        <v>1158</v>
      </c>
      <c r="CV114" s="293">
        <v>1155</v>
      </c>
      <c r="CW114" s="301">
        <v>1158</v>
      </c>
      <c r="CX114" s="301">
        <v>1169</v>
      </c>
      <c r="CY114" s="301">
        <v>1138</v>
      </c>
      <c r="CZ114" s="301">
        <v>1145</v>
      </c>
      <c r="DA114" s="301">
        <v>1149</v>
      </c>
      <c r="DB114" s="301">
        <v>1126</v>
      </c>
      <c r="DC114" s="301">
        <v>1124</v>
      </c>
      <c r="DD114" s="301">
        <v>1107</v>
      </c>
      <c r="DE114" s="301">
        <v>1110</v>
      </c>
      <c r="DF114" s="301">
        <v>1117</v>
      </c>
      <c r="DG114" s="292">
        <v>1115</v>
      </c>
      <c r="DH114" s="293">
        <v>1089</v>
      </c>
      <c r="DI114" s="301">
        <v>1105</v>
      </c>
      <c r="DJ114" s="301">
        <v>1099</v>
      </c>
      <c r="DK114" s="301">
        <v>1082</v>
      </c>
      <c r="DL114" s="301">
        <v>1052</v>
      </c>
      <c r="DM114" s="301">
        <v>1054</v>
      </c>
      <c r="DN114" s="301">
        <v>936</v>
      </c>
      <c r="DO114" s="301">
        <v>929</v>
      </c>
      <c r="DP114" s="301">
        <v>935</v>
      </c>
      <c r="DQ114" s="292">
        <v>926</v>
      </c>
      <c r="DR114" s="292">
        <v>925</v>
      </c>
      <c r="DS114" s="296">
        <v>926</v>
      </c>
      <c r="DT114" s="292">
        <v>906</v>
      </c>
      <c r="DU114" s="292">
        <v>897</v>
      </c>
      <c r="DV114" s="292">
        <v>940</v>
      </c>
      <c r="DW114" s="292">
        <v>937</v>
      </c>
      <c r="DX114" s="292">
        <v>935</v>
      </c>
      <c r="DY114" s="292">
        <v>935</v>
      </c>
      <c r="DZ114" s="292">
        <v>916</v>
      </c>
      <c r="EA114" s="292">
        <v>886</v>
      </c>
      <c r="EB114" s="292">
        <v>889</v>
      </c>
      <c r="EC114" s="292">
        <v>904</v>
      </c>
      <c r="ED114" s="292">
        <v>917</v>
      </c>
      <c r="EE114" s="292">
        <v>914</v>
      </c>
      <c r="EF114" s="853">
        <v>880</v>
      </c>
      <c r="EG114" s="292">
        <v>867</v>
      </c>
      <c r="EH114" s="292">
        <v>875</v>
      </c>
      <c r="EI114" s="292">
        <v>849</v>
      </c>
      <c r="EJ114" s="292">
        <v>836</v>
      </c>
      <c r="EK114" s="292">
        <v>856</v>
      </c>
      <c r="EL114" s="296">
        <v>829</v>
      </c>
      <c r="EM114" s="93">
        <v>-27</v>
      </c>
      <c r="EN114" s="79">
        <v>-3.2569360675512664</v>
      </c>
      <c r="EO114" s="93">
        <v>-85</v>
      </c>
      <c r="EP114" s="79">
        <v>-9.2997811816192559</v>
      </c>
    </row>
    <row r="115" spans="1:146" ht="15" outlineLevel="2">
      <c r="A115" s="290">
        <v>364</v>
      </c>
      <c r="B115" s="290" t="s">
        <v>399</v>
      </c>
      <c r="C115" s="290" t="s">
        <v>474</v>
      </c>
      <c r="D115" s="293">
        <v>2629</v>
      </c>
      <c r="E115" s="301">
        <v>2596</v>
      </c>
      <c r="F115" s="301">
        <v>2587</v>
      </c>
      <c r="G115" s="301">
        <v>2685</v>
      </c>
      <c r="H115" s="301">
        <v>2707</v>
      </c>
      <c r="I115" s="301">
        <v>2789</v>
      </c>
      <c r="J115" s="301">
        <v>2810</v>
      </c>
      <c r="K115" s="301">
        <v>2780</v>
      </c>
      <c r="L115" s="301">
        <v>2848</v>
      </c>
      <c r="M115" s="301">
        <v>2866</v>
      </c>
      <c r="N115" s="301">
        <v>2874</v>
      </c>
      <c r="O115" s="296">
        <v>2895</v>
      </c>
      <c r="P115" s="293">
        <v>2810</v>
      </c>
      <c r="Q115" s="301">
        <v>1285</v>
      </c>
      <c r="R115" s="301">
        <v>2726</v>
      </c>
      <c r="S115" s="301">
        <v>2790</v>
      </c>
      <c r="T115" s="301">
        <v>2707</v>
      </c>
      <c r="U115" s="301">
        <v>3038</v>
      </c>
      <c r="V115" s="301">
        <v>2983</v>
      </c>
      <c r="W115" s="301">
        <v>2986</v>
      </c>
      <c r="X115" s="301">
        <v>2988</v>
      </c>
      <c r="Y115" s="301">
        <v>2978</v>
      </c>
      <c r="Z115" s="301">
        <v>3004</v>
      </c>
      <c r="AA115" s="296">
        <v>2945</v>
      </c>
      <c r="AB115" s="293">
        <v>2864</v>
      </c>
      <c r="AC115" s="301">
        <v>2816</v>
      </c>
      <c r="AD115" s="301">
        <v>2848</v>
      </c>
      <c r="AE115" s="301">
        <v>2916</v>
      </c>
      <c r="AF115" s="301">
        <v>2936</v>
      </c>
      <c r="AG115" s="301">
        <v>2896</v>
      </c>
      <c r="AH115" s="301">
        <v>3288</v>
      </c>
      <c r="AI115" s="301">
        <v>3231</v>
      </c>
      <c r="AJ115" s="301">
        <v>3214</v>
      </c>
      <c r="AK115" s="301">
        <v>3207</v>
      </c>
      <c r="AL115" s="301">
        <v>3098</v>
      </c>
      <c r="AM115" s="296">
        <v>3084</v>
      </c>
      <c r="AN115" s="293">
        <v>3030</v>
      </c>
      <c r="AO115" s="301">
        <v>2885</v>
      </c>
      <c r="AP115" s="301">
        <v>2902</v>
      </c>
      <c r="AQ115" s="301">
        <v>3017</v>
      </c>
      <c r="AR115" s="301">
        <v>3033</v>
      </c>
      <c r="AS115" s="301">
        <v>3078</v>
      </c>
      <c r="AT115" s="301">
        <v>3160</v>
      </c>
      <c r="AU115" s="301">
        <v>3157</v>
      </c>
      <c r="AV115" s="301">
        <v>3174</v>
      </c>
      <c r="AW115" s="301">
        <v>3211</v>
      </c>
      <c r="AX115" s="301">
        <v>3227</v>
      </c>
      <c r="AY115" s="296">
        <v>3290</v>
      </c>
      <c r="AZ115" s="293">
        <v>3285</v>
      </c>
      <c r="BA115" s="301">
        <v>3196</v>
      </c>
      <c r="BB115" s="301">
        <v>3165</v>
      </c>
      <c r="BC115" s="301">
        <v>3121</v>
      </c>
      <c r="BD115" s="301">
        <v>3097</v>
      </c>
      <c r="BE115" s="301">
        <v>3182</v>
      </c>
      <c r="BF115" s="301">
        <v>3234</v>
      </c>
      <c r="BG115" s="301">
        <v>3236</v>
      </c>
      <c r="BH115" s="301">
        <v>3262</v>
      </c>
      <c r="BI115" s="301">
        <v>3252</v>
      </c>
      <c r="BJ115" s="301">
        <v>3216</v>
      </c>
      <c r="BK115" s="292">
        <v>3277</v>
      </c>
      <c r="BL115" s="293">
        <v>3320</v>
      </c>
      <c r="BM115" s="301">
        <v>3281</v>
      </c>
      <c r="BN115" s="301">
        <v>3296</v>
      </c>
      <c r="BO115" s="301">
        <v>3314</v>
      </c>
      <c r="BP115" s="301">
        <v>3326</v>
      </c>
      <c r="BQ115" s="301">
        <v>3348</v>
      </c>
      <c r="BR115" s="301">
        <v>3336</v>
      </c>
      <c r="BS115" s="301">
        <v>3309</v>
      </c>
      <c r="BT115" s="301">
        <v>3321</v>
      </c>
      <c r="BU115" s="301">
        <v>3323</v>
      </c>
      <c r="BV115" s="301">
        <v>3360</v>
      </c>
      <c r="BW115" s="292">
        <v>3413</v>
      </c>
      <c r="BX115" s="293">
        <v>3353</v>
      </c>
      <c r="BY115" s="301">
        <v>3331</v>
      </c>
      <c r="BZ115" s="301">
        <v>3323</v>
      </c>
      <c r="CA115" s="301">
        <v>3310</v>
      </c>
      <c r="CB115" s="301">
        <v>3280</v>
      </c>
      <c r="CC115" s="301">
        <v>3308</v>
      </c>
      <c r="CD115" s="301">
        <v>3369</v>
      </c>
      <c r="CE115" s="301">
        <v>3397</v>
      </c>
      <c r="CF115" s="301">
        <v>3330</v>
      </c>
      <c r="CG115" s="301">
        <v>3351</v>
      </c>
      <c r="CH115" s="301">
        <v>3393</v>
      </c>
      <c r="CI115" s="292">
        <v>3412</v>
      </c>
      <c r="CJ115" s="293">
        <v>3321</v>
      </c>
      <c r="CK115" s="301">
        <v>3210</v>
      </c>
      <c r="CL115" s="301">
        <v>3224</v>
      </c>
      <c r="CM115" s="301">
        <v>3230</v>
      </c>
      <c r="CN115" s="301">
        <v>3235</v>
      </c>
      <c r="CO115" s="301">
        <v>3229</v>
      </c>
      <c r="CP115" s="301">
        <v>3261</v>
      </c>
      <c r="CQ115" s="301">
        <v>3335</v>
      </c>
      <c r="CR115" s="301">
        <v>3323</v>
      </c>
      <c r="CS115" s="301">
        <v>3310</v>
      </c>
      <c r="CT115" s="301">
        <v>3412</v>
      </c>
      <c r="CU115" s="292">
        <v>3449</v>
      </c>
      <c r="CV115" s="293">
        <v>3499</v>
      </c>
      <c r="CW115" s="301">
        <v>3573</v>
      </c>
      <c r="CX115" s="301">
        <v>3617</v>
      </c>
      <c r="CY115" s="301">
        <v>3631</v>
      </c>
      <c r="CZ115" s="301">
        <v>3706</v>
      </c>
      <c r="DA115" s="301">
        <v>3729</v>
      </c>
      <c r="DB115" s="301">
        <v>3699</v>
      </c>
      <c r="DC115" s="301">
        <v>3706</v>
      </c>
      <c r="DD115" s="301">
        <v>3745</v>
      </c>
      <c r="DE115" s="301">
        <v>3758</v>
      </c>
      <c r="DF115" s="301">
        <v>3789</v>
      </c>
      <c r="DG115" s="292">
        <v>3822</v>
      </c>
      <c r="DH115" s="293">
        <v>3801</v>
      </c>
      <c r="DI115" s="301">
        <v>3798</v>
      </c>
      <c r="DJ115" s="301">
        <v>3778</v>
      </c>
      <c r="DK115" s="301">
        <v>3776</v>
      </c>
      <c r="DL115" s="301">
        <v>3812</v>
      </c>
      <c r="DM115" s="301">
        <v>3888</v>
      </c>
      <c r="DN115" s="301">
        <v>3620</v>
      </c>
      <c r="DO115" s="301">
        <v>3620</v>
      </c>
      <c r="DP115" s="301">
        <v>3635</v>
      </c>
      <c r="DQ115" s="292">
        <v>3611</v>
      </c>
      <c r="DR115" s="292">
        <v>3639</v>
      </c>
      <c r="DS115" s="296">
        <v>3632</v>
      </c>
      <c r="DT115" s="292">
        <v>3597</v>
      </c>
      <c r="DU115" s="292">
        <v>3607</v>
      </c>
      <c r="DV115" s="292">
        <v>3680</v>
      </c>
      <c r="DW115" s="292">
        <v>3634</v>
      </c>
      <c r="DX115" s="292">
        <v>3706</v>
      </c>
      <c r="DY115" s="292">
        <v>3727</v>
      </c>
      <c r="DZ115" s="292">
        <v>3701</v>
      </c>
      <c r="EA115" s="292">
        <v>3693</v>
      </c>
      <c r="EB115" s="292">
        <v>3672</v>
      </c>
      <c r="EC115" s="292">
        <v>3648</v>
      </c>
      <c r="ED115" s="292">
        <v>3675</v>
      </c>
      <c r="EE115" s="292">
        <v>3667</v>
      </c>
      <c r="EF115" s="853">
        <v>3621</v>
      </c>
      <c r="EG115" s="292">
        <v>3610</v>
      </c>
      <c r="EH115" s="292">
        <v>3600</v>
      </c>
      <c r="EI115" s="292">
        <v>3675</v>
      </c>
      <c r="EJ115" s="292">
        <v>3707</v>
      </c>
      <c r="EK115" s="292">
        <v>3710</v>
      </c>
      <c r="EL115" s="296">
        <v>3693</v>
      </c>
      <c r="EM115" s="93">
        <v>-17</v>
      </c>
      <c r="EN115" s="79">
        <v>-0.46033035472515571</v>
      </c>
      <c r="EO115" s="93">
        <v>26</v>
      </c>
      <c r="EP115" s="79">
        <v>0.70902645214071447</v>
      </c>
    </row>
    <row r="116" spans="1:146" ht="15" outlineLevel="2">
      <c r="A116" s="290">
        <v>368</v>
      </c>
      <c r="B116" s="290" t="s">
        <v>399</v>
      </c>
      <c r="C116" s="290" t="s">
        <v>475</v>
      </c>
      <c r="D116" s="293">
        <v>4035</v>
      </c>
      <c r="E116" s="301">
        <v>4051</v>
      </c>
      <c r="F116" s="301">
        <v>4071</v>
      </c>
      <c r="G116" s="301">
        <v>4143</v>
      </c>
      <c r="H116" s="301">
        <v>4209</v>
      </c>
      <c r="I116" s="301">
        <v>4172</v>
      </c>
      <c r="J116" s="301">
        <v>4125</v>
      </c>
      <c r="K116" s="301">
        <v>4173</v>
      </c>
      <c r="L116" s="301">
        <v>4106</v>
      </c>
      <c r="M116" s="301">
        <v>4054</v>
      </c>
      <c r="N116" s="301">
        <v>4175</v>
      </c>
      <c r="O116" s="296">
        <v>4175</v>
      </c>
      <c r="P116" s="293">
        <v>4079</v>
      </c>
      <c r="Q116" s="301">
        <v>2940</v>
      </c>
      <c r="R116" s="301">
        <v>3834</v>
      </c>
      <c r="S116" s="301">
        <v>3781</v>
      </c>
      <c r="T116" s="301">
        <v>4209</v>
      </c>
      <c r="U116" s="301">
        <v>3873</v>
      </c>
      <c r="V116" s="301">
        <v>3837</v>
      </c>
      <c r="W116" s="301">
        <v>3897</v>
      </c>
      <c r="X116" s="301">
        <v>3860</v>
      </c>
      <c r="Y116" s="301">
        <v>3866</v>
      </c>
      <c r="Z116" s="301">
        <v>3867</v>
      </c>
      <c r="AA116" s="296">
        <v>3760</v>
      </c>
      <c r="AB116" s="293">
        <v>3610</v>
      </c>
      <c r="AC116" s="301">
        <v>3563</v>
      </c>
      <c r="AD116" s="301">
        <v>3617</v>
      </c>
      <c r="AE116" s="301">
        <v>3646</v>
      </c>
      <c r="AF116" s="301">
        <v>3636</v>
      </c>
      <c r="AG116" s="301">
        <v>3718</v>
      </c>
      <c r="AH116" s="301">
        <v>3783</v>
      </c>
      <c r="AI116" s="301">
        <v>3805</v>
      </c>
      <c r="AJ116" s="301">
        <v>3890</v>
      </c>
      <c r="AK116" s="301">
        <v>3885</v>
      </c>
      <c r="AL116" s="301">
        <v>3766</v>
      </c>
      <c r="AM116" s="296">
        <v>3750</v>
      </c>
      <c r="AN116" s="293">
        <v>3542</v>
      </c>
      <c r="AO116" s="301">
        <v>3434</v>
      </c>
      <c r="AP116" s="301">
        <v>3431</v>
      </c>
      <c r="AQ116" s="301">
        <v>3526</v>
      </c>
      <c r="AR116" s="301">
        <v>3554</v>
      </c>
      <c r="AS116" s="301">
        <v>3756</v>
      </c>
      <c r="AT116" s="301">
        <v>3717</v>
      </c>
      <c r="AU116" s="301">
        <v>3746</v>
      </c>
      <c r="AV116" s="301">
        <v>3847</v>
      </c>
      <c r="AW116" s="301">
        <v>3898</v>
      </c>
      <c r="AX116" s="301">
        <v>3890</v>
      </c>
      <c r="AY116" s="296">
        <v>3834</v>
      </c>
      <c r="AZ116" s="293">
        <v>3761</v>
      </c>
      <c r="BA116" s="301">
        <v>3764</v>
      </c>
      <c r="BB116" s="301">
        <v>3820</v>
      </c>
      <c r="BC116" s="301">
        <v>3816</v>
      </c>
      <c r="BD116" s="301">
        <v>3794</v>
      </c>
      <c r="BE116" s="301">
        <v>3774</v>
      </c>
      <c r="BF116" s="301">
        <v>3739</v>
      </c>
      <c r="BG116" s="301">
        <v>3921</v>
      </c>
      <c r="BH116" s="301">
        <v>3696</v>
      </c>
      <c r="BI116" s="301">
        <v>3712</v>
      </c>
      <c r="BJ116" s="301">
        <v>3716</v>
      </c>
      <c r="BK116" s="292">
        <v>3677</v>
      </c>
      <c r="BL116" s="293">
        <v>3607</v>
      </c>
      <c r="BM116" s="301">
        <v>3575</v>
      </c>
      <c r="BN116" s="301">
        <v>3601</v>
      </c>
      <c r="BO116" s="301">
        <v>3649</v>
      </c>
      <c r="BP116" s="301">
        <v>3628</v>
      </c>
      <c r="BQ116" s="301">
        <v>3667</v>
      </c>
      <c r="BR116" s="301">
        <v>3675</v>
      </c>
      <c r="BS116" s="301">
        <v>3748</v>
      </c>
      <c r="BT116" s="301">
        <v>3755</v>
      </c>
      <c r="BU116" s="301">
        <v>3728</v>
      </c>
      <c r="BV116" s="301">
        <v>3746</v>
      </c>
      <c r="BW116" s="292">
        <v>3707</v>
      </c>
      <c r="BX116" s="293">
        <v>3692</v>
      </c>
      <c r="BY116" s="301">
        <v>3698</v>
      </c>
      <c r="BZ116" s="301">
        <v>3616</v>
      </c>
      <c r="CA116" s="301">
        <v>3636</v>
      </c>
      <c r="CB116" s="301">
        <v>3637</v>
      </c>
      <c r="CC116" s="301">
        <v>3617</v>
      </c>
      <c r="CD116" s="301">
        <v>3627</v>
      </c>
      <c r="CE116" s="301">
        <v>3627</v>
      </c>
      <c r="CF116" s="301">
        <v>3588</v>
      </c>
      <c r="CG116" s="301">
        <v>3621</v>
      </c>
      <c r="CH116" s="301">
        <v>3628</v>
      </c>
      <c r="CI116" s="292">
        <v>3631</v>
      </c>
      <c r="CJ116" s="293">
        <v>3567</v>
      </c>
      <c r="CK116" s="301">
        <v>3516</v>
      </c>
      <c r="CL116" s="301">
        <v>3563</v>
      </c>
      <c r="CM116" s="301">
        <v>3619</v>
      </c>
      <c r="CN116" s="301">
        <v>3542</v>
      </c>
      <c r="CO116" s="301">
        <v>3569</v>
      </c>
      <c r="CP116" s="301">
        <v>3593</v>
      </c>
      <c r="CQ116" s="301">
        <v>3695</v>
      </c>
      <c r="CR116" s="301">
        <v>3716</v>
      </c>
      <c r="CS116" s="301">
        <v>3791</v>
      </c>
      <c r="CT116" s="301">
        <v>3869</v>
      </c>
      <c r="CU116" s="292">
        <v>3885</v>
      </c>
      <c r="CV116" s="293">
        <v>3893</v>
      </c>
      <c r="CW116" s="301">
        <v>3869</v>
      </c>
      <c r="CX116" s="301">
        <v>3902</v>
      </c>
      <c r="CY116" s="301">
        <v>3875</v>
      </c>
      <c r="CZ116" s="301">
        <v>3899</v>
      </c>
      <c r="DA116" s="301">
        <v>3884</v>
      </c>
      <c r="DB116" s="301">
        <v>3814</v>
      </c>
      <c r="DC116" s="301">
        <v>3812</v>
      </c>
      <c r="DD116" s="301">
        <v>3692</v>
      </c>
      <c r="DE116" s="301">
        <v>3743</v>
      </c>
      <c r="DF116" s="301">
        <v>3766</v>
      </c>
      <c r="DG116" s="292">
        <v>3757</v>
      </c>
      <c r="DH116" s="293">
        <v>3760</v>
      </c>
      <c r="DI116" s="301">
        <v>3752</v>
      </c>
      <c r="DJ116" s="301">
        <v>3802</v>
      </c>
      <c r="DK116" s="301">
        <v>3803</v>
      </c>
      <c r="DL116" s="301">
        <v>3775</v>
      </c>
      <c r="DM116" s="301">
        <v>3785</v>
      </c>
      <c r="DN116" s="301">
        <v>3525</v>
      </c>
      <c r="DO116" s="301">
        <v>3551</v>
      </c>
      <c r="DP116" s="301">
        <v>3584</v>
      </c>
      <c r="DQ116" s="292">
        <v>3517</v>
      </c>
      <c r="DR116" s="292">
        <v>3560</v>
      </c>
      <c r="DS116" s="296">
        <v>3566</v>
      </c>
      <c r="DT116" s="292">
        <v>3535</v>
      </c>
      <c r="DU116" s="292">
        <v>3491</v>
      </c>
      <c r="DV116" s="292">
        <v>3626</v>
      </c>
      <c r="DW116" s="292">
        <v>3591</v>
      </c>
      <c r="DX116" s="292">
        <v>3543</v>
      </c>
      <c r="DY116" s="292">
        <v>3594</v>
      </c>
      <c r="DZ116" s="292">
        <v>3594</v>
      </c>
      <c r="EA116" s="292">
        <v>3553</v>
      </c>
      <c r="EB116" s="292">
        <v>3526</v>
      </c>
      <c r="EC116" s="292">
        <v>3529</v>
      </c>
      <c r="ED116" s="292">
        <v>3577</v>
      </c>
      <c r="EE116" s="292">
        <v>3522</v>
      </c>
      <c r="EF116" s="853">
        <v>3445</v>
      </c>
      <c r="EG116" s="292">
        <v>3436</v>
      </c>
      <c r="EH116" s="292">
        <v>3425</v>
      </c>
      <c r="EI116" s="292">
        <v>3422</v>
      </c>
      <c r="EJ116" s="292">
        <v>3471</v>
      </c>
      <c r="EK116" s="292">
        <v>3460</v>
      </c>
      <c r="EL116" s="296">
        <v>3454</v>
      </c>
      <c r="EM116" s="93">
        <v>-6</v>
      </c>
      <c r="EN116" s="79">
        <v>-0.17371163867979156</v>
      </c>
      <c r="EO116" s="93">
        <v>-68</v>
      </c>
      <c r="EP116" s="79">
        <v>-1.9307211811470757</v>
      </c>
    </row>
    <row r="117" spans="1:146" ht="15" outlineLevel="2">
      <c r="A117" s="290">
        <v>390</v>
      </c>
      <c r="B117" s="290" t="s">
        <v>399</v>
      </c>
      <c r="C117" s="290" t="s">
        <v>478</v>
      </c>
      <c r="D117" s="293">
        <v>2831</v>
      </c>
      <c r="E117" s="301">
        <v>2821</v>
      </c>
      <c r="F117" s="301">
        <v>2850</v>
      </c>
      <c r="G117" s="301">
        <v>2901</v>
      </c>
      <c r="H117" s="301">
        <v>2922</v>
      </c>
      <c r="I117" s="301">
        <v>2982</v>
      </c>
      <c r="J117" s="301">
        <v>3127</v>
      </c>
      <c r="K117" s="301">
        <v>3066</v>
      </c>
      <c r="L117" s="301">
        <v>2990</v>
      </c>
      <c r="M117" s="301">
        <v>2998</v>
      </c>
      <c r="N117" s="301">
        <v>3015</v>
      </c>
      <c r="O117" s="296">
        <v>2996</v>
      </c>
      <c r="P117" s="293">
        <v>2932</v>
      </c>
      <c r="Q117" s="301">
        <v>1295</v>
      </c>
      <c r="R117" s="301">
        <v>2602</v>
      </c>
      <c r="S117" s="301">
        <v>2645</v>
      </c>
      <c r="T117" s="301">
        <v>2922</v>
      </c>
      <c r="U117" s="301">
        <v>2756</v>
      </c>
      <c r="V117" s="301">
        <v>2723</v>
      </c>
      <c r="W117" s="301">
        <v>2790</v>
      </c>
      <c r="X117" s="301">
        <v>2741</v>
      </c>
      <c r="Y117" s="301">
        <v>2790</v>
      </c>
      <c r="Z117" s="301">
        <v>2832</v>
      </c>
      <c r="AA117" s="296">
        <v>2703</v>
      </c>
      <c r="AB117" s="293">
        <v>2648</v>
      </c>
      <c r="AC117" s="301">
        <v>2659</v>
      </c>
      <c r="AD117" s="301">
        <v>2712</v>
      </c>
      <c r="AE117" s="301">
        <v>2651</v>
      </c>
      <c r="AF117" s="301">
        <v>2626</v>
      </c>
      <c r="AG117" s="301">
        <v>2649</v>
      </c>
      <c r="AH117" s="301">
        <v>2778</v>
      </c>
      <c r="AI117" s="301">
        <v>2887</v>
      </c>
      <c r="AJ117" s="301">
        <v>2926</v>
      </c>
      <c r="AK117" s="301">
        <v>2929</v>
      </c>
      <c r="AL117" s="301">
        <v>2887</v>
      </c>
      <c r="AM117" s="296">
        <v>2940</v>
      </c>
      <c r="AN117" s="293">
        <v>2897</v>
      </c>
      <c r="AO117" s="301">
        <v>2852</v>
      </c>
      <c r="AP117" s="301">
        <v>2926</v>
      </c>
      <c r="AQ117" s="301">
        <v>2954</v>
      </c>
      <c r="AR117" s="301">
        <v>2961</v>
      </c>
      <c r="AS117" s="301">
        <v>3073</v>
      </c>
      <c r="AT117" s="301">
        <v>3151</v>
      </c>
      <c r="AU117" s="301">
        <v>3127</v>
      </c>
      <c r="AV117" s="301">
        <v>3169</v>
      </c>
      <c r="AW117" s="301">
        <v>3248</v>
      </c>
      <c r="AX117" s="301">
        <v>3274</v>
      </c>
      <c r="AY117" s="296">
        <v>3309</v>
      </c>
      <c r="AZ117" s="293">
        <v>3215</v>
      </c>
      <c r="BA117" s="301">
        <v>3234</v>
      </c>
      <c r="BB117" s="301">
        <v>3276</v>
      </c>
      <c r="BC117" s="301">
        <v>3209</v>
      </c>
      <c r="BD117" s="301">
        <v>3142</v>
      </c>
      <c r="BE117" s="301">
        <v>3284</v>
      </c>
      <c r="BF117" s="301">
        <v>3305</v>
      </c>
      <c r="BG117" s="301">
        <v>3348</v>
      </c>
      <c r="BH117" s="301">
        <v>3359</v>
      </c>
      <c r="BI117" s="301">
        <v>3306</v>
      </c>
      <c r="BJ117" s="301">
        <v>3278</v>
      </c>
      <c r="BK117" s="292">
        <v>3308</v>
      </c>
      <c r="BL117" s="293">
        <v>3319</v>
      </c>
      <c r="BM117" s="301">
        <v>3332</v>
      </c>
      <c r="BN117" s="301">
        <v>3440</v>
      </c>
      <c r="BO117" s="301">
        <v>3490</v>
      </c>
      <c r="BP117" s="301">
        <v>3429</v>
      </c>
      <c r="BQ117" s="301">
        <v>3397</v>
      </c>
      <c r="BR117" s="301">
        <v>3407</v>
      </c>
      <c r="BS117" s="301">
        <v>3458</v>
      </c>
      <c r="BT117" s="301">
        <v>3460</v>
      </c>
      <c r="BU117" s="301">
        <v>3509</v>
      </c>
      <c r="BV117" s="301">
        <v>3472</v>
      </c>
      <c r="BW117" s="292">
        <v>3399</v>
      </c>
      <c r="BX117" s="293">
        <v>3288</v>
      </c>
      <c r="BY117" s="301">
        <v>3172</v>
      </c>
      <c r="BZ117" s="301">
        <v>3219</v>
      </c>
      <c r="CA117" s="301">
        <v>3292</v>
      </c>
      <c r="CB117" s="301">
        <v>3298</v>
      </c>
      <c r="CC117" s="301">
        <v>3346</v>
      </c>
      <c r="CD117" s="301">
        <v>3342</v>
      </c>
      <c r="CE117" s="301">
        <v>3375</v>
      </c>
      <c r="CF117" s="301">
        <v>3323</v>
      </c>
      <c r="CG117" s="301">
        <v>3371</v>
      </c>
      <c r="CH117" s="301">
        <v>3415</v>
      </c>
      <c r="CI117" s="292">
        <v>3447</v>
      </c>
      <c r="CJ117" s="293">
        <v>3324</v>
      </c>
      <c r="CK117" s="301">
        <v>3279</v>
      </c>
      <c r="CL117" s="301">
        <v>3321</v>
      </c>
      <c r="CM117" s="301">
        <v>3313</v>
      </c>
      <c r="CN117" s="301">
        <v>3247</v>
      </c>
      <c r="CO117" s="301">
        <v>3251</v>
      </c>
      <c r="CP117" s="301">
        <v>3331</v>
      </c>
      <c r="CQ117" s="301">
        <v>3435</v>
      </c>
      <c r="CR117" s="301">
        <v>3421</v>
      </c>
      <c r="CS117" s="301">
        <v>3467</v>
      </c>
      <c r="CT117" s="301">
        <v>3509</v>
      </c>
      <c r="CU117" s="292">
        <v>3510</v>
      </c>
      <c r="CV117" s="293">
        <v>3476</v>
      </c>
      <c r="CW117" s="301">
        <v>3492</v>
      </c>
      <c r="CX117" s="301">
        <v>3594</v>
      </c>
      <c r="CY117" s="301">
        <v>3608</v>
      </c>
      <c r="CZ117" s="301">
        <v>3633</v>
      </c>
      <c r="DA117" s="301">
        <v>3634</v>
      </c>
      <c r="DB117" s="301">
        <v>3592</v>
      </c>
      <c r="DC117" s="301">
        <v>3590</v>
      </c>
      <c r="DD117" s="301">
        <v>3585</v>
      </c>
      <c r="DE117" s="301">
        <v>3604</v>
      </c>
      <c r="DF117" s="301">
        <v>3602</v>
      </c>
      <c r="DG117" s="292">
        <v>3614</v>
      </c>
      <c r="DH117" s="293">
        <v>3605</v>
      </c>
      <c r="DI117" s="301">
        <v>3624</v>
      </c>
      <c r="DJ117" s="301">
        <v>3619</v>
      </c>
      <c r="DK117" s="301">
        <v>3650</v>
      </c>
      <c r="DL117" s="301">
        <v>3623</v>
      </c>
      <c r="DM117" s="301">
        <v>3626</v>
      </c>
      <c r="DN117" s="301">
        <v>3349</v>
      </c>
      <c r="DO117" s="301">
        <v>3372</v>
      </c>
      <c r="DP117" s="301">
        <v>3382</v>
      </c>
      <c r="DQ117" s="292">
        <v>3360</v>
      </c>
      <c r="DR117" s="292">
        <v>3353</v>
      </c>
      <c r="DS117" s="296">
        <v>3324</v>
      </c>
      <c r="DT117" s="292">
        <v>3252</v>
      </c>
      <c r="DU117" s="292">
        <v>3241</v>
      </c>
      <c r="DV117" s="292">
        <v>3275</v>
      </c>
      <c r="DW117" s="292">
        <v>3282</v>
      </c>
      <c r="DX117" s="292">
        <v>3275</v>
      </c>
      <c r="DY117" s="292">
        <v>3300</v>
      </c>
      <c r="DZ117" s="292">
        <v>3246</v>
      </c>
      <c r="EA117" s="292">
        <v>3259</v>
      </c>
      <c r="EB117" s="292">
        <v>3255</v>
      </c>
      <c r="EC117" s="292">
        <v>3220</v>
      </c>
      <c r="ED117" s="292">
        <v>3240</v>
      </c>
      <c r="EE117" s="292">
        <v>3212</v>
      </c>
      <c r="EF117" s="853">
        <v>3096</v>
      </c>
      <c r="EG117" s="292">
        <v>3093</v>
      </c>
      <c r="EH117" s="292">
        <v>3112</v>
      </c>
      <c r="EI117" s="292">
        <v>3104</v>
      </c>
      <c r="EJ117" s="292">
        <v>3061</v>
      </c>
      <c r="EK117" s="292">
        <v>3110</v>
      </c>
      <c r="EL117" s="296">
        <v>3100</v>
      </c>
      <c r="EM117" s="93">
        <v>-10</v>
      </c>
      <c r="EN117" s="79">
        <v>-0.32258064516129031</v>
      </c>
      <c r="EO117" s="93">
        <v>-112</v>
      </c>
      <c r="EP117" s="79">
        <v>-3.4869240348692405</v>
      </c>
    </row>
    <row r="118" spans="1:146" ht="15" outlineLevel="2">
      <c r="A118" s="290">
        <v>467</v>
      </c>
      <c r="B118" s="290" t="s">
        <v>399</v>
      </c>
      <c r="C118" s="290" t="s">
        <v>483</v>
      </c>
      <c r="D118" s="293">
        <v>907</v>
      </c>
      <c r="E118" s="301">
        <v>931</v>
      </c>
      <c r="F118" s="301">
        <v>960</v>
      </c>
      <c r="G118" s="301">
        <v>978</v>
      </c>
      <c r="H118" s="301">
        <v>977</v>
      </c>
      <c r="I118" s="301">
        <v>983</v>
      </c>
      <c r="J118" s="301">
        <v>957</v>
      </c>
      <c r="K118" s="301">
        <v>939</v>
      </c>
      <c r="L118" s="301">
        <v>939</v>
      </c>
      <c r="M118" s="301">
        <v>955</v>
      </c>
      <c r="N118" s="301">
        <v>965</v>
      </c>
      <c r="O118" s="296">
        <v>950</v>
      </c>
      <c r="P118" s="293">
        <v>857</v>
      </c>
      <c r="Q118" s="301">
        <v>890</v>
      </c>
      <c r="R118" s="301">
        <v>987</v>
      </c>
      <c r="S118" s="301">
        <v>972</v>
      </c>
      <c r="T118" s="301">
        <v>977</v>
      </c>
      <c r="U118" s="301">
        <v>964</v>
      </c>
      <c r="V118" s="301">
        <v>970</v>
      </c>
      <c r="W118" s="301">
        <v>972</v>
      </c>
      <c r="X118" s="301">
        <v>979</v>
      </c>
      <c r="Y118" s="301">
        <v>1008</v>
      </c>
      <c r="Z118" s="301">
        <v>981</v>
      </c>
      <c r="AA118" s="296">
        <v>952</v>
      </c>
      <c r="AB118" s="293">
        <v>910</v>
      </c>
      <c r="AC118" s="301">
        <v>910</v>
      </c>
      <c r="AD118" s="301">
        <v>922</v>
      </c>
      <c r="AE118" s="301">
        <v>937</v>
      </c>
      <c r="AF118" s="301">
        <v>914</v>
      </c>
      <c r="AG118" s="301">
        <v>915</v>
      </c>
      <c r="AH118" s="301">
        <v>941</v>
      </c>
      <c r="AI118" s="301">
        <v>958</v>
      </c>
      <c r="AJ118" s="301">
        <v>982</v>
      </c>
      <c r="AK118" s="301">
        <v>958</v>
      </c>
      <c r="AL118" s="301">
        <v>924</v>
      </c>
      <c r="AM118" s="296">
        <v>966</v>
      </c>
      <c r="AN118" s="293">
        <v>1038</v>
      </c>
      <c r="AO118" s="301">
        <v>972</v>
      </c>
      <c r="AP118" s="301">
        <v>985</v>
      </c>
      <c r="AQ118" s="301">
        <v>974</v>
      </c>
      <c r="AR118" s="301">
        <v>997</v>
      </c>
      <c r="AS118" s="301">
        <v>1018</v>
      </c>
      <c r="AT118" s="301">
        <v>1045</v>
      </c>
      <c r="AU118" s="301">
        <v>1028</v>
      </c>
      <c r="AV118" s="301">
        <v>1022</v>
      </c>
      <c r="AW118" s="301">
        <v>1017</v>
      </c>
      <c r="AX118" s="301">
        <v>986</v>
      </c>
      <c r="AY118" s="296">
        <v>975</v>
      </c>
      <c r="AZ118" s="293">
        <v>954</v>
      </c>
      <c r="BA118" s="301">
        <v>974</v>
      </c>
      <c r="BB118" s="301">
        <v>964</v>
      </c>
      <c r="BC118" s="301">
        <v>921</v>
      </c>
      <c r="BD118" s="301">
        <v>934</v>
      </c>
      <c r="BE118" s="301">
        <v>918</v>
      </c>
      <c r="BF118" s="301">
        <v>913</v>
      </c>
      <c r="BG118" s="301">
        <v>893</v>
      </c>
      <c r="BH118" s="301">
        <v>882</v>
      </c>
      <c r="BI118" s="301">
        <v>849</v>
      </c>
      <c r="BJ118" s="301">
        <v>831</v>
      </c>
      <c r="BK118" s="292">
        <v>826</v>
      </c>
      <c r="BL118" s="293">
        <v>814</v>
      </c>
      <c r="BM118" s="301">
        <v>811</v>
      </c>
      <c r="BN118" s="301">
        <v>849</v>
      </c>
      <c r="BO118" s="301">
        <v>843</v>
      </c>
      <c r="BP118" s="301">
        <v>878</v>
      </c>
      <c r="BQ118" s="301">
        <v>857</v>
      </c>
      <c r="BR118" s="301">
        <v>848</v>
      </c>
      <c r="BS118" s="301">
        <v>852</v>
      </c>
      <c r="BT118" s="301">
        <v>851</v>
      </c>
      <c r="BU118" s="301">
        <v>831</v>
      </c>
      <c r="BV118" s="301">
        <v>846</v>
      </c>
      <c r="BW118" s="292">
        <v>841</v>
      </c>
      <c r="BX118" s="293">
        <v>819</v>
      </c>
      <c r="BY118" s="301">
        <v>811</v>
      </c>
      <c r="BZ118" s="301">
        <v>834</v>
      </c>
      <c r="CA118" s="301">
        <v>839</v>
      </c>
      <c r="CB118" s="301">
        <v>843</v>
      </c>
      <c r="CC118" s="301">
        <v>856</v>
      </c>
      <c r="CD118" s="301">
        <v>867</v>
      </c>
      <c r="CE118" s="301">
        <v>873</v>
      </c>
      <c r="CF118" s="301">
        <v>860</v>
      </c>
      <c r="CG118" s="301">
        <v>862</v>
      </c>
      <c r="CH118" s="301">
        <v>863</v>
      </c>
      <c r="CI118" s="292">
        <v>850</v>
      </c>
      <c r="CJ118" s="293">
        <v>816</v>
      </c>
      <c r="CK118" s="301">
        <v>778</v>
      </c>
      <c r="CL118" s="301">
        <v>798</v>
      </c>
      <c r="CM118" s="301">
        <v>787</v>
      </c>
      <c r="CN118" s="301">
        <v>762</v>
      </c>
      <c r="CO118" s="301">
        <v>765</v>
      </c>
      <c r="CP118" s="301">
        <v>773</v>
      </c>
      <c r="CQ118" s="301">
        <v>798</v>
      </c>
      <c r="CR118" s="301">
        <v>799</v>
      </c>
      <c r="CS118" s="301">
        <v>839</v>
      </c>
      <c r="CT118" s="301">
        <v>860</v>
      </c>
      <c r="CU118" s="292">
        <v>855</v>
      </c>
      <c r="CV118" s="293">
        <v>836</v>
      </c>
      <c r="CW118" s="301">
        <v>850</v>
      </c>
      <c r="CX118" s="301">
        <v>869</v>
      </c>
      <c r="CY118" s="301">
        <v>877</v>
      </c>
      <c r="CZ118" s="301">
        <v>881</v>
      </c>
      <c r="DA118" s="301">
        <v>883</v>
      </c>
      <c r="DB118" s="301">
        <v>874</v>
      </c>
      <c r="DC118" s="301">
        <v>882</v>
      </c>
      <c r="DD118" s="301">
        <v>884</v>
      </c>
      <c r="DE118" s="301">
        <v>897</v>
      </c>
      <c r="DF118" s="301">
        <v>906</v>
      </c>
      <c r="DG118" s="292">
        <v>939</v>
      </c>
      <c r="DH118" s="293">
        <v>928</v>
      </c>
      <c r="DI118" s="301">
        <v>969</v>
      </c>
      <c r="DJ118" s="301">
        <v>978</v>
      </c>
      <c r="DK118" s="301">
        <v>1007</v>
      </c>
      <c r="DL118" s="301">
        <v>1001</v>
      </c>
      <c r="DM118" s="301">
        <v>1008</v>
      </c>
      <c r="DN118" s="301">
        <v>938</v>
      </c>
      <c r="DO118" s="301">
        <v>936</v>
      </c>
      <c r="DP118" s="301">
        <v>918</v>
      </c>
      <c r="DQ118" s="292">
        <v>922</v>
      </c>
      <c r="DR118" s="292">
        <v>926</v>
      </c>
      <c r="DS118" s="296">
        <v>906</v>
      </c>
      <c r="DT118" s="292">
        <v>871</v>
      </c>
      <c r="DU118" s="292">
        <v>875</v>
      </c>
      <c r="DV118" s="292">
        <v>904</v>
      </c>
      <c r="DW118" s="292">
        <v>890</v>
      </c>
      <c r="DX118" s="292">
        <v>897</v>
      </c>
      <c r="DY118" s="292">
        <v>915</v>
      </c>
      <c r="DZ118" s="292">
        <v>902</v>
      </c>
      <c r="EA118" s="292">
        <v>892</v>
      </c>
      <c r="EB118" s="292">
        <v>911</v>
      </c>
      <c r="EC118" s="292">
        <v>908</v>
      </c>
      <c r="ED118" s="292">
        <v>905</v>
      </c>
      <c r="EE118" s="292">
        <v>902</v>
      </c>
      <c r="EF118" s="853">
        <v>878</v>
      </c>
      <c r="EG118" s="292">
        <v>865</v>
      </c>
      <c r="EH118" s="292">
        <v>860</v>
      </c>
      <c r="EI118" s="292">
        <v>863</v>
      </c>
      <c r="EJ118" s="292">
        <v>859</v>
      </c>
      <c r="EK118" s="292">
        <v>875</v>
      </c>
      <c r="EL118" s="296">
        <v>869</v>
      </c>
      <c r="EM118" s="93">
        <v>-6</v>
      </c>
      <c r="EN118" s="79">
        <v>-0.69044879171461448</v>
      </c>
      <c r="EO118" s="93">
        <v>-33</v>
      </c>
      <c r="EP118" s="79">
        <v>-3.6585365853658534</v>
      </c>
    </row>
    <row r="119" spans="1:146" ht="15" outlineLevel="2">
      <c r="A119" s="290">
        <v>576</v>
      </c>
      <c r="B119" s="290" t="s">
        <v>399</v>
      </c>
      <c r="C119" s="290" t="s">
        <v>492</v>
      </c>
      <c r="D119" s="293">
        <v>1135</v>
      </c>
      <c r="E119" s="301">
        <v>1110</v>
      </c>
      <c r="F119" s="301">
        <v>1132</v>
      </c>
      <c r="G119" s="301">
        <v>1118</v>
      </c>
      <c r="H119" s="301">
        <v>1127</v>
      </c>
      <c r="I119" s="301">
        <v>1135</v>
      </c>
      <c r="J119" s="301">
        <v>1128</v>
      </c>
      <c r="K119" s="301">
        <v>1155</v>
      </c>
      <c r="L119" s="301">
        <v>1097</v>
      </c>
      <c r="M119" s="301">
        <v>1113</v>
      </c>
      <c r="N119" s="301">
        <v>1142</v>
      </c>
      <c r="O119" s="296">
        <v>1144</v>
      </c>
      <c r="P119" s="293">
        <v>1118</v>
      </c>
      <c r="Q119" s="301">
        <v>1135</v>
      </c>
      <c r="R119" s="301">
        <v>1161</v>
      </c>
      <c r="S119" s="301">
        <v>1156</v>
      </c>
      <c r="T119" s="301">
        <v>1127</v>
      </c>
      <c r="U119" s="301">
        <v>1210</v>
      </c>
      <c r="V119" s="301">
        <v>1221</v>
      </c>
      <c r="W119" s="301">
        <v>1246</v>
      </c>
      <c r="X119" s="301">
        <v>1242</v>
      </c>
      <c r="Y119" s="301">
        <v>1243</v>
      </c>
      <c r="Z119" s="301">
        <v>1188</v>
      </c>
      <c r="AA119" s="296">
        <v>1157</v>
      </c>
      <c r="AB119" s="293">
        <v>1095</v>
      </c>
      <c r="AC119" s="301">
        <v>1083</v>
      </c>
      <c r="AD119" s="301">
        <v>1105</v>
      </c>
      <c r="AE119" s="301">
        <v>1118</v>
      </c>
      <c r="AF119" s="301">
        <v>1120</v>
      </c>
      <c r="AG119" s="301">
        <v>1135</v>
      </c>
      <c r="AH119" s="301">
        <v>1164</v>
      </c>
      <c r="AI119" s="301">
        <v>1165</v>
      </c>
      <c r="AJ119" s="301">
        <v>1215</v>
      </c>
      <c r="AK119" s="301">
        <v>1232</v>
      </c>
      <c r="AL119" s="301">
        <v>1195</v>
      </c>
      <c r="AM119" s="296">
        <v>1191</v>
      </c>
      <c r="AN119" s="293">
        <v>1130</v>
      </c>
      <c r="AO119" s="301">
        <v>1125</v>
      </c>
      <c r="AP119" s="301">
        <v>1130</v>
      </c>
      <c r="AQ119" s="301">
        <v>1137</v>
      </c>
      <c r="AR119" s="301">
        <v>1150</v>
      </c>
      <c r="AS119" s="301">
        <v>1175</v>
      </c>
      <c r="AT119" s="301">
        <v>1147</v>
      </c>
      <c r="AU119" s="301">
        <v>1160</v>
      </c>
      <c r="AV119" s="301">
        <v>1183</v>
      </c>
      <c r="AW119" s="301">
        <v>1192</v>
      </c>
      <c r="AX119" s="301">
        <v>1214</v>
      </c>
      <c r="AY119" s="296">
        <v>1236</v>
      </c>
      <c r="AZ119" s="293">
        <v>1199</v>
      </c>
      <c r="BA119" s="301">
        <v>1194</v>
      </c>
      <c r="BB119" s="301">
        <v>1210</v>
      </c>
      <c r="BC119" s="301">
        <v>1215</v>
      </c>
      <c r="BD119" s="301">
        <v>1204</v>
      </c>
      <c r="BE119" s="301">
        <v>1213</v>
      </c>
      <c r="BF119" s="301">
        <v>1217</v>
      </c>
      <c r="BG119" s="301">
        <v>1245</v>
      </c>
      <c r="BH119" s="301">
        <v>1169</v>
      </c>
      <c r="BI119" s="301">
        <v>1166</v>
      </c>
      <c r="BJ119" s="301">
        <v>1156</v>
      </c>
      <c r="BK119" s="292">
        <v>1178</v>
      </c>
      <c r="BL119" s="293">
        <v>1172</v>
      </c>
      <c r="BM119" s="301">
        <v>1133</v>
      </c>
      <c r="BN119" s="301">
        <v>1167</v>
      </c>
      <c r="BO119" s="301">
        <v>1175</v>
      </c>
      <c r="BP119" s="301">
        <v>1181</v>
      </c>
      <c r="BQ119" s="301">
        <v>1192</v>
      </c>
      <c r="BR119" s="301">
        <v>1188</v>
      </c>
      <c r="BS119" s="301">
        <v>1214</v>
      </c>
      <c r="BT119" s="301">
        <v>1187</v>
      </c>
      <c r="BU119" s="301">
        <v>1172</v>
      </c>
      <c r="BV119" s="301">
        <v>1170</v>
      </c>
      <c r="BW119" s="292">
        <v>1152</v>
      </c>
      <c r="BX119" s="293">
        <v>1120</v>
      </c>
      <c r="BY119" s="301">
        <v>1109</v>
      </c>
      <c r="BZ119" s="301">
        <v>1139</v>
      </c>
      <c r="CA119" s="301">
        <v>1155</v>
      </c>
      <c r="CB119" s="301">
        <v>1147</v>
      </c>
      <c r="CC119" s="301">
        <v>1148</v>
      </c>
      <c r="CD119" s="301">
        <v>1147</v>
      </c>
      <c r="CE119" s="301">
        <v>1143</v>
      </c>
      <c r="CF119" s="301">
        <v>1143</v>
      </c>
      <c r="CG119" s="301">
        <v>1128</v>
      </c>
      <c r="CH119" s="301">
        <v>1132</v>
      </c>
      <c r="CI119" s="292">
        <v>1112</v>
      </c>
      <c r="CJ119" s="293">
        <v>1037</v>
      </c>
      <c r="CK119" s="301">
        <v>1019</v>
      </c>
      <c r="CL119" s="301">
        <v>1073</v>
      </c>
      <c r="CM119" s="301">
        <v>1091</v>
      </c>
      <c r="CN119" s="301">
        <v>1077</v>
      </c>
      <c r="CO119" s="301">
        <v>1072</v>
      </c>
      <c r="CP119" s="301">
        <v>1061</v>
      </c>
      <c r="CQ119" s="301">
        <v>1078</v>
      </c>
      <c r="CR119" s="301">
        <v>1092</v>
      </c>
      <c r="CS119" s="301">
        <v>1097</v>
      </c>
      <c r="CT119" s="301">
        <v>1124</v>
      </c>
      <c r="CU119" s="292">
        <v>1132</v>
      </c>
      <c r="CV119" s="293">
        <v>1115</v>
      </c>
      <c r="CW119" s="301">
        <v>1121</v>
      </c>
      <c r="CX119" s="301">
        <v>1167</v>
      </c>
      <c r="CY119" s="301">
        <v>1184</v>
      </c>
      <c r="CZ119" s="301">
        <v>1202</v>
      </c>
      <c r="DA119" s="301">
        <v>1198</v>
      </c>
      <c r="DB119" s="301">
        <v>1186</v>
      </c>
      <c r="DC119" s="301">
        <v>1183</v>
      </c>
      <c r="DD119" s="301">
        <v>1182</v>
      </c>
      <c r="DE119" s="301">
        <v>1187</v>
      </c>
      <c r="DF119" s="301">
        <v>1185</v>
      </c>
      <c r="DG119" s="292">
        <v>1185</v>
      </c>
      <c r="DH119" s="293">
        <v>1177</v>
      </c>
      <c r="DI119" s="301">
        <v>1142</v>
      </c>
      <c r="DJ119" s="301">
        <v>1198</v>
      </c>
      <c r="DK119" s="301">
        <v>1219</v>
      </c>
      <c r="DL119" s="301">
        <v>1225</v>
      </c>
      <c r="DM119" s="301">
        <v>1250</v>
      </c>
      <c r="DN119" s="301">
        <v>1172</v>
      </c>
      <c r="DO119" s="301">
        <v>1134</v>
      </c>
      <c r="DP119" s="301">
        <v>1136</v>
      </c>
      <c r="DQ119" s="292">
        <v>1109</v>
      </c>
      <c r="DR119" s="292">
        <v>1122</v>
      </c>
      <c r="DS119" s="296">
        <v>1097</v>
      </c>
      <c r="DT119" s="292">
        <v>1083</v>
      </c>
      <c r="DU119" s="292">
        <v>1053</v>
      </c>
      <c r="DV119" s="292">
        <v>1122</v>
      </c>
      <c r="DW119" s="292">
        <v>1139</v>
      </c>
      <c r="DX119" s="292">
        <v>1144</v>
      </c>
      <c r="DY119" s="292">
        <v>1158</v>
      </c>
      <c r="DZ119" s="292">
        <v>1141</v>
      </c>
      <c r="EA119" s="292">
        <v>1162</v>
      </c>
      <c r="EB119" s="292">
        <v>1170</v>
      </c>
      <c r="EC119" s="292">
        <v>1174</v>
      </c>
      <c r="ED119" s="292">
        <v>1193</v>
      </c>
      <c r="EE119" s="292">
        <v>1200</v>
      </c>
      <c r="EF119" s="853">
        <v>1165</v>
      </c>
      <c r="EG119" s="292">
        <v>1148</v>
      </c>
      <c r="EH119" s="292">
        <v>1175</v>
      </c>
      <c r="EI119" s="292">
        <v>1176</v>
      </c>
      <c r="EJ119" s="292">
        <v>1211</v>
      </c>
      <c r="EK119" s="292">
        <v>1224</v>
      </c>
      <c r="EL119" s="296">
        <v>1206</v>
      </c>
      <c r="EM119" s="93">
        <v>-18</v>
      </c>
      <c r="EN119" s="79">
        <v>-1.4925373134328357</v>
      </c>
      <c r="EO119" s="93">
        <v>6</v>
      </c>
      <c r="EP119" s="79">
        <v>0.5</v>
      </c>
    </row>
    <row r="120" spans="1:146" ht="15" outlineLevel="2">
      <c r="A120" s="290">
        <v>642</v>
      </c>
      <c r="B120" s="290" t="s">
        <v>399</v>
      </c>
      <c r="C120" s="290" t="s">
        <v>501</v>
      </c>
      <c r="D120" s="293">
        <v>2039</v>
      </c>
      <c r="E120" s="301">
        <v>2006</v>
      </c>
      <c r="F120" s="301">
        <v>2050</v>
      </c>
      <c r="G120" s="301">
        <v>2027</v>
      </c>
      <c r="H120" s="301">
        <v>2042</v>
      </c>
      <c r="I120" s="301">
        <v>2071</v>
      </c>
      <c r="J120" s="301">
        <v>2039</v>
      </c>
      <c r="K120" s="301">
        <v>2096</v>
      </c>
      <c r="L120" s="301">
        <v>2042</v>
      </c>
      <c r="M120" s="301">
        <v>2029</v>
      </c>
      <c r="N120" s="301">
        <v>2071</v>
      </c>
      <c r="O120" s="296">
        <v>2126</v>
      </c>
      <c r="P120" s="293">
        <v>2030</v>
      </c>
      <c r="Q120" s="301">
        <v>1873</v>
      </c>
      <c r="R120" s="301">
        <v>1975</v>
      </c>
      <c r="S120" s="301">
        <v>1971</v>
      </c>
      <c r="T120" s="301">
        <v>2042</v>
      </c>
      <c r="U120" s="301">
        <v>1968</v>
      </c>
      <c r="V120" s="301">
        <v>1948</v>
      </c>
      <c r="W120" s="301">
        <v>1974</v>
      </c>
      <c r="X120" s="301">
        <v>1984</v>
      </c>
      <c r="Y120" s="301">
        <v>2023</v>
      </c>
      <c r="Z120" s="301">
        <v>2002</v>
      </c>
      <c r="AA120" s="296">
        <v>1976</v>
      </c>
      <c r="AB120" s="293">
        <v>1892</v>
      </c>
      <c r="AC120" s="301">
        <v>1851</v>
      </c>
      <c r="AD120" s="301">
        <v>1892</v>
      </c>
      <c r="AE120" s="301">
        <v>1891</v>
      </c>
      <c r="AF120" s="301">
        <v>1880</v>
      </c>
      <c r="AG120" s="301">
        <v>1913</v>
      </c>
      <c r="AH120" s="301">
        <v>2006</v>
      </c>
      <c r="AI120" s="301">
        <v>2008</v>
      </c>
      <c r="AJ120" s="301">
        <v>2019</v>
      </c>
      <c r="AK120" s="301">
        <v>2092</v>
      </c>
      <c r="AL120" s="301">
        <v>2034</v>
      </c>
      <c r="AM120" s="296">
        <v>2066</v>
      </c>
      <c r="AN120" s="293">
        <v>2020</v>
      </c>
      <c r="AO120" s="301">
        <v>1995</v>
      </c>
      <c r="AP120" s="301">
        <v>2041</v>
      </c>
      <c r="AQ120" s="301">
        <v>2093</v>
      </c>
      <c r="AR120" s="301">
        <v>2128</v>
      </c>
      <c r="AS120" s="301">
        <v>2273</v>
      </c>
      <c r="AT120" s="301">
        <v>2319</v>
      </c>
      <c r="AU120" s="301">
        <v>2323</v>
      </c>
      <c r="AV120" s="301">
        <v>2276</v>
      </c>
      <c r="AW120" s="301">
        <v>2272</v>
      </c>
      <c r="AX120" s="301">
        <v>2238</v>
      </c>
      <c r="AY120" s="296">
        <v>2223</v>
      </c>
      <c r="AZ120" s="293">
        <v>2121</v>
      </c>
      <c r="BA120" s="301">
        <v>2136</v>
      </c>
      <c r="BB120" s="301">
        <v>2166</v>
      </c>
      <c r="BC120" s="301">
        <v>2089</v>
      </c>
      <c r="BD120" s="301">
        <v>2082</v>
      </c>
      <c r="BE120" s="301">
        <v>2115</v>
      </c>
      <c r="BF120" s="301">
        <v>2091</v>
      </c>
      <c r="BG120" s="301">
        <v>2193</v>
      </c>
      <c r="BH120" s="301">
        <v>1981</v>
      </c>
      <c r="BI120" s="301">
        <v>1971</v>
      </c>
      <c r="BJ120" s="301">
        <v>1995</v>
      </c>
      <c r="BK120" s="292">
        <v>2018</v>
      </c>
      <c r="BL120" s="293">
        <v>1997</v>
      </c>
      <c r="BM120" s="301">
        <v>2003</v>
      </c>
      <c r="BN120" s="301">
        <v>2113</v>
      </c>
      <c r="BO120" s="301">
        <v>2122</v>
      </c>
      <c r="BP120" s="301">
        <v>2099</v>
      </c>
      <c r="BQ120" s="301">
        <v>2113</v>
      </c>
      <c r="BR120" s="301">
        <v>2141</v>
      </c>
      <c r="BS120" s="301">
        <v>2182</v>
      </c>
      <c r="BT120" s="301">
        <v>2236</v>
      </c>
      <c r="BU120" s="301">
        <v>2259</v>
      </c>
      <c r="BV120" s="301">
        <v>2243</v>
      </c>
      <c r="BW120" s="292">
        <v>2249</v>
      </c>
      <c r="BX120" s="293">
        <v>2190</v>
      </c>
      <c r="BY120" s="301">
        <v>2193</v>
      </c>
      <c r="BZ120" s="301">
        <v>2248</v>
      </c>
      <c r="CA120" s="301">
        <v>2244</v>
      </c>
      <c r="CB120" s="301">
        <v>2246</v>
      </c>
      <c r="CC120" s="301">
        <v>2240</v>
      </c>
      <c r="CD120" s="301">
        <v>2250</v>
      </c>
      <c r="CE120" s="301">
        <v>2275</v>
      </c>
      <c r="CF120" s="301">
        <v>2217</v>
      </c>
      <c r="CG120" s="301">
        <v>2232</v>
      </c>
      <c r="CH120" s="301">
        <v>2219</v>
      </c>
      <c r="CI120" s="292">
        <v>2225</v>
      </c>
      <c r="CJ120" s="293">
        <v>2139</v>
      </c>
      <c r="CK120" s="301">
        <v>2093</v>
      </c>
      <c r="CL120" s="301">
        <v>2132</v>
      </c>
      <c r="CM120" s="301">
        <v>2063</v>
      </c>
      <c r="CN120" s="301">
        <v>2055</v>
      </c>
      <c r="CO120" s="301">
        <v>2045</v>
      </c>
      <c r="CP120" s="301">
        <v>2042</v>
      </c>
      <c r="CQ120" s="301">
        <v>2104</v>
      </c>
      <c r="CR120" s="301">
        <v>2104</v>
      </c>
      <c r="CS120" s="301">
        <v>2146</v>
      </c>
      <c r="CT120" s="301">
        <v>2198</v>
      </c>
      <c r="CU120" s="292">
        <v>2184</v>
      </c>
      <c r="CV120" s="293">
        <v>2120</v>
      </c>
      <c r="CW120" s="301">
        <v>2172</v>
      </c>
      <c r="CX120" s="301">
        <v>2195</v>
      </c>
      <c r="CY120" s="301">
        <v>2203</v>
      </c>
      <c r="CZ120" s="301">
        <v>2257</v>
      </c>
      <c r="DA120" s="301">
        <v>2251</v>
      </c>
      <c r="DB120" s="301">
        <v>2252</v>
      </c>
      <c r="DC120" s="301">
        <v>2238</v>
      </c>
      <c r="DD120" s="301">
        <v>2250</v>
      </c>
      <c r="DE120" s="301">
        <v>2300</v>
      </c>
      <c r="DF120" s="301">
        <v>2248</v>
      </c>
      <c r="DG120" s="292">
        <v>2272</v>
      </c>
      <c r="DH120" s="293">
        <v>2232</v>
      </c>
      <c r="DI120" s="301">
        <v>2241</v>
      </c>
      <c r="DJ120" s="301">
        <v>2241</v>
      </c>
      <c r="DK120" s="301">
        <v>2267</v>
      </c>
      <c r="DL120" s="301">
        <v>2256</v>
      </c>
      <c r="DM120" s="301">
        <v>2314</v>
      </c>
      <c r="DN120" s="301">
        <v>2174</v>
      </c>
      <c r="DO120" s="301">
        <v>2312</v>
      </c>
      <c r="DP120" s="301">
        <v>2394</v>
      </c>
      <c r="DQ120" s="292">
        <v>2350</v>
      </c>
      <c r="DR120" s="292">
        <v>2349</v>
      </c>
      <c r="DS120" s="296">
        <v>2288</v>
      </c>
      <c r="DT120" s="292">
        <v>2241</v>
      </c>
      <c r="DU120" s="292">
        <v>2189</v>
      </c>
      <c r="DV120" s="292">
        <v>2228</v>
      </c>
      <c r="DW120" s="292">
        <v>2229</v>
      </c>
      <c r="DX120" s="292">
        <v>2263</v>
      </c>
      <c r="DY120" s="292">
        <v>2263</v>
      </c>
      <c r="DZ120" s="292">
        <v>2245</v>
      </c>
      <c r="EA120" s="292">
        <v>2275</v>
      </c>
      <c r="EB120" s="292">
        <v>2302</v>
      </c>
      <c r="EC120" s="292">
        <v>2311</v>
      </c>
      <c r="ED120" s="292">
        <v>2295</v>
      </c>
      <c r="EE120" s="292">
        <v>2237</v>
      </c>
      <c r="EF120" s="853">
        <v>2154</v>
      </c>
      <c r="EG120" s="292">
        <v>2091</v>
      </c>
      <c r="EH120" s="292">
        <v>2130</v>
      </c>
      <c r="EI120" s="292">
        <v>2197</v>
      </c>
      <c r="EJ120" s="292">
        <v>2262</v>
      </c>
      <c r="EK120" s="292">
        <v>2319</v>
      </c>
      <c r="EL120" s="296">
        <v>2303</v>
      </c>
      <c r="EM120" s="93">
        <v>-16</v>
      </c>
      <c r="EN120" s="79">
        <v>-0.69474598349978289</v>
      </c>
      <c r="EO120" s="93">
        <v>66</v>
      </c>
      <c r="EP120" s="79">
        <v>2.950379973178364</v>
      </c>
    </row>
    <row r="121" spans="1:146" ht="15" outlineLevel="2">
      <c r="A121" s="290">
        <v>679</v>
      </c>
      <c r="B121" s="290" t="s">
        <v>399</v>
      </c>
      <c r="C121" s="290" t="s">
        <v>514</v>
      </c>
      <c r="D121" s="293">
        <v>5749</v>
      </c>
      <c r="E121" s="301">
        <v>5788</v>
      </c>
      <c r="F121" s="301">
        <v>5796</v>
      </c>
      <c r="G121" s="301">
        <v>5851</v>
      </c>
      <c r="H121" s="301">
        <v>5888</v>
      </c>
      <c r="I121" s="301">
        <v>5911</v>
      </c>
      <c r="J121" s="301">
        <v>5938</v>
      </c>
      <c r="K121" s="301">
        <v>5941</v>
      </c>
      <c r="L121" s="301">
        <v>5908</v>
      </c>
      <c r="M121" s="301">
        <v>5991</v>
      </c>
      <c r="N121" s="301">
        <v>6041</v>
      </c>
      <c r="O121" s="296">
        <v>6003</v>
      </c>
      <c r="P121" s="293">
        <v>5857</v>
      </c>
      <c r="Q121" s="301">
        <v>4560</v>
      </c>
      <c r="R121" s="301">
        <v>5884</v>
      </c>
      <c r="S121" s="301">
        <v>5947</v>
      </c>
      <c r="T121" s="301">
        <v>5888</v>
      </c>
      <c r="U121" s="301">
        <v>6183</v>
      </c>
      <c r="V121" s="301">
        <v>6209</v>
      </c>
      <c r="W121" s="301">
        <v>6239</v>
      </c>
      <c r="X121" s="301">
        <v>6299</v>
      </c>
      <c r="Y121" s="301">
        <v>6338</v>
      </c>
      <c r="Z121" s="301">
        <v>6274</v>
      </c>
      <c r="AA121" s="296">
        <v>6156</v>
      </c>
      <c r="AB121" s="293">
        <v>5998</v>
      </c>
      <c r="AC121" s="301">
        <v>5916</v>
      </c>
      <c r="AD121" s="301">
        <v>5991</v>
      </c>
      <c r="AE121" s="301">
        <v>6058</v>
      </c>
      <c r="AF121" s="301">
        <v>6062</v>
      </c>
      <c r="AG121" s="301">
        <v>6149</v>
      </c>
      <c r="AH121" s="301">
        <v>6329</v>
      </c>
      <c r="AI121" s="301">
        <v>6418</v>
      </c>
      <c r="AJ121" s="301">
        <v>6534</v>
      </c>
      <c r="AK121" s="301">
        <v>6527</v>
      </c>
      <c r="AL121" s="301">
        <v>6319</v>
      </c>
      <c r="AM121" s="296">
        <v>6327</v>
      </c>
      <c r="AN121" s="293">
        <v>6109</v>
      </c>
      <c r="AO121" s="301">
        <v>6081</v>
      </c>
      <c r="AP121" s="301">
        <v>6122</v>
      </c>
      <c r="AQ121" s="301">
        <v>6238</v>
      </c>
      <c r="AR121" s="301">
        <v>6307</v>
      </c>
      <c r="AS121" s="301">
        <v>6491</v>
      </c>
      <c r="AT121" s="301">
        <v>6505</v>
      </c>
      <c r="AU121" s="301">
        <v>6514</v>
      </c>
      <c r="AV121" s="301">
        <v>6502</v>
      </c>
      <c r="AW121" s="301">
        <v>6523</v>
      </c>
      <c r="AX121" s="301">
        <v>6419</v>
      </c>
      <c r="AY121" s="296">
        <v>6427</v>
      </c>
      <c r="AZ121" s="293">
        <v>6361</v>
      </c>
      <c r="BA121" s="301">
        <v>6347</v>
      </c>
      <c r="BB121" s="301">
        <v>6378</v>
      </c>
      <c r="BC121" s="301">
        <v>6338</v>
      </c>
      <c r="BD121" s="301">
        <v>6322</v>
      </c>
      <c r="BE121" s="301">
        <v>6302</v>
      </c>
      <c r="BF121" s="301">
        <v>6329</v>
      </c>
      <c r="BG121" s="301">
        <v>6237</v>
      </c>
      <c r="BH121" s="301">
        <v>6247</v>
      </c>
      <c r="BI121" s="301">
        <v>6250</v>
      </c>
      <c r="BJ121" s="301">
        <v>6179</v>
      </c>
      <c r="BK121" s="292">
        <v>6240</v>
      </c>
      <c r="BL121" s="293">
        <v>6178</v>
      </c>
      <c r="BM121" s="301">
        <v>6092</v>
      </c>
      <c r="BN121" s="301">
        <v>6123</v>
      </c>
      <c r="BO121" s="301">
        <v>6114</v>
      </c>
      <c r="BP121" s="301">
        <v>6118</v>
      </c>
      <c r="BQ121" s="301">
        <v>6161</v>
      </c>
      <c r="BR121" s="301">
        <v>6100</v>
      </c>
      <c r="BS121" s="301">
        <v>6099</v>
      </c>
      <c r="BT121" s="301">
        <v>6074</v>
      </c>
      <c r="BU121" s="301">
        <v>6089</v>
      </c>
      <c r="BV121" s="301">
        <v>6074</v>
      </c>
      <c r="BW121" s="292">
        <v>6017</v>
      </c>
      <c r="BX121" s="293">
        <v>5908</v>
      </c>
      <c r="BY121" s="301">
        <v>5772</v>
      </c>
      <c r="BZ121" s="301">
        <v>5829</v>
      </c>
      <c r="CA121" s="301">
        <v>5865</v>
      </c>
      <c r="CB121" s="301">
        <v>5859</v>
      </c>
      <c r="CC121" s="301">
        <v>5847</v>
      </c>
      <c r="CD121" s="301">
        <v>5817</v>
      </c>
      <c r="CE121" s="301">
        <v>5813</v>
      </c>
      <c r="CF121" s="301">
        <v>5779</v>
      </c>
      <c r="CG121" s="301">
        <v>5782</v>
      </c>
      <c r="CH121" s="301">
        <v>5801</v>
      </c>
      <c r="CI121" s="292">
        <v>5784</v>
      </c>
      <c r="CJ121" s="293">
        <v>5648</v>
      </c>
      <c r="CK121" s="301">
        <v>5630</v>
      </c>
      <c r="CL121" s="301">
        <v>5641</v>
      </c>
      <c r="CM121" s="301">
        <v>5589</v>
      </c>
      <c r="CN121" s="301">
        <v>5515</v>
      </c>
      <c r="CO121" s="301">
        <v>5413</v>
      </c>
      <c r="CP121" s="301">
        <v>5426</v>
      </c>
      <c r="CQ121" s="301">
        <v>5593</v>
      </c>
      <c r="CR121" s="301">
        <v>5662</v>
      </c>
      <c r="CS121" s="301">
        <v>5684</v>
      </c>
      <c r="CT121" s="301">
        <v>5763</v>
      </c>
      <c r="CU121" s="292">
        <v>5799</v>
      </c>
      <c r="CV121" s="293">
        <v>5756</v>
      </c>
      <c r="CW121" s="301">
        <v>5790</v>
      </c>
      <c r="CX121" s="301">
        <v>5858</v>
      </c>
      <c r="CY121" s="301">
        <v>5898</v>
      </c>
      <c r="CZ121" s="301">
        <v>5948</v>
      </c>
      <c r="DA121" s="301">
        <v>5920</v>
      </c>
      <c r="DB121" s="301">
        <v>5931</v>
      </c>
      <c r="DC121" s="301">
        <v>5948</v>
      </c>
      <c r="DD121" s="301">
        <v>5847</v>
      </c>
      <c r="DE121" s="301">
        <v>5826</v>
      </c>
      <c r="DF121" s="301">
        <v>5841</v>
      </c>
      <c r="DG121" s="292">
        <v>5837</v>
      </c>
      <c r="DH121" s="293">
        <v>5800</v>
      </c>
      <c r="DI121" s="301">
        <v>5851</v>
      </c>
      <c r="DJ121" s="301">
        <v>5921</v>
      </c>
      <c r="DK121" s="301">
        <v>5982</v>
      </c>
      <c r="DL121" s="301">
        <v>5945</v>
      </c>
      <c r="DM121" s="301">
        <v>5965</v>
      </c>
      <c r="DN121" s="301">
        <v>5500</v>
      </c>
      <c r="DO121" s="301">
        <v>5489</v>
      </c>
      <c r="DP121" s="301">
        <v>5508</v>
      </c>
      <c r="DQ121" s="292">
        <v>5481</v>
      </c>
      <c r="DR121" s="292">
        <v>5515</v>
      </c>
      <c r="DS121" s="296">
        <v>5496</v>
      </c>
      <c r="DT121" s="292">
        <v>5393</v>
      </c>
      <c r="DU121" s="292">
        <v>5410</v>
      </c>
      <c r="DV121" s="292">
        <v>5488</v>
      </c>
      <c r="DW121" s="292">
        <v>5493</v>
      </c>
      <c r="DX121" s="292">
        <v>5456</v>
      </c>
      <c r="DY121" s="292">
        <v>5466</v>
      </c>
      <c r="DZ121" s="292">
        <v>5466</v>
      </c>
      <c r="EA121" s="292">
        <v>5441</v>
      </c>
      <c r="EB121" s="292">
        <v>5365</v>
      </c>
      <c r="EC121" s="292">
        <v>5383</v>
      </c>
      <c r="ED121" s="292">
        <v>5424</v>
      </c>
      <c r="EE121" s="292">
        <v>5358</v>
      </c>
      <c r="EF121" s="853">
        <v>5278</v>
      </c>
      <c r="EG121" s="292">
        <v>5305</v>
      </c>
      <c r="EH121" s="292">
        <v>5298</v>
      </c>
      <c r="EI121" s="292">
        <v>5291</v>
      </c>
      <c r="EJ121" s="292">
        <v>5270</v>
      </c>
      <c r="EK121" s="292">
        <v>5260</v>
      </c>
      <c r="EL121" s="296">
        <v>5218</v>
      </c>
      <c r="EM121" s="93">
        <v>-42</v>
      </c>
      <c r="EN121" s="79">
        <v>-0.80490609428899951</v>
      </c>
      <c r="EO121" s="93">
        <v>-140</v>
      </c>
      <c r="EP121" s="79">
        <v>-2.6129152668906306</v>
      </c>
    </row>
    <row r="122" spans="1:146" ht="15" outlineLevel="2">
      <c r="A122" s="290">
        <v>789</v>
      </c>
      <c r="B122" s="290" t="s">
        <v>399</v>
      </c>
      <c r="C122" s="290" t="s">
        <v>521</v>
      </c>
      <c r="D122" s="293">
        <v>3707</v>
      </c>
      <c r="E122" s="301">
        <v>3629</v>
      </c>
      <c r="F122" s="301">
        <v>3613</v>
      </c>
      <c r="G122" s="301">
        <v>3625</v>
      </c>
      <c r="H122" s="301">
        <v>3722</v>
      </c>
      <c r="I122" s="301">
        <v>3771</v>
      </c>
      <c r="J122" s="301">
        <v>3730</v>
      </c>
      <c r="K122" s="301">
        <v>3681</v>
      </c>
      <c r="L122" s="301">
        <v>3679</v>
      </c>
      <c r="M122" s="301">
        <v>3735</v>
      </c>
      <c r="N122" s="301">
        <v>3837</v>
      </c>
      <c r="O122" s="296">
        <v>3817</v>
      </c>
      <c r="P122" s="293">
        <v>3831</v>
      </c>
      <c r="Q122" s="301">
        <v>3649</v>
      </c>
      <c r="R122" s="301">
        <v>3929</v>
      </c>
      <c r="S122" s="301">
        <v>3944</v>
      </c>
      <c r="T122" s="301">
        <v>3722</v>
      </c>
      <c r="U122" s="301">
        <v>3861</v>
      </c>
      <c r="V122" s="301">
        <v>3846</v>
      </c>
      <c r="W122" s="301">
        <v>3901</v>
      </c>
      <c r="X122" s="301">
        <v>3909</v>
      </c>
      <c r="Y122" s="301">
        <v>3941</v>
      </c>
      <c r="Z122" s="301">
        <v>3930</v>
      </c>
      <c r="AA122" s="296">
        <v>3894</v>
      </c>
      <c r="AB122" s="293">
        <v>3795</v>
      </c>
      <c r="AC122" s="301">
        <v>3700</v>
      </c>
      <c r="AD122" s="301">
        <v>3700</v>
      </c>
      <c r="AE122" s="301">
        <v>3761</v>
      </c>
      <c r="AF122" s="301">
        <v>3783</v>
      </c>
      <c r="AG122" s="301">
        <v>3761</v>
      </c>
      <c r="AH122" s="301">
        <v>3817</v>
      </c>
      <c r="AI122" s="301">
        <v>3822</v>
      </c>
      <c r="AJ122" s="301">
        <v>4035</v>
      </c>
      <c r="AK122" s="301">
        <v>4009</v>
      </c>
      <c r="AL122" s="301">
        <v>3889</v>
      </c>
      <c r="AM122" s="296">
        <v>3958</v>
      </c>
      <c r="AN122" s="293">
        <v>3936</v>
      </c>
      <c r="AO122" s="301">
        <v>3868</v>
      </c>
      <c r="AP122" s="301">
        <v>3933</v>
      </c>
      <c r="AQ122" s="301">
        <v>4058</v>
      </c>
      <c r="AR122" s="301">
        <v>4100</v>
      </c>
      <c r="AS122" s="301">
        <v>4276</v>
      </c>
      <c r="AT122" s="301">
        <v>4222</v>
      </c>
      <c r="AU122" s="301">
        <v>4259</v>
      </c>
      <c r="AV122" s="301">
        <v>4262</v>
      </c>
      <c r="AW122" s="301">
        <v>4349</v>
      </c>
      <c r="AX122" s="301">
        <v>4373</v>
      </c>
      <c r="AY122" s="296">
        <v>4308</v>
      </c>
      <c r="AZ122" s="293">
        <v>4256</v>
      </c>
      <c r="BA122" s="301">
        <v>4248</v>
      </c>
      <c r="BB122" s="301">
        <v>4318</v>
      </c>
      <c r="BC122" s="301">
        <v>4301</v>
      </c>
      <c r="BD122" s="301">
        <v>4309</v>
      </c>
      <c r="BE122" s="301">
        <v>4322</v>
      </c>
      <c r="BF122" s="301">
        <v>4356</v>
      </c>
      <c r="BG122" s="301">
        <v>4557</v>
      </c>
      <c r="BH122" s="301">
        <v>4225</v>
      </c>
      <c r="BI122" s="301">
        <v>4271</v>
      </c>
      <c r="BJ122" s="301">
        <v>4210</v>
      </c>
      <c r="BK122" s="292">
        <v>4230</v>
      </c>
      <c r="BL122" s="293">
        <v>4176</v>
      </c>
      <c r="BM122" s="301">
        <v>4067</v>
      </c>
      <c r="BN122" s="301">
        <v>4105</v>
      </c>
      <c r="BO122" s="301">
        <v>4113</v>
      </c>
      <c r="BP122" s="301">
        <v>4139</v>
      </c>
      <c r="BQ122" s="301">
        <v>4177</v>
      </c>
      <c r="BR122" s="301">
        <v>4186</v>
      </c>
      <c r="BS122" s="301">
        <v>4174</v>
      </c>
      <c r="BT122" s="301">
        <v>4172</v>
      </c>
      <c r="BU122" s="301">
        <v>4175</v>
      </c>
      <c r="BV122" s="301">
        <v>4144</v>
      </c>
      <c r="BW122" s="292">
        <v>4108</v>
      </c>
      <c r="BX122" s="293">
        <v>4061</v>
      </c>
      <c r="BY122" s="301">
        <v>4017</v>
      </c>
      <c r="BZ122" s="301">
        <v>4109</v>
      </c>
      <c r="CA122" s="301">
        <v>4129</v>
      </c>
      <c r="CB122" s="301">
        <v>4155</v>
      </c>
      <c r="CC122" s="301">
        <v>4147</v>
      </c>
      <c r="CD122" s="301">
        <v>4159</v>
      </c>
      <c r="CE122" s="301">
        <v>4111</v>
      </c>
      <c r="CF122" s="301">
        <v>4089</v>
      </c>
      <c r="CG122" s="301">
        <v>4109</v>
      </c>
      <c r="CH122" s="301">
        <v>4119</v>
      </c>
      <c r="CI122" s="292">
        <v>4111</v>
      </c>
      <c r="CJ122" s="293">
        <v>4052</v>
      </c>
      <c r="CK122" s="301">
        <v>3901</v>
      </c>
      <c r="CL122" s="301">
        <v>3978</v>
      </c>
      <c r="CM122" s="301">
        <v>4028</v>
      </c>
      <c r="CN122" s="301">
        <v>4013</v>
      </c>
      <c r="CO122" s="301">
        <v>4054</v>
      </c>
      <c r="CP122" s="301">
        <v>4084</v>
      </c>
      <c r="CQ122" s="301">
        <v>4163</v>
      </c>
      <c r="CR122" s="301">
        <v>4177</v>
      </c>
      <c r="CS122" s="301">
        <v>4264</v>
      </c>
      <c r="CT122" s="301">
        <v>4357</v>
      </c>
      <c r="CU122" s="292">
        <v>4386</v>
      </c>
      <c r="CV122" s="293">
        <v>4389</v>
      </c>
      <c r="CW122" s="301">
        <v>4381</v>
      </c>
      <c r="CX122" s="301">
        <v>4527</v>
      </c>
      <c r="CY122" s="301">
        <v>4545</v>
      </c>
      <c r="CZ122" s="301">
        <v>4557</v>
      </c>
      <c r="DA122" s="301">
        <v>4566</v>
      </c>
      <c r="DB122" s="301">
        <v>4586</v>
      </c>
      <c r="DC122" s="301">
        <v>4566</v>
      </c>
      <c r="DD122" s="301">
        <v>4434</v>
      </c>
      <c r="DE122" s="301">
        <v>4433</v>
      </c>
      <c r="DF122" s="301">
        <v>4446</v>
      </c>
      <c r="DG122" s="292">
        <v>4466</v>
      </c>
      <c r="DH122" s="293">
        <v>4426</v>
      </c>
      <c r="DI122" s="301">
        <v>4390</v>
      </c>
      <c r="DJ122" s="301">
        <v>4523</v>
      </c>
      <c r="DK122" s="301">
        <v>4530</v>
      </c>
      <c r="DL122" s="301">
        <v>4539</v>
      </c>
      <c r="DM122" s="301">
        <v>4545</v>
      </c>
      <c r="DN122" s="301">
        <v>4244</v>
      </c>
      <c r="DO122" s="301">
        <v>4269</v>
      </c>
      <c r="DP122" s="301">
        <v>4337</v>
      </c>
      <c r="DQ122" s="292">
        <v>4319</v>
      </c>
      <c r="DR122" s="292">
        <v>4334</v>
      </c>
      <c r="DS122" s="296">
        <v>4354</v>
      </c>
      <c r="DT122" s="292">
        <v>4240</v>
      </c>
      <c r="DU122" s="292">
        <v>4230</v>
      </c>
      <c r="DV122" s="292">
        <v>4378</v>
      </c>
      <c r="DW122" s="292">
        <v>4382</v>
      </c>
      <c r="DX122" s="292">
        <v>4366</v>
      </c>
      <c r="DY122" s="292">
        <v>4359</v>
      </c>
      <c r="DZ122" s="292">
        <v>4311</v>
      </c>
      <c r="EA122" s="292">
        <v>4345</v>
      </c>
      <c r="EB122" s="292">
        <v>4351</v>
      </c>
      <c r="EC122" s="292">
        <v>4354</v>
      </c>
      <c r="ED122" s="292">
        <v>4396</v>
      </c>
      <c r="EE122" s="292">
        <v>4366</v>
      </c>
      <c r="EF122" s="853">
        <v>4270</v>
      </c>
      <c r="EG122" s="292">
        <v>4227</v>
      </c>
      <c r="EH122" s="292">
        <v>4261</v>
      </c>
      <c r="EI122" s="292">
        <v>4276</v>
      </c>
      <c r="EJ122" s="292">
        <v>4267</v>
      </c>
      <c r="EK122" s="292">
        <v>4253</v>
      </c>
      <c r="EL122" s="296">
        <v>4225</v>
      </c>
      <c r="EM122" s="93">
        <v>-28</v>
      </c>
      <c r="EN122" s="79">
        <v>-0.66272189349112431</v>
      </c>
      <c r="EO122" s="93">
        <v>-141</v>
      </c>
      <c r="EP122" s="79">
        <v>-3.2295006871278056</v>
      </c>
    </row>
    <row r="123" spans="1:146" ht="15" outlineLevel="2">
      <c r="A123" s="290">
        <v>792</v>
      </c>
      <c r="B123" s="290" t="s">
        <v>399</v>
      </c>
      <c r="C123" s="290" t="s">
        <v>523</v>
      </c>
      <c r="D123" s="293">
        <v>1538</v>
      </c>
      <c r="E123" s="301">
        <v>1544</v>
      </c>
      <c r="F123" s="301">
        <v>1515</v>
      </c>
      <c r="G123" s="301">
        <v>1544</v>
      </c>
      <c r="H123" s="301">
        <v>1539</v>
      </c>
      <c r="I123" s="301">
        <v>1566</v>
      </c>
      <c r="J123" s="301">
        <v>1548</v>
      </c>
      <c r="K123" s="301">
        <v>1566</v>
      </c>
      <c r="L123" s="301">
        <v>1532</v>
      </c>
      <c r="M123" s="301">
        <v>1577</v>
      </c>
      <c r="N123" s="301">
        <v>1594</v>
      </c>
      <c r="O123" s="296">
        <v>1631</v>
      </c>
      <c r="P123" s="293">
        <v>1573</v>
      </c>
      <c r="Q123" s="301">
        <v>1246</v>
      </c>
      <c r="R123" s="301">
        <v>1484</v>
      </c>
      <c r="S123" s="301">
        <v>1520</v>
      </c>
      <c r="T123" s="301">
        <v>1539</v>
      </c>
      <c r="U123" s="301">
        <v>1492</v>
      </c>
      <c r="V123" s="301">
        <v>1490</v>
      </c>
      <c r="W123" s="301">
        <v>1581</v>
      </c>
      <c r="X123" s="301">
        <v>1597</v>
      </c>
      <c r="Y123" s="301">
        <v>1622</v>
      </c>
      <c r="Z123" s="301">
        <v>1593</v>
      </c>
      <c r="AA123" s="296">
        <v>1588</v>
      </c>
      <c r="AB123" s="293">
        <v>1539</v>
      </c>
      <c r="AC123" s="301">
        <v>1494</v>
      </c>
      <c r="AD123" s="301">
        <v>1519</v>
      </c>
      <c r="AE123" s="301">
        <v>1570</v>
      </c>
      <c r="AF123" s="301">
        <v>1539</v>
      </c>
      <c r="AG123" s="301">
        <v>1571</v>
      </c>
      <c r="AH123" s="301">
        <v>1749</v>
      </c>
      <c r="AI123" s="301">
        <v>1802</v>
      </c>
      <c r="AJ123" s="301">
        <v>1828</v>
      </c>
      <c r="AK123" s="301">
        <v>1796</v>
      </c>
      <c r="AL123" s="301">
        <v>1698</v>
      </c>
      <c r="AM123" s="296">
        <v>1682</v>
      </c>
      <c r="AN123" s="293">
        <v>1647</v>
      </c>
      <c r="AO123" s="301">
        <v>1587</v>
      </c>
      <c r="AP123" s="301">
        <v>1611</v>
      </c>
      <c r="AQ123" s="301">
        <v>1637</v>
      </c>
      <c r="AR123" s="301">
        <v>1673</v>
      </c>
      <c r="AS123" s="301">
        <v>1718</v>
      </c>
      <c r="AT123" s="301">
        <v>1778</v>
      </c>
      <c r="AU123" s="301">
        <v>1803</v>
      </c>
      <c r="AV123" s="301">
        <v>1832</v>
      </c>
      <c r="AW123" s="301">
        <v>1849</v>
      </c>
      <c r="AX123" s="301">
        <v>1809</v>
      </c>
      <c r="AY123" s="296">
        <v>1816</v>
      </c>
      <c r="AZ123" s="293">
        <v>1798</v>
      </c>
      <c r="BA123" s="301">
        <v>1837</v>
      </c>
      <c r="BB123" s="301">
        <v>1865</v>
      </c>
      <c r="BC123" s="301">
        <v>1837</v>
      </c>
      <c r="BD123" s="301">
        <v>1839</v>
      </c>
      <c r="BE123" s="301">
        <v>1870</v>
      </c>
      <c r="BF123" s="301">
        <v>1868</v>
      </c>
      <c r="BG123" s="301">
        <v>1867</v>
      </c>
      <c r="BH123" s="301">
        <v>1906</v>
      </c>
      <c r="BI123" s="301">
        <v>1901</v>
      </c>
      <c r="BJ123" s="301">
        <v>1877</v>
      </c>
      <c r="BK123" s="292">
        <v>1862</v>
      </c>
      <c r="BL123" s="293">
        <v>1864</v>
      </c>
      <c r="BM123" s="301">
        <v>1859</v>
      </c>
      <c r="BN123" s="301">
        <v>1882</v>
      </c>
      <c r="BO123" s="301">
        <v>1908</v>
      </c>
      <c r="BP123" s="301">
        <v>1896</v>
      </c>
      <c r="BQ123" s="301">
        <v>1929</v>
      </c>
      <c r="BR123" s="301">
        <v>1933</v>
      </c>
      <c r="BS123" s="301">
        <v>1923</v>
      </c>
      <c r="BT123" s="301">
        <v>1932</v>
      </c>
      <c r="BU123" s="301">
        <v>1927</v>
      </c>
      <c r="BV123" s="301">
        <v>1931</v>
      </c>
      <c r="BW123" s="292">
        <v>1911</v>
      </c>
      <c r="BX123" s="293">
        <v>1862</v>
      </c>
      <c r="BY123" s="301">
        <v>1908</v>
      </c>
      <c r="BZ123" s="301">
        <v>1956</v>
      </c>
      <c r="CA123" s="301">
        <v>1964</v>
      </c>
      <c r="CB123" s="301">
        <v>1978</v>
      </c>
      <c r="CC123" s="301">
        <v>1986</v>
      </c>
      <c r="CD123" s="301">
        <v>1980</v>
      </c>
      <c r="CE123" s="301">
        <v>2009</v>
      </c>
      <c r="CF123" s="301">
        <v>1964</v>
      </c>
      <c r="CG123" s="301">
        <v>1949</v>
      </c>
      <c r="CH123" s="301">
        <v>1934</v>
      </c>
      <c r="CI123" s="292">
        <v>1910</v>
      </c>
      <c r="CJ123" s="293">
        <v>1840</v>
      </c>
      <c r="CK123" s="301">
        <v>1844</v>
      </c>
      <c r="CL123" s="301">
        <v>1850</v>
      </c>
      <c r="CM123" s="301">
        <v>1795</v>
      </c>
      <c r="CN123" s="301">
        <v>1736</v>
      </c>
      <c r="CO123" s="301">
        <v>1794</v>
      </c>
      <c r="CP123" s="301">
        <v>1816</v>
      </c>
      <c r="CQ123" s="301">
        <v>1919</v>
      </c>
      <c r="CR123" s="301">
        <v>1920</v>
      </c>
      <c r="CS123" s="301">
        <v>1959</v>
      </c>
      <c r="CT123" s="301">
        <v>1964</v>
      </c>
      <c r="CU123" s="292">
        <v>1962</v>
      </c>
      <c r="CV123" s="293">
        <v>1955</v>
      </c>
      <c r="CW123" s="301">
        <v>2002</v>
      </c>
      <c r="CX123" s="301">
        <v>2061</v>
      </c>
      <c r="CY123" s="301">
        <v>2058</v>
      </c>
      <c r="CZ123" s="301">
        <v>2066</v>
      </c>
      <c r="DA123" s="301">
        <v>2054</v>
      </c>
      <c r="DB123" s="301">
        <v>2051</v>
      </c>
      <c r="DC123" s="301">
        <v>2043</v>
      </c>
      <c r="DD123" s="301">
        <v>2055</v>
      </c>
      <c r="DE123" s="301">
        <v>2088</v>
      </c>
      <c r="DF123" s="301">
        <v>2094</v>
      </c>
      <c r="DG123" s="292">
        <v>2084</v>
      </c>
      <c r="DH123" s="293">
        <v>2042</v>
      </c>
      <c r="DI123" s="301">
        <v>2056</v>
      </c>
      <c r="DJ123" s="301">
        <v>2063</v>
      </c>
      <c r="DK123" s="301">
        <v>2085</v>
      </c>
      <c r="DL123" s="301">
        <v>2105</v>
      </c>
      <c r="DM123" s="301">
        <v>2084</v>
      </c>
      <c r="DN123" s="301">
        <v>1876</v>
      </c>
      <c r="DO123" s="301">
        <v>1875</v>
      </c>
      <c r="DP123" s="301">
        <v>1856</v>
      </c>
      <c r="DQ123" s="292">
        <v>1853</v>
      </c>
      <c r="DR123" s="292">
        <v>1842</v>
      </c>
      <c r="DS123" s="296">
        <v>1849</v>
      </c>
      <c r="DT123" s="292">
        <v>1811</v>
      </c>
      <c r="DU123" s="292">
        <v>1830</v>
      </c>
      <c r="DV123" s="292">
        <v>1898</v>
      </c>
      <c r="DW123" s="292">
        <v>1913</v>
      </c>
      <c r="DX123" s="292">
        <v>1947</v>
      </c>
      <c r="DY123" s="292">
        <v>1929</v>
      </c>
      <c r="DZ123" s="292">
        <v>1902</v>
      </c>
      <c r="EA123" s="292">
        <v>1878</v>
      </c>
      <c r="EB123" s="292">
        <v>1856</v>
      </c>
      <c r="EC123" s="292">
        <v>1895</v>
      </c>
      <c r="ED123" s="292">
        <v>1865</v>
      </c>
      <c r="EE123" s="292">
        <v>1814</v>
      </c>
      <c r="EF123" s="853">
        <v>1772</v>
      </c>
      <c r="EG123" s="292">
        <v>1784</v>
      </c>
      <c r="EH123" s="292">
        <v>1770</v>
      </c>
      <c r="EI123" s="292">
        <v>1759</v>
      </c>
      <c r="EJ123" s="292">
        <v>1758</v>
      </c>
      <c r="EK123" s="292">
        <v>1738</v>
      </c>
      <c r="EL123" s="296">
        <v>1726</v>
      </c>
      <c r="EM123" s="93">
        <v>-12</v>
      </c>
      <c r="EN123" s="79">
        <v>-0.69524913093858631</v>
      </c>
      <c r="EO123" s="93">
        <v>-88</v>
      </c>
      <c r="EP123" s="79">
        <v>-4.8511576626240354</v>
      </c>
    </row>
    <row r="124" spans="1:146" ht="15" outlineLevel="2">
      <c r="A124" s="290">
        <v>809</v>
      </c>
      <c r="B124" s="290" t="s">
        <v>399</v>
      </c>
      <c r="C124" s="290" t="s">
        <v>524</v>
      </c>
      <c r="D124" s="293">
        <v>3671</v>
      </c>
      <c r="E124" s="301">
        <v>3602</v>
      </c>
      <c r="F124" s="301">
        <v>3625</v>
      </c>
      <c r="G124" s="301">
        <v>3695</v>
      </c>
      <c r="H124" s="301">
        <v>3750</v>
      </c>
      <c r="I124" s="301">
        <v>3778</v>
      </c>
      <c r="J124" s="301">
        <v>3648</v>
      </c>
      <c r="K124" s="301">
        <v>3647</v>
      </c>
      <c r="L124" s="301">
        <v>3645</v>
      </c>
      <c r="M124" s="301">
        <v>3688</v>
      </c>
      <c r="N124" s="301">
        <v>3687</v>
      </c>
      <c r="O124" s="296">
        <v>3710</v>
      </c>
      <c r="P124" s="293">
        <v>3590</v>
      </c>
      <c r="Q124" s="301">
        <v>3253</v>
      </c>
      <c r="R124" s="301">
        <v>3597</v>
      </c>
      <c r="S124" s="301">
        <v>3643</v>
      </c>
      <c r="T124" s="301">
        <v>3750</v>
      </c>
      <c r="U124" s="301">
        <v>3656</v>
      </c>
      <c r="V124" s="301">
        <v>3631</v>
      </c>
      <c r="W124" s="301">
        <v>3742</v>
      </c>
      <c r="X124" s="301">
        <v>3759</v>
      </c>
      <c r="Y124" s="301">
        <v>3812</v>
      </c>
      <c r="Z124" s="301">
        <v>3767</v>
      </c>
      <c r="AA124" s="296">
        <v>3704</v>
      </c>
      <c r="AB124" s="293">
        <v>3586</v>
      </c>
      <c r="AC124" s="301">
        <v>3537</v>
      </c>
      <c r="AD124" s="301">
        <v>3545</v>
      </c>
      <c r="AE124" s="301">
        <v>3543</v>
      </c>
      <c r="AF124" s="301">
        <v>3551</v>
      </c>
      <c r="AG124" s="301">
        <v>3623</v>
      </c>
      <c r="AH124" s="301">
        <v>3833</v>
      </c>
      <c r="AI124" s="301">
        <v>3908</v>
      </c>
      <c r="AJ124" s="301">
        <v>3951</v>
      </c>
      <c r="AK124" s="301">
        <v>3955</v>
      </c>
      <c r="AL124" s="301">
        <v>3782</v>
      </c>
      <c r="AM124" s="296">
        <v>3733</v>
      </c>
      <c r="AN124" s="293">
        <v>3636</v>
      </c>
      <c r="AO124" s="301">
        <v>3549</v>
      </c>
      <c r="AP124" s="301">
        <v>3554</v>
      </c>
      <c r="AQ124" s="301">
        <v>3641</v>
      </c>
      <c r="AR124" s="301">
        <v>3675</v>
      </c>
      <c r="AS124" s="301">
        <v>3734</v>
      </c>
      <c r="AT124" s="301">
        <v>3747</v>
      </c>
      <c r="AU124" s="301">
        <v>3791</v>
      </c>
      <c r="AV124" s="301">
        <v>3803</v>
      </c>
      <c r="AW124" s="301">
        <v>3828</v>
      </c>
      <c r="AX124" s="301">
        <v>3805</v>
      </c>
      <c r="AY124" s="296">
        <v>3790</v>
      </c>
      <c r="AZ124" s="293">
        <v>3753</v>
      </c>
      <c r="BA124" s="301">
        <v>3738</v>
      </c>
      <c r="BB124" s="301">
        <v>3710</v>
      </c>
      <c r="BC124" s="301">
        <v>3634</v>
      </c>
      <c r="BD124" s="301">
        <v>3607</v>
      </c>
      <c r="BE124" s="301">
        <v>3621</v>
      </c>
      <c r="BF124" s="301">
        <v>3623</v>
      </c>
      <c r="BG124" s="301">
        <v>3675</v>
      </c>
      <c r="BH124" s="301">
        <v>3622</v>
      </c>
      <c r="BI124" s="301">
        <v>3572</v>
      </c>
      <c r="BJ124" s="301">
        <v>3540</v>
      </c>
      <c r="BK124" s="292">
        <v>3586</v>
      </c>
      <c r="BL124" s="293">
        <v>3479</v>
      </c>
      <c r="BM124" s="301">
        <v>3447</v>
      </c>
      <c r="BN124" s="301">
        <v>3479</v>
      </c>
      <c r="BO124" s="301">
        <v>3493</v>
      </c>
      <c r="BP124" s="301">
        <v>3530</v>
      </c>
      <c r="BQ124" s="301">
        <v>3500</v>
      </c>
      <c r="BR124" s="301">
        <v>3451</v>
      </c>
      <c r="BS124" s="301">
        <v>3487</v>
      </c>
      <c r="BT124" s="301">
        <v>3541</v>
      </c>
      <c r="BU124" s="301">
        <v>3538</v>
      </c>
      <c r="BV124" s="301">
        <v>3551</v>
      </c>
      <c r="BW124" s="292">
        <v>3540</v>
      </c>
      <c r="BX124" s="293">
        <v>3502</v>
      </c>
      <c r="BY124" s="301">
        <v>3558</v>
      </c>
      <c r="BZ124" s="301">
        <v>3561</v>
      </c>
      <c r="CA124" s="301">
        <v>3583</v>
      </c>
      <c r="CB124" s="301">
        <v>3617</v>
      </c>
      <c r="CC124" s="301">
        <v>3643</v>
      </c>
      <c r="CD124" s="301">
        <v>3657</v>
      </c>
      <c r="CE124" s="301">
        <v>3650</v>
      </c>
      <c r="CF124" s="301">
        <v>3602</v>
      </c>
      <c r="CG124" s="301">
        <v>3602</v>
      </c>
      <c r="CH124" s="301">
        <v>3602</v>
      </c>
      <c r="CI124" s="292">
        <v>3582</v>
      </c>
      <c r="CJ124" s="293">
        <v>3550</v>
      </c>
      <c r="CK124" s="301">
        <v>3528</v>
      </c>
      <c r="CL124" s="301">
        <v>3565</v>
      </c>
      <c r="CM124" s="301">
        <v>3570</v>
      </c>
      <c r="CN124" s="301">
        <v>3550</v>
      </c>
      <c r="CO124" s="301">
        <v>3567</v>
      </c>
      <c r="CP124" s="301">
        <v>3588</v>
      </c>
      <c r="CQ124" s="301">
        <v>3649</v>
      </c>
      <c r="CR124" s="301">
        <v>3666</v>
      </c>
      <c r="CS124" s="301">
        <v>3716</v>
      </c>
      <c r="CT124" s="301">
        <v>3743</v>
      </c>
      <c r="CU124" s="292">
        <v>3775</v>
      </c>
      <c r="CV124" s="293">
        <v>3763</v>
      </c>
      <c r="CW124" s="301">
        <v>3834</v>
      </c>
      <c r="CX124" s="301">
        <v>3941</v>
      </c>
      <c r="CY124" s="301">
        <v>3960</v>
      </c>
      <c r="CZ124" s="301">
        <v>3942</v>
      </c>
      <c r="DA124" s="301">
        <v>3913</v>
      </c>
      <c r="DB124" s="301">
        <v>3928</v>
      </c>
      <c r="DC124" s="301">
        <v>3923</v>
      </c>
      <c r="DD124" s="301">
        <v>3887</v>
      </c>
      <c r="DE124" s="301">
        <v>3877</v>
      </c>
      <c r="DF124" s="301">
        <v>3878</v>
      </c>
      <c r="DG124" s="292">
        <v>3859</v>
      </c>
      <c r="DH124" s="293">
        <v>3811</v>
      </c>
      <c r="DI124" s="301">
        <v>3823</v>
      </c>
      <c r="DJ124" s="301">
        <v>3816</v>
      </c>
      <c r="DK124" s="301">
        <v>3834</v>
      </c>
      <c r="DL124" s="301">
        <v>3811</v>
      </c>
      <c r="DM124" s="301">
        <v>3816</v>
      </c>
      <c r="DN124" s="301">
        <v>3567</v>
      </c>
      <c r="DO124" s="301">
        <v>3573</v>
      </c>
      <c r="DP124" s="301">
        <v>3574</v>
      </c>
      <c r="DQ124" s="292">
        <v>3587</v>
      </c>
      <c r="DR124" s="292">
        <v>3587</v>
      </c>
      <c r="DS124" s="296">
        <v>3549</v>
      </c>
      <c r="DT124" s="292">
        <v>3504</v>
      </c>
      <c r="DU124" s="292">
        <v>3491</v>
      </c>
      <c r="DV124" s="292">
        <v>3534</v>
      </c>
      <c r="DW124" s="292">
        <v>3569</v>
      </c>
      <c r="DX124" s="292">
        <v>3610</v>
      </c>
      <c r="DY124" s="292">
        <v>3619</v>
      </c>
      <c r="DZ124" s="292">
        <v>3594</v>
      </c>
      <c r="EA124" s="292">
        <v>3564</v>
      </c>
      <c r="EB124" s="292">
        <v>3596</v>
      </c>
      <c r="EC124" s="292">
        <v>3621</v>
      </c>
      <c r="ED124" s="292">
        <v>3628</v>
      </c>
      <c r="EE124" s="292">
        <v>3592</v>
      </c>
      <c r="EF124" s="853">
        <v>3498</v>
      </c>
      <c r="EG124" s="292">
        <v>3490</v>
      </c>
      <c r="EH124" s="292">
        <v>3529</v>
      </c>
      <c r="EI124" s="292">
        <v>3536</v>
      </c>
      <c r="EJ124" s="292">
        <v>3548</v>
      </c>
      <c r="EK124" s="292">
        <v>3547</v>
      </c>
      <c r="EL124" s="296">
        <v>3504</v>
      </c>
      <c r="EM124" s="93">
        <v>-43</v>
      </c>
      <c r="EN124" s="79">
        <v>-1.2271689497716893</v>
      </c>
      <c r="EO124" s="93">
        <v>-88</v>
      </c>
      <c r="EP124" s="79">
        <v>-2.4498886414253898</v>
      </c>
    </row>
    <row r="125" spans="1:146" ht="15" outlineLevel="2">
      <c r="A125" s="290">
        <v>847</v>
      </c>
      <c r="B125" s="290" t="s">
        <v>399</v>
      </c>
      <c r="C125" s="290" t="s">
        <v>528</v>
      </c>
      <c r="D125" s="293">
        <v>3207</v>
      </c>
      <c r="E125" s="301">
        <v>3187</v>
      </c>
      <c r="F125" s="301">
        <v>3128</v>
      </c>
      <c r="G125" s="301">
        <v>3269</v>
      </c>
      <c r="H125" s="301">
        <v>3299</v>
      </c>
      <c r="I125" s="301">
        <v>3331</v>
      </c>
      <c r="J125" s="301">
        <v>3260</v>
      </c>
      <c r="K125" s="301">
        <v>3263</v>
      </c>
      <c r="L125" s="301">
        <v>3274</v>
      </c>
      <c r="M125" s="301">
        <v>3312</v>
      </c>
      <c r="N125" s="301">
        <v>3260</v>
      </c>
      <c r="O125" s="296">
        <v>3301</v>
      </c>
      <c r="P125" s="293">
        <v>3132</v>
      </c>
      <c r="Q125" s="301">
        <v>1396</v>
      </c>
      <c r="R125" s="301">
        <v>2975</v>
      </c>
      <c r="S125" s="301">
        <v>3100</v>
      </c>
      <c r="T125" s="301">
        <v>3299</v>
      </c>
      <c r="U125" s="301">
        <v>3226</v>
      </c>
      <c r="V125" s="301">
        <v>3234</v>
      </c>
      <c r="W125" s="301">
        <v>3368</v>
      </c>
      <c r="X125" s="301">
        <v>3474</v>
      </c>
      <c r="Y125" s="301">
        <v>3524</v>
      </c>
      <c r="Z125" s="301">
        <v>3579</v>
      </c>
      <c r="AA125" s="296">
        <v>3473</v>
      </c>
      <c r="AB125" s="293">
        <v>3287</v>
      </c>
      <c r="AC125" s="301">
        <v>3108</v>
      </c>
      <c r="AD125" s="301">
        <v>3022</v>
      </c>
      <c r="AE125" s="301">
        <v>3207</v>
      </c>
      <c r="AF125" s="301">
        <v>3252</v>
      </c>
      <c r="AG125" s="301">
        <v>3304</v>
      </c>
      <c r="AH125" s="301">
        <v>3499</v>
      </c>
      <c r="AI125" s="301">
        <v>3548</v>
      </c>
      <c r="AJ125" s="301">
        <v>3699</v>
      </c>
      <c r="AK125" s="301">
        <v>3724</v>
      </c>
      <c r="AL125" s="301">
        <v>3633</v>
      </c>
      <c r="AM125" s="296">
        <v>3641</v>
      </c>
      <c r="AN125" s="293">
        <v>3559</v>
      </c>
      <c r="AO125" s="301">
        <v>3371</v>
      </c>
      <c r="AP125" s="301">
        <v>3430</v>
      </c>
      <c r="AQ125" s="301">
        <v>3571</v>
      </c>
      <c r="AR125" s="301">
        <v>3711</v>
      </c>
      <c r="AS125" s="301">
        <v>3837</v>
      </c>
      <c r="AT125" s="301">
        <v>3941</v>
      </c>
      <c r="AU125" s="301">
        <v>4013</v>
      </c>
      <c r="AV125" s="301">
        <v>3972</v>
      </c>
      <c r="AW125" s="301">
        <v>4069</v>
      </c>
      <c r="AX125" s="301">
        <v>4050</v>
      </c>
      <c r="AY125" s="296">
        <v>4047</v>
      </c>
      <c r="AZ125" s="293">
        <v>3845</v>
      </c>
      <c r="BA125" s="301">
        <v>3811</v>
      </c>
      <c r="BB125" s="301">
        <v>3896</v>
      </c>
      <c r="BC125" s="301">
        <v>3801</v>
      </c>
      <c r="BD125" s="301">
        <v>3837</v>
      </c>
      <c r="BE125" s="301">
        <v>3915</v>
      </c>
      <c r="BF125" s="301">
        <v>4001</v>
      </c>
      <c r="BG125" s="301">
        <v>4145</v>
      </c>
      <c r="BH125" s="301">
        <v>3894</v>
      </c>
      <c r="BI125" s="301">
        <v>3889</v>
      </c>
      <c r="BJ125" s="301">
        <v>3852</v>
      </c>
      <c r="BK125" s="292">
        <v>3887</v>
      </c>
      <c r="BL125" s="293">
        <v>3773</v>
      </c>
      <c r="BM125" s="301">
        <v>3741</v>
      </c>
      <c r="BN125" s="301">
        <v>3846</v>
      </c>
      <c r="BO125" s="301">
        <v>3859</v>
      </c>
      <c r="BP125" s="301">
        <v>3836</v>
      </c>
      <c r="BQ125" s="301">
        <v>3861</v>
      </c>
      <c r="BR125" s="301">
        <v>3862</v>
      </c>
      <c r="BS125" s="301">
        <v>3924</v>
      </c>
      <c r="BT125" s="301">
        <v>3975</v>
      </c>
      <c r="BU125" s="301">
        <v>3976</v>
      </c>
      <c r="BV125" s="301">
        <v>4024</v>
      </c>
      <c r="BW125" s="292">
        <v>4025</v>
      </c>
      <c r="BX125" s="293">
        <v>3886</v>
      </c>
      <c r="BY125" s="301">
        <v>3908</v>
      </c>
      <c r="BZ125" s="301">
        <v>4148</v>
      </c>
      <c r="CA125" s="301">
        <v>4244</v>
      </c>
      <c r="CB125" s="301">
        <v>4219</v>
      </c>
      <c r="CC125" s="301">
        <v>4291</v>
      </c>
      <c r="CD125" s="301">
        <v>4318</v>
      </c>
      <c r="CE125" s="301">
        <v>4399</v>
      </c>
      <c r="CF125" s="301">
        <v>4325</v>
      </c>
      <c r="CG125" s="301">
        <v>4304</v>
      </c>
      <c r="CH125" s="301">
        <v>4378</v>
      </c>
      <c r="CI125" s="292">
        <v>4400</v>
      </c>
      <c r="CJ125" s="293">
        <v>4177</v>
      </c>
      <c r="CK125" s="301">
        <v>4127</v>
      </c>
      <c r="CL125" s="301">
        <v>4231</v>
      </c>
      <c r="CM125" s="301">
        <v>4262</v>
      </c>
      <c r="CN125" s="301">
        <v>4238</v>
      </c>
      <c r="CO125" s="301">
        <v>4302</v>
      </c>
      <c r="CP125" s="301">
        <v>4434</v>
      </c>
      <c r="CQ125" s="301">
        <v>4601</v>
      </c>
      <c r="CR125" s="301">
        <v>4622</v>
      </c>
      <c r="CS125" s="301">
        <v>4666</v>
      </c>
      <c r="CT125" s="301">
        <v>4784</v>
      </c>
      <c r="CU125" s="292">
        <v>4818</v>
      </c>
      <c r="CV125" s="293">
        <v>4856</v>
      </c>
      <c r="CW125" s="301">
        <v>4984</v>
      </c>
      <c r="CX125" s="301">
        <v>5083</v>
      </c>
      <c r="CY125" s="301">
        <v>5177</v>
      </c>
      <c r="CZ125" s="301">
        <v>5255</v>
      </c>
      <c r="DA125" s="301">
        <v>5387</v>
      </c>
      <c r="DB125" s="301">
        <v>5405</v>
      </c>
      <c r="DC125" s="301">
        <v>5487</v>
      </c>
      <c r="DD125" s="301">
        <v>5525</v>
      </c>
      <c r="DE125" s="301">
        <v>5523</v>
      </c>
      <c r="DF125" s="301">
        <v>5499</v>
      </c>
      <c r="DG125" s="292">
        <v>5580</v>
      </c>
      <c r="DH125" s="293">
        <v>5576</v>
      </c>
      <c r="DI125" s="301">
        <v>5716</v>
      </c>
      <c r="DJ125" s="301">
        <v>5691</v>
      </c>
      <c r="DK125" s="301">
        <v>5769</v>
      </c>
      <c r="DL125" s="301">
        <v>5784</v>
      </c>
      <c r="DM125" s="301">
        <v>5838</v>
      </c>
      <c r="DN125" s="301">
        <v>5355</v>
      </c>
      <c r="DO125" s="301">
        <v>5362</v>
      </c>
      <c r="DP125" s="301">
        <v>5370</v>
      </c>
      <c r="DQ125" s="292">
        <v>5375</v>
      </c>
      <c r="DR125" s="292">
        <v>5392</v>
      </c>
      <c r="DS125" s="296">
        <v>5376</v>
      </c>
      <c r="DT125" s="292">
        <v>5196</v>
      </c>
      <c r="DU125" s="292">
        <v>5301</v>
      </c>
      <c r="DV125" s="292">
        <v>5432</v>
      </c>
      <c r="DW125" s="292">
        <v>5426</v>
      </c>
      <c r="DX125" s="292">
        <v>5440</v>
      </c>
      <c r="DY125" s="292">
        <v>5425</v>
      </c>
      <c r="DZ125" s="292">
        <v>5466</v>
      </c>
      <c r="EA125" s="292">
        <v>5386</v>
      </c>
      <c r="EB125" s="292">
        <v>5343</v>
      </c>
      <c r="EC125" s="292">
        <v>5380</v>
      </c>
      <c r="ED125" s="292">
        <v>5447</v>
      </c>
      <c r="EE125" s="292">
        <v>5362</v>
      </c>
      <c r="EF125" s="853">
        <v>5258</v>
      </c>
      <c r="EG125" s="292">
        <v>5230</v>
      </c>
      <c r="EH125" s="292">
        <v>5255</v>
      </c>
      <c r="EI125" s="292">
        <v>5333</v>
      </c>
      <c r="EJ125" s="292">
        <v>5351</v>
      </c>
      <c r="EK125" s="292">
        <v>5402</v>
      </c>
      <c r="EL125" s="296">
        <v>5377</v>
      </c>
      <c r="EM125" s="93">
        <v>-25</v>
      </c>
      <c r="EN125" s="79">
        <v>-0.4649432769202157</v>
      </c>
      <c r="EO125" s="93">
        <v>15</v>
      </c>
      <c r="EP125" s="79">
        <v>0.27974636329727715</v>
      </c>
    </row>
    <row r="126" spans="1:146" ht="15" outlineLevel="2">
      <c r="A126" s="290">
        <v>856</v>
      </c>
      <c r="B126" s="290" t="s">
        <v>399</v>
      </c>
      <c r="C126" s="290" t="s">
        <v>530</v>
      </c>
      <c r="D126" s="293">
        <v>1376</v>
      </c>
      <c r="E126" s="301">
        <v>1403</v>
      </c>
      <c r="F126" s="301">
        <v>1384</v>
      </c>
      <c r="G126" s="301">
        <v>1398</v>
      </c>
      <c r="H126" s="301">
        <v>1413</v>
      </c>
      <c r="I126" s="301">
        <v>1451</v>
      </c>
      <c r="J126" s="301">
        <v>1408</v>
      </c>
      <c r="K126" s="301">
        <v>1399</v>
      </c>
      <c r="L126" s="301">
        <v>1388</v>
      </c>
      <c r="M126" s="301">
        <v>1435</v>
      </c>
      <c r="N126" s="301">
        <v>1459</v>
      </c>
      <c r="O126" s="296">
        <v>1435</v>
      </c>
      <c r="P126" s="293">
        <v>1377</v>
      </c>
      <c r="Q126" s="301">
        <v>906</v>
      </c>
      <c r="R126" s="301">
        <v>1261</v>
      </c>
      <c r="S126" s="301">
        <v>1259</v>
      </c>
      <c r="T126" s="301">
        <v>1413</v>
      </c>
      <c r="U126" s="301">
        <v>1342</v>
      </c>
      <c r="V126" s="301">
        <v>1352</v>
      </c>
      <c r="W126" s="301">
        <v>1423</v>
      </c>
      <c r="X126" s="301">
        <v>1445</v>
      </c>
      <c r="Y126" s="301">
        <v>1482</v>
      </c>
      <c r="Z126" s="301">
        <v>1488</v>
      </c>
      <c r="AA126" s="296">
        <v>1437</v>
      </c>
      <c r="AB126" s="293">
        <v>1376</v>
      </c>
      <c r="AC126" s="301">
        <v>1356</v>
      </c>
      <c r="AD126" s="301">
        <v>1377</v>
      </c>
      <c r="AE126" s="301">
        <v>1378</v>
      </c>
      <c r="AF126" s="301">
        <v>1375</v>
      </c>
      <c r="AG126" s="301">
        <v>1418</v>
      </c>
      <c r="AH126" s="301">
        <v>1546</v>
      </c>
      <c r="AI126" s="301">
        <v>1603</v>
      </c>
      <c r="AJ126" s="301">
        <v>1648</v>
      </c>
      <c r="AK126" s="301">
        <v>1631</v>
      </c>
      <c r="AL126" s="301">
        <v>1526</v>
      </c>
      <c r="AM126" s="296">
        <v>1507</v>
      </c>
      <c r="AN126" s="293">
        <v>1447</v>
      </c>
      <c r="AO126" s="301">
        <v>1374</v>
      </c>
      <c r="AP126" s="301">
        <v>1379</v>
      </c>
      <c r="AQ126" s="301">
        <v>1428</v>
      </c>
      <c r="AR126" s="301">
        <v>1442</v>
      </c>
      <c r="AS126" s="301">
        <v>1485</v>
      </c>
      <c r="AT126" s="301">
        <v>1486</v>
      </c>
      <c r="AU126" s="301">
        <v>1485</v>
      </c>
      <c r="AV126" s="301">
        <v>1528</v>
      </c>
      <c r="AW126" s="301">
        <v>1539</v>
      </c>
      <c r="AX126" s="301">
        <v>1563</v>
      </c>
      <c r="AY126" s="296">
        <v>1549</v>
      </c>
      <c r="AZ126" s="293">
        <v>1526</v>
      </c>
      <c r="BA126" s="301">
        <v>1524</v>
      </c>
      <c r="BB126" s="301">
        <v>1555</v>
      </c>
      <c r="BC126" s="301">
        <v>1553</v>
      </c>
      <c r="BD126" s="301">
        <v>1535</v>
      </c>
      <c r="BE126" s="301">
        <v>1560</v>
      </c>
      <c r="BF126" s="301">
        <v>1554</v>
      </c>
      <c r="BG126" s="301">
        <v>1521</v>
      </c>
      <c r="BH126" s="301">
        <v>1588</v>
      </c>
      <c r="BI126" s="301">
        <v>1549</v>
      </c>
      <c r="BJ126" s="301">
        <v>1560</v>
      </c>
      <c r="BK126" s="292">
        <v>1580</v>
      </c>
      <c r="BL126" s="293">
        <v>1576</v>
      </c>
      <c r="BM126" s="301">
        <v>1543</v>
      </c>
      <c r="BN126" s="301">
        <v>1593</v>
      </c>
      <c r="BO126" s="301">
        <v>1564</v>
      </c>
      <c r="BP126" s="301">
        <v>1557</v>
      </c>
      <c r="BQ126" s="301">
        <v>1557</v>
      </c>
      <c r="BR126" s="301">
        <v>1582</v>
      </c>
      <c r="BS126" s="301">
        <v>1578</v>
      </c>
      <c r="BT126" s="301">
        <v>1597</v>
      </c>
      <c r="BU126" s="301">
        <v>1587</v>
      </c>
      <c r="BV126" s="301">
        <v>1571</v>
      </c>
      <c r="BW126" s="292">
        <v>1540</v>
      </c>
      <c r="BX126" s="293">
        <v>1455</v>
      </c>
      <c r="BY126" s="301">
        <v>1468</v>
      </c>
      <c r="BZ126" s="301">
        <v>1504</v>
      </c>
      <c r="CA126" s="301">
        <v>1494</v>
      </c>
      <c r="CB126" s="301">
        <v>1534</v>
      </c>
      <c r="CC126" s="301">
        <v>1553</v>
      </c>
      <c r="CD126" s="301">
        <v>1587</v>
      </c>
      <c r="CE126" s="301">
        <v>1583</v>
      </c>
      <c r="CF126" s="301">
        <v>1574</v>
      </c>
      <c r="CG126" s="301">
        <v>1580</v>
      </c>
      <c r="CH126" s="301">
        <v>1581</v>
      </c>
      <c r="CI126" s="292">
        <v>1594</v>
      </c>
      <c r="CJ126" s="293">
        <v>1541</v>
      </c>
      <c r="CK126" s="301">
        <v>1531</v>
      </c>
      <c r="CL126" s="301">
        <v>1560</v>
      </c>
      <c r="CM126" s="301">
        <v>1550</v>
      </c>
      <c r="CN126" s="301">
        <v>1498</v>
      </c>
      <c r="CO126" s="301">
        <v>1506</v>
      </c>
      <c r="CP126" s="301">
        <v>1522</v>
      </c>
      <c r="CQ126" s="301">
        <v>1573</v>
      </c>
      <c r="CR126" s="301">
        <v>1568</v>
      </c>
      <c r="CS126" s="301">
        <v>1589</v>
      </c>
      <c r="CT126" s="301">
        <v>1599</v>
      </c>
      <c r="CU126" s="292">
        <v>1648</v>
      </c>
      <c r="CV126" s="293">
        <v>1625</v>
      </c>
      <c r="CW126" s="301">
        <v>1643</v>
      </c>
      <c r="CX126" s="301">
        <v>1710</v>
      </c>
      <c r="CY126" s="301">
        <v>1731</v>
      </c>
      <c r="CZ126" s="301">
        <v>1754</v>
      </c>
      <c r="DA126" s="301">
        <v>1745</v>
      </c>
      <c r="DB126" s="301">
        <v>1681</v>
      </c>
      <c r="DC126" s="301">
        <v>1692</v>
      </c>
      <c r="DD126" s="301">
        <v>1735</v>
      </c>
      <c r="DE126" s="301">
        <v>1724</v>
      </c>
      <c r="DF126" s="301">
        <v>1734</v>
      </c>
      <c r="DG126" s="292">
        <v>1758</v>
      </c>
      <c r="DH126" s="293">
        <v>1725</v>
      </c>
      <c r="DI126" s="301">
        <v>1728</v>
      </c>
      <c r="DJ126" s="301">
        <v>1723</v>
      </c>
      <c r="DK126" s="301">
        <v>1739</v>
      </c>
      <c r="DL126" s="301">
        <v>1758</v>
      </c>
      <c r="DM126" s="301">
        <v>1792</v>
      </c>
      <c r="DN126" s="301">
        <v>1618</v>
      </c>
      <c r="DO126" s="301">
        <v>1618</v>
      </c>
      <c r="DP126" s="301">
        <v>1620</v>
      </c>
      <c r="DQ126" s="292">
        <v>1598</v>
      </c>
      <c r="DR126" s="292">
        <v>1612</v>
      </c>
      <c r="DS126" s="296">
        <v>1593</v>
      </c>
      <c r="DT126" s="292">
        <v>1582</v>
      </c>
      <c r="DU126" s="292">
        <v>1574</v>
      </c>
      <c r="DV126" s="292">
        <v>1579</v>
      </c>
      <c r="DW126" s="292">
        <v>1574</v>
      </c>
      <c r="DX126" s="292">
        <v>1565</v>
      </c>
      <c r="DY126" s="292">
        <v>1591</v>
      </c>
      <c r="DZ126" s="292">
        <v>1557</v>
      </c>
      <c r="EA126" s="292">
        <v>1538</v>
      </c>
      <c r="EB126" s="292">
        <v>1538</v>
      </c>
      <c r="EC126" s="292">
        <v>1523</v>
      </c>
      <c r="ED126" s="292">
        <v>1506</v>
      </c>
      <c r="EE126" s="292">
        <v>1503</v>
      </c>
      <c r="EF126" s="853">
        <v>1433</v>
      </c>
      <c r="EG126" s="292">
        <v>1422</v>
      </c>
      <c r="EH126" s="292">
        <v>1435</v>
      </c>
      <c r="EI126" s="292">
        <v>1472</v>
      </c>
      <c r="EJ126" s="292">
        <v>1472</v>
      </c>
      <c r="EK126" s="292">
        <v>1467</v>
      </c>
      <c r="EL126" s="296">
        <v>1460</v>
      </c>
      <c r="EM126" s="93">
        <v>-7</v>
      </c>
      <c r="EN126" s="79">
        <v>-0.47945205479452058</v>
      </c>
      <c r="EO126" s="93">
        <v>-43</v>
      </c>
      <c r="EP126" s="79">
        <v>-2.8609447771124419</v>
      </c>
    </row>
    <row r="127" spans="1:146" ht="15" outlineLevel="2">
      <c r="A127" s="290">
        <v>861</v>
      </c>
      <c r="B127" s="290" t="s">
        <v>399</v>
      </c>
      <c r="C127" s="290" t="s">
        <v>532</v>
      </c>
      <c r="D127" s="293">
        <v>3899</v>
      </c>
      <c r="E127" s="301">
        <v>3822</v>
      </c>
      <c r="F127" s="301">
        <v>3834</v>
      </c>
      <c r="G127" s="301">
        <v>3912</v>
      </c>
      <c r="H127" s="301">
        <v>3974</v>
      </c>
      <c r="I127" s="301">
        <v>4009</v>
      </c>
      <c r="J127" s="301">
        <v>3975</v>
      </c>
      <c r="K127" s="301">
        <v>3949</v>
      </c>
      <c r="L127" s="301">
        <v>3900</v>
      </c>
      <c r="M127" s="301">
        <v>3908</v>
      </c>
      <c r="N127" s="301">
        <v>3888</v>
      </c>
      <c r="O127" s="296">
        <v>3885</v>
      </c>
      <c r="P127" s="293">
        <v>3653</v>
      </c>
      <c r="Q127" s="301">
        <v>1922</v>
      </c>
      <c r="R127" s="301">
        <v>3593</v>
      </c>
      <c r="S127" s="301">
        <v>3658</v>
      </c>
      <c r="T127" s="301">
        <v>3974</v>
      </c>
      <c r="U127" s="301">
        <v>3893</v>
      </c>
      <c r="V127" s="301">
        <v>3856</v>
      </c>
      <c r="W127" s="301">
        <v>3928</v>
      </c>
      <c r="X127" s="301">
        <v>3933</v>
      </c>
      <c r="Y127" s="301">
        <v>4036</v>
      </c>
      <c r="Z127" s="301">
        <v>4032</v>
      </c>
      <c r="AA127" s="296">
        <v>3871</v>
      </c>
      <c r="AB127" s="293">
        <v>3807</v>
      </c>
      <c r="AC127" s="301">
        <v>3733</v>
      </c>
      <c r="AD127" s="301">
        <v>3718</v>
      </c>
      <c r="AE127" s="301">
        <v>3790</v>
      </c>
      <c r="AF127" s="301">
        <v>3762</v>
      </c>
      <c r="AG127" s="301">
        <v>3835</v>
      </c>
      <c r="AH127" s="301">
        <v>4167</v>
      </c>
      <c r="AI127" s="301">
        <v>4293</v>
      </c>
      <c r="AJ127" s="301">
        <v>4354</v>
      </c>
      <c r="AK127" s="301">
        <v>4359</v>
      </c>
      <c r="AL127" s="301">
        <v>4172</v>
      </c>
      <c r="AM127" s="296">
        <v>4183</v>
      </c>
      <c r="AN127" s="293">
        <v>4084</v>
      </c>
      <c r="AO127" s="301">
        <v>3992</v>
      </c>
      <c r="AP127" s="301">
        <v>3987</v>
      </c>
      <c r="AQ127" s="301">
        <v>4131</v>
      </c>
      <c r="AR127" s="301">
        <v>4168</v>
      </c>
      <c r="AS127" s="301">
        <v>4257</v>
      </c>
      <c r="AT127" s="301">
        <v>4289</v>
      </c>
      <c r="AU127" s="301">
        <v>4284</v>
      </c>
      <c r="AV127" s="301">
        <v>4317</v>
      </c>
      <c r="AW127" s="301">
        <v>4338</v>
      </c>
      <c r="AX127" s="301">
        <v>4317</v>
      </c>
      <c r="AY127" s="296">
        <v>4376</v>
      </c>
      <c r="AZ127" s="293">
        <v>4342</v>
      </c>
      <c r="BA127" s="301">
        <v>4295</v>
      </c>
      <c r="BB127" s="301">
        <v>4322</v>
      </c>
      <c r="BC127" s="301">
        <v>4254</v>
      </c>
      <c r="BD127" s="301">
        <v>4275</v>
      </c>
      <c r="BE127" s="301">
        <v>4318</v>
      </c>
      <c r="BF127" s="301">
        <v>4328</v>
      </c>
      <c r="BG127" s="301">
        <v>4341</v>
      </c>
      <c r="BH127" s="301">
        <v>4244</v>
      </c>
      <c r="BI127" s="301">
        <v>4195</v>
      </c>
      <c r="BJ127" s="301">
        <v>4176</v>
      </c>
      <c r="BK127" s="292">
        <v>4165</v>
      </c>
      <c r="BL127" s="293">
        <v>4114</v>
      </c>
      <c r="BM127" s="301">
        <v>4077</v>
      </c>
      <c r="BN127" s="301">
        <v>4106</v>
      </c>
      <c r="BO127" s="301">
        <v>4168</v>
      </c>
      <c r="BP127" s="301">
        <v>4027</v>
      </c>
      <c r="BQ127" s="301">
        <v>4008</v>
      </c>
      <c r="BR127" s="301">
        <v>4006</v>
      </c>
      <c r="BS127" s="301">
        <v>4044</v>
      </c>
      <c r="BT127" s="301">
        <v>4098</v>
      </c>
      <c r="BU127" s="301">
        <v>4076</v>
      </c>
      <c r="BV127" s="301">
        <v>4026</v>
      </c>
      <c r="BW127" s="292">
        <v>4003</v>
      </c>
      <c r="BX127" s="293">
        <v>3929</v>
      </c>
      <c r="BY127" s="301">
        <v>3938</v>
      </c>
      <c r="BZ127" s="301">
        <v>3939</v>
      </c>
      <c r="CA127" s="301">
        <v>3927</v>
      </c>
      <c r="CB127" s="301">
        <v>3923</v>
      </c>
      <c r="CC127" s="301">
        <v>3943</v>
      </c>
      <c r="CD127" s="301">
        <v>3959</v>
      </c>
      <c r="CE127" s="301">
        <v>3991</v>
      </c>
      <c r="CF127" s="301">
        <v>3945</v>
      </c>
      <c r="CG127" s="301">
        <v>3884</v>
      </c>
      <c r="CH127" s="301">
        <v>3924</v>
      </c>
      <c r="CI127" s="292">
        <v>3902</v>
      </c>
      <c r="CJ127" s="293">
        <v>3761</v>
      </c>
      <c r="CK127" s="301">
        <v>3698</v>
      </c>
      <c r="CL127" s="301">
        <v>3671</v>
      </c>
      <c r="CM127" s="301">
        <v>3617</v>
      </c>
      <c r="CN127" s="301">
        <v>3520</v>
      </c>
      <c r="CO127" s="301">
        <v>3575</v>
      </c>
      <c r="CP127" s="301">
        <v>3617</v>
      </c>
      <c r="CQ127" s="301">
        <v>3782</v>
      </c>
      <c r="CR127" s="301">
        <v>3795</v>
      </c>
      <c r="CS127" s="301">
        <v>3836</v>
      </c>
      <c r="CT127" s="301">
        <v>3928</v>
      </c>
      <c r="CU127" s="292">
        <v>3929</v>
      </c>
      <c r="CV127" s="293">
        <v>3904</v>
      </c>
      <c r="CW127" s="301">
        <v>3949</v>
      </c>
      <c r="CX127" s="301">
        <v>4105</v>
      </c>
      <c r="CY127" s="301">
        <v>4157</v>
      </c>
      <c r="CZ127" s="301">
        <v>4228</v>
      </c>
      <c r="DA127" s="301">
        <v>4194</v>
      </c>
      <c r="DB127" s="301">
        <v>4148</v>
      </c>
      <c r="DC127" s="301">
        <v>4133</v>
      </c>
      <c r="DD127" s="301">
        <v>4203</v>
      </c>
      <c r="DE127" s="301">
        <v>4215</v>
      </c>
      <c r="DF127" s="301">
        <v>4238</v>
      </c>
      <c r="DG127" s="292">
        <v>4218</v>
      </c>
      <c r="DH127" s="293">
        <v>4208</v>
      </c>
      <c r="DI127" s="301">
        <v>4194</v>
      </c>
      <c r="DJ127" s="301">
        <v>4189</v>
      </c>
      <c r="DK127" s="301">
        <v>4247</v>
      </c>
      <c r="DL127" s="301">
        <v>4239</v>
      </c>
      <c r="DM127" s="301">
        <v>4298</v>
      </c>
      <c r="DN127" s="301">
        <v>3878</v>
      </c>
      <c r="DO127" s="301">
        <v>3886</v>
      </c>
      <c r="DP127" s="301">
        <v>3863</v>
      </c>
      <c r="DQ127" s="292">
        <v>3815</v>
      </c>
      <c r="DR127" s="292">
        <v>3815</v>
      </c>
      <c r="DS127" s="296">
        <v>3759</v>
      </c>
      <c r="DT127" s="292">
        <v>3648</v>
      </c>
      <c r="DU127" s="292">
        <v>3647</v>
      </c>
      <c r="DV127" s="292">
        <v>3697</v>
      </c>
      <c r="DW127" s="292">
        <v>3692</v>
      </c>
      <c r="DX127" s="292">
        <v>3715</v>
      </c>
      <c r="DY127" s="292">
        <v>3709</v>
      </c>
      <c r="DZ127" s="292">
        <v>3698</v>
      </c>
      <c r="EA127" s="292">
        <v>3694</v>
      </c>
      <c r="EB127" s="292">
        <v>3670</v>
      </c>
      <c r="EC127" s="292">
        <v>3689</v>
      </c>
      <c r="ED127" s="292">
        <v>3720</v>
      </c>
      <c r="EE127" s="292">
        <v>3664</v>
      </c>
      <c r="EF127" s="853">
        <v>3554</v>
      </c>
      <c r="EG127" s="292">
        <v>3511</v>
      </c>
      <c r="EH127" s="292">
        <v>3527</v>
      </c>
      <c r="EI127" s="292">
        <v>3506</v>
      </c>
      <c r="EJ127" s="292">
        <v>3482</v>
      </c>
      <c r="EK127" s="292">
        <v>3500</v>
      </c>
      <c r="EL127" s="296">
        <v>3531</v>
      </c>
      <c r="EM127" s="93">
        <v>31</v>
      </c>
      <c r="EN127" s="79">
        <v>0.87793826111583118</v>
      </c>
      <c r="EO127" s="93">
        <v>-133</v>
      </c>
      <c r="EP127" s="79">
        <v>-3.6299126637554586</v>
      </c>
    </row>
    <row r="128" spans="1:146" ht="30" outlineLevel="1">
      <c r="A128" s="108" t="s">
        <v>860</v>
      </c>
      <c r="B128" s="21"/>
      <c r="C128" s="22"/>
      <c r="D128" s="39">
        <v>2373413</v>
      </c>
      <c r="E128" s="40">
        <v>2397020</v>
      </c>
      <c r="F128" s="40">
        <v>2425150</v>
      </c>
      <c r="G128" s="40">
        <v>2423562</v>
      </c>
      <c r="H128" s="40">
        <v>2442009</v>
      </c>
      <c r="I128" s="40">
        <v>2457981</v>
      </c>
      <c r="J128" s="40">
        <v>2462477</v>
      </c>
      <c r="K128" s="40">
        <v>2477404</v>
      </c>
      <c r="L128" s="40">
        <v>2454430</v>
      </c>
      <c r="M128" s="40">
        <v>2472980</v>
      </c>
      <c r="N128" s="40">
        <v>2487957</v>
      </c>
      <c r="O128" s="208">
        <v>2492463</v>
      </c>
      <c r="P128" s="39">
        <v>2436392</v>
      </c>
      <c r="Q128" s="40">
        <v>2222975</v>
      </c>
      <c r="R128" s="40">
        <v>2448203</v>
      </c>
      <c r="S128" s="40">
        <v>2485794</v>
      </c>
      <c r="T128" s="40">
        <v>2442009</v>
      </c>
      <c r="U128" s="40">
        <v>2522503</v>
      </c>
      <c r="V128" s="40">
        <v>2524708</v>
      </c>
      <c r="W128" s="40">
        <v>2578000</v>
      </c>
      <c r="X128" s="40">
        <v>2583998</v>
      </c>
      <c r="Y128" s="40">
        <v>2606308</v>
      </c>
      <c r="Z128" s="40">
        <v>2607056</v>
      </c>
      <c r="AA128" s="208">
        <v>2590287</v>
      </c>
      <c r="AB128" s="39">
        <v>2550985</v>
      </c>
      <c r="AC128" s="40">
        <v>2556280</v>
      </c>
      <c r="AD128" s="40">
        <v>2557150</v>
      </c>
      <c r="AE128" s="40">
        <v>2570623</v>
      </c>
      <c r="AF128" s="40">
        <v>2581379</v>
      </c>
      <c r="AG128" s="40">
        <v>2609710</v>
      </c>
      <c r="AH128" s="40">
        <v>2643032</v>
      </c>
      <c r="AI128" s="40">
        <v>2662323</v>
      </c>
      <c r="AJ128" s="40">
        <v>2674472</v>
      </c>
      <c r="AK128" s="40">
        <v>2684749</v>
      </c>
      <c r="AL128" s="40">
        <v>2686642</v>
      </c>
      <c r="AM128" s="208">
        <v>2700298</v>
      </c>
      <c r="AN128" s="39">
        <v>2650105</v>
      </c>
      <c r="AO128" s="40">
        <v>2637803</v>
      </c>
      <c r="AP128" s="40">
        <v>2677982</v>
      </c>
      <c r="AQ128" s="40">
        <v>2706268</v>
      </c>
      <c r="AR128" s="40">
        <v>2721667</v>
      </c>
      <c r="AS128" s="40">
        <v>2748877</v>
      </c>
      <c r="AT128" s="40">
        <v>2754204</v>
      </c>
      <c r="AU128" s="40">
        <v>2767072</v>
      </c>
      <c r="AV128" s="40">
        <v>2794396</v>
      </c>
      <c r="AW128" s="40">
        <v>2834741</v>
      </c>
      <c r="AX128" s="40">
        <v>2835335</v>
      </c>
      <c r="AY128" s="208">
        <v>2849405</v>
      </c>
      <c r="AZ128" s="39">
        <v>2812232</v>
      </c>
      <c r="BA128" s="40">
        <v>2782291</v>
      </c>
      <c r="BB128" s="40">
        <v>2846019</v>
      </c>
      <c r="BC128" s="40">
        <v>2832869</v>
      </c>
      <c r="BD128" s="40">
        <v>2803036</v>
      </c>
      <c r="BE128" s="40">
        <v>2814514</v>
      </c>
      <c r="BF128" s="40">
        <v>2821376</v>
      </c>
      <c r="BG128" s="40">
        <v>2829993</v>
      </c>
      <c r="BH128" s="40">
        <v>2849161</v>
      </c>
      <c r="BI128" s="40">
        <v>2856901</v>
      </c>
      <c r="BJ128" s="40">
        <v>2864485</v>
      </c>
      <c r="BK128" s="52">
        <v>2867816</v>
      </c>
      <c r="BL128" s="39">
        <v>2857479</v>
      </c>
      <c r="BM128" s="40">
        <v>2858131</v>
      </c>
      <c r="BN128" s="40">
        <v>2879869</v>
      </c>
      <c r="BO128" s="40">
        <v>2880011</v>
      </c>
      <c r="BP128" s="40">
        <v>2884274</v>
      </c>
      <c r="BQ128" s="40">
        <v>2890472</v>
      </c>
      <c r="BR128" s="40">
        <v>2891535</v>
      </c>
      <c r="BS128" s="40">
        <v>2903187</v>
      </c>
      <c r="BT128" s="40">
        <v>2923848</v>
      </c>
      <c r="BU128" s="40">
        <v>2935272</v>
      </c>
      <c r="BV128" s="40">
        <v>2942125</v>
      </c>
      <c r="BW128" s="52">
        <v>2950045</v>
      </c>
      <c r="BX128" s="39">
        <v>2940827</v>
      </c>
      <c r="BY128" s="40">
        <v>2933534</v>
      </c>
      <c r="BZ128" s="40">
        <v>2961925</v>
      </c>
      <c r="CA128" s="40">
        <v>2987609</v>
      </c>
      <c r="CB128" s="40">
        <v>3009017</v>
      </c>
      <c r="CC128" s="40">
        <v>3014488</v>
      </c>
      <c r="CD128" s="40">
        <v>3027049</v>
      </c>
      <c r="CE128" s="40">
        <v>3042491</v>
      </c>
      <c r="CF128" s="40">
        <v>3049791</v>
      </c>
      <c r="CG128" s="40">
        <v>3066947</v>
      </c>
      <c r="CH128" s="40">
        <v>3071544</v>
      </c>
      <c r="CI128" s="52">
        <v>3067157</v>
      </c>
      <c r="CJ128" s="39">
        <v>3041998</v>
      </c>
      <c r="CK128" s="40">
        <v>3035407</v>
      </c>
      <c r="CL128" s="40">
        <v>3048427</v>
      </c>
      <c r="CM128" s="40">
        <v>2991991</v>
      </c>
      <c r="CN128" s="40">
        <v>2944100</v>
      </c>
      <c r="CO128" s="40">
        <v>2936601</v>
      </c>
      <c r="CP128" s="40">
        <v>2980012</v>
      </c>
      <c r="CQ128" s="40">
        <v>3040588</v>
      </c>
      <c r="CR128" s="40">
        <v>3066778</v>
      </c>
      <c r="CS128" s="40">
        <v>3093495</v>
      </c>
      <c r="CT128" s="40">
        <v>3116622</v>
      </c>
      <c r="CU128" s="52">
        <v>3129868</v>
      </c>
      <c r="CV128" s="39">
        <v>3138446</v>
      </c>
      <c r="CW128" s="40">
        <v>3167848</v>
      </c>
      <c r="CX128" s="40">
        <v>3198532</v>
      </c>
      <c r="CY128" s="40">
        <v>3223801</v>
      </c>
      <c r="CZ128" s="40">
        <v>3241238</v>
      </c>
      <c r="DA128" s="40">
        <v>3260037</v>
      </c>
      <c r="DB128" s="40">
        <v>3276102</v>
      </c>
      <c r="DC128" s="40">
        <v>3296437</v>
      </c>
      <c r="DD128" s="40">
        <v>3244087</v>
      </c>
      <c r="DE128" s="40">
        <v>3260077</v>
      </c>
      <c r="DF128" s="40">
        <v>3274521</v>
      </c>
      <c r="DG128" s="52">
        <v>3280838</v>
      </c>
      <c r="DH128" s="39">
        <v>3286917</v>
      </c>
      <c r="DI128" s="40">
        <v>3286570</v>
      </c>
      <c r="DJ128" s="40">
        <v>3242100</v>
      </c>
      <c r="DK128" s="40">
        <v>3255013</v>
      </c>
      <c r="DL128" s="40">
        <v>3257133</v>
      </c>
      <c r="DM128" s="40">
        <v>3269440</v>
      </c>
      <c r="DN128" s="40">
        <v>3117121</v>
      </c>
      <c r="DO128" s="40">
        <v>3137804</v>
      </c>
      <c r="DP128" s="40">
        <v>3160282</v>
      </c>
      <c r="DQ128" s="52">
        <v>3172464</v>
      </c>
      <c r="DR128" s="52">
        <v>3180036</v>
      </c>
      <c r="DS128" s="208">
        <v>3173282</v>
      </c>
      <c r="DT128" s="52">
        <v>3139107</v>
      </c>
      <c r="DU128" s="52">
        <v>3139625</v>
      </c>
      <c r="DV128" s="52">
        <v>3157588</v>
      </c>
      <c r="DW128" s="52">
        <v>3166199</v>
      </c>
      <c r="DX128" s="52">
        <v>3164908</v>
      </c>
      <c r="DY128" s="52">
        <v>3162369</v>
      </c>
      <c r="DZ128" s="52">
        <v>3158238</v>
      </c>
      <c r="EA128" s="52">
        <v>3159755</v>
      </c>
      <c r="EB128" s="52">
        <v>3164626</v>
      </c>
      <c r="EC128" s="52">
        <v>3167033</v>
      </c>
      <c r="ED128" s="52">
        <v>3169143</v>
      </c>
      <c r="EE128" s="52">
        <v>3154899</v>
      </c>
      <c r="EF128" s="852">
        <v>3118839</v>
      </c>
      <c r="EG128" s="52">
        <v>3117989</v>
      </c>
      <c r="EH128" s="52">
        <v>3125908</v>
      </c>
      <c r="EI128" s="52">
        <v>3129997</v>
      </c>
      <c r="EJ128" s="52">
        <v>3133848</v>
      </c>
      <c r="EK128" s="52">
        <v>3133576</v>
      </c>
      <c r="EL128" s="208">
        <v>3126044</v>
      </c>
      <c r="EM128" s="93">
        <v>-7532</v>
      </c>
      <c r="EN128" s="79">
        <v>-0.2409435055936513</v>
      </c>
      <c r="EO128" s="93">
        <v>-28855</v>
      </c>
      <c r="EP128" s="79">
        <v>-0.91460931078934693</v>
      </c>
    </row>
    <row r="129" spans="1:146" ht="15" customHeight="1" outlineLevel="2">
      <c r="A129" s="290">
        <v>1</v>
      </c>
      <c r="B129" s="290" t="s">
        <v>860</v>
      </c>
      <c r="C129" s="290" t="s">
        <v>414</v>
      </c>
      <c r="D129" s="293">
        <v>1598253</v>
      </c>
      <c r="E129" s="301">
        <v>1613978</v>
      </c>
      <c r="F129" s="301">
        <v>1633465</v>
      </c>
      <c r="G129" s="301">
        <v>1632059</v>
      </c>
      <c r="H129" s="301">
        <v>1644754</v>
      </c>
      <c r="I129" s="301">
        <v>1655431</v>
      </c>
      <c r="J129" s="301">
        <v>1658281</v>
      </c>
      <c r="K129" s="301">
        <v>1668330</v>
      </c>
      <c r="L129" s="301">
        <v>1653643</v>
      </c>
      <c r="M129" s="301">
        <v>1666490</v>
      </c>
      <c r="N129" s="301">
        <v>1677064</v>
      </c>
      <c r="O129" s="296">
        <v>1680805</v>
      </c>
      <c r="P129" s="293">
        <v>1643116</v>
      </c>
      <c r="Q129" s="301">
        <v>1497603</v>
      </c>
      <c r="R129" s="301">
        <v>1642305</v>
      </c>
      <c r="S129" s="301">
        <v>1664748</v>
      </c>
      <c r="T129" s="301">
        <v>1644754</v>
      </c>
      <c r="U129" s="301">
        <v>1689115</v>
      </c>
      <c r="V129" s="301">
        <v>1690443</v>
      </c>
      <c r="W129" s="301">
        <v>1729663</v>
      </c>
      <c r="X129" s="301">
        <v>1733663</v>
      </c>
      <c r="Y129" s="301">
        <v>1739536</v>
      </c>
      <c r="Z129" s="301">
        <v>1740369</v>
      </c>
      <c r="AA129" s="296">
        <v>1725425</v>
      </c>
      <c r="AB129" s="293">
        <v>1696878</v>
      </c>
      <c r="AC129" s="301">
        <v>1696726</v>
      </c>
      <c r="AD129" s="301">
        <v>1700103</v>
      </c>
      <c r="AE129" s="301">
        <v>1711356</v>
      </c>
      <c r="AF129" s="301">
        <v>1719738</v>
      </c>
      <c r="AG129" s="301">
        <v>1739116</v>
      </c>
      <c r="AH129" s="301">
        <v>1761517</v>
      </c>
      <c r="AI129" s="301">
        <v>1775421</v>
      </c>
      <c r="AJ129" s="301">
        <v>1783689</v>
      </c>
      <c r="AK129" s="301">
        <v>1791429</v>
      </c>
      <c r="AL129" s="301">
        <v>1793363</v>
      </c>
      <c r="AM129" s="296">
        <v>1802793</v>
      </c>
      <c r="AN129" s="293">
        <v>1774617</v>
      </c>
      <c r="AO129" s="301">
        <v>1766059</v>
      </c>
      <c r="AP129" s="301">
        <v>1792952</v>
      </c>
      <c r="AQ129" s="301">
        <v>1811411</v>
      </c>
      <c r="AR129" s="301">
        <v>1821629</v>
      </c>
      <c r="AS129" s="301">
        <v>1839999</v>
      </c>
      <c r="AT129" s="301">
        <v>1842519</v>
      </c>
      <c r="AU129" s="301">
        <v>1852475</v>
      </c>
      <c r="AV129" s="301">
        <v>1869769</v>
      </c>
      <c r="AW129" s="301">
        <v>1897992</v>
      </c>
      <c r="AX129" s="301">
        <v>1896883</v>
      </c>
      <c r="AY129" s="296">
        <v>1903126</v>
      </c>
      <c r="AZ129" s="293">
        <v>1878186</v>
      </c>
      <c r="BA129" s="301">
        <v>1859066</v>
      </c>
      <c r="BB129" s="301">
        <v>1901341</v>
      </c>
      <c r="BC129" s="301">
        <v>1890419</v>
      </c>
      <c r="BD129" s="301">
        <v>1871455</v>
      </c>
      <c r="BE129" s="301">
        <v>1877868</v>
      </c>
      <c r="BF129" s="301">
        <v>1882131</v>
      </c>
      <c r="BG129" s="301">
        <v>1887520</v>
      </c>
      <c r="BH129" s="301">
        <v>1900327</v>
      </c>
      <c r="BI129" s="301">
        <v>1906338</v>
      </c>
      <c r="BJ129" s="301">
        <v>1910492</v>
      </c>
      <c r="BK129" s="292">
        <v>1916658</v>
      </c>
      <c r="BL129" s="293">
        <v>1911124</v>
      </c>
      <c r="BM129" s="301">
        <v>1910567</v>
      </c>
      <c r="BN129" s="301">
        <v>1923313</v>
      </c>
      <c r="BO129" s="301">
        <v>1923127</v>
      </c>
      <c r="BP129" s="301">
        <v>1924324</v>
      </c>
      <c r="BQ129" s="301">
        <v>1927231</v>
      </c>
      <c r="BR129" s="301">
        <v>1926851</v>
      </c>
      <c r="BS129" s="301">
        <v>1933832</v>
      </c>
      <c r="BT129" s="301">
        <v>1946628</v>
      </c>
      <c r="BU129" s="301">
        <v>1953174</v>
      </c>
      <c r="BV129" s="301">
        <v>1957074</v>
      </c>
      <c r="BW129" s="292">
        <v>1999006</v>
      </c>
      <c r="BX129" s="293">
        <v>1991068</v>
      </c>
      <c r="BY129" s="301">
        <v>1983683</v>
      </c>
      <c r="BZ129" s="301">
        <v>2002952</v>
      </c>
      <c r="CA129" s="301">
        <v>2018987</v>
      </c>
      <c r="CB129" s="301">
        <v>2032689</v>
      </c>
      <c r="CC129" s="301">
        <v>2036155</v>
      </c>
      <c r="CD129" s="301">
        <v>2043417</v>
      </c>
      <c r="CE129" s="301">
        <v>2053779</v>
      </c>
      <c r="CF129" s="301">
        <v>2056575</v>
      </c>
      <c r="CG129" s="301">
        <v>2068355</v>
      </c>
      <c r="CH129" s="301">
        <v>2070411</v>
      </c>
      <c r="CI129" s="292">
        <v>2066488</v>
      </c>
      <c r="CJ129" s="293">
        <v>2047202</v>
      </c>
      <c r="CK129" s="301">
        <v>2038830</v>
      </c>
      <c r="CL129" s="301">
        <v>2047056</v>
      </c>
      <c r="CM129" s="301">
        <v>2007166</v>
      </c>
      <c r="CN129" s="301">
        <v>1970796</v>
      </c>
      <c r="CO129" s="301">
        <v>1963866</v>
      </c>
      <c r="CP129" s="301">
        <v>1992949</v>
      </c>
      <c r="CQ129" s="301">
        <v>2034049</v>
      </c>
      <c r="CR129" s="301">
        <v>2052367</v>
      </c>
      <c r="CS129" s="301">
        <v>2071103</v>
      </c>
      <c r="CT129" s="301">
        <v>2088224</v>
      </c>
      <c r="CU129" s="292">
        <v>2095733</v>
      </c>
      <c r="CV129" s="293">
        <v>2099795</v>
      </c>
      <c r="CW129" s="301">
        <v>2117357</v>
      </c>
      <c r="CX129" s="301">
        <v>2136573</v>
      </c>
      <c r="CY129" s="301">
        <v>2151972</v>
      </c>
      <c r="CZ129" s="301">
        <v>2164398</v>
      </c>
      <c r="DA129" s="301">
        <v>2177380</v>
      </c>
      <c r="DB129" s="301">
        <v>2186344</v>
      </c>
      <c r="DC129" s="301">
        <v>2200453</v>
      </c>
      <c r="DD129" s="301">
        <v>2161064</v>
      </c>
      <c r="DE129" s="301">
        <v>2171518</v>
      </c>
      <c r="DF129" s="301">
        <v>2181345</v>
      </c>
      <c r="DG129" s="292">
        <v>2185209</v>
      </c>
      <c r="DH129" s="293">
        <v>2188266</v>
      </c>
      <c r="DI129" s="301">
        <v>2187373</v>
      </c>
      <c r="DJ129" s="301">
        <v>2152853</v>
      </c>
      <c r="DK129" s="301">
        <v>2160638</v>
      </c>
      <c r="DL129" s="301">
        <v>2160889</v>
      </c>
      <c r="DM129" s="301">
        <v>2168945</v>
      </c>
      <c r="DN129" s="301">
        <v>2064114</v>
      </c>
      <c r="DO129" s="301">
        <v>2077253</v>
      </c>
      <c r="DP129" s="301">
        <v>2091829</v>
      </c>
      <c r="DQ129" s="292">
        <v>2098849</v>
      </c>
      <c r="DR129" s="292">
        <v>2103422</v>
      </c>
      <c r="DS129" s="296">
        <v>2098202</v>
      </c>
      <c r="DT129" s="292">
        <v>2073600</v>
      </c>
      <c r="DU129" s="292">
        <v>2073054</v>
      </c>
      <c r="DV129" s="292">
        <v>2084143</v>
      </c>
      <c r="DW129" s="292">
        <v>2090018</v>
      </c>
      <c r="DX129" s="292">
        <v>2086560</v>
      </c>
      <c r="DY129" s="292">
        <v>2083703</v>
      </c>
      <c r="DZ129" s="292">
        <v>2080918</v>
      </c>
      <c r="EA129" s="292">
        <v>2082416</v>
      </c>
      <c r="EB129" s="292">
        <v>2083890</v>
      </c>
      <c r="EC129" s="292">
        <v>2085260</v>
      </c>
      <c r="ED129" s="292">
        <v>2086518</v>
      </c>
      <c r="EE129" s="292">
        <v>2074771</v>
      </c>
      <c r="EF129" s="853">
        <v>2050202</v>
      </c>
      <c r="EG129" s="292">
        <v>2048137</v>
      </c>
      <c r="EH129" s="292">
        <v>2052155</v>
      </c>
      <c r="EI129" s="292">
        <v>2055045</v>
      </c>
      <c r="EJ129" s="292">
        <v>2057162</v>
      </c>
      <c r="EK129" s="292">
        <v>2053969</v>
      </c>
      <c r="EL129" s="296">
        <v>2046740</v>
      </c>
      <c r="EM129" s="93">
        <v>-7229</v>
      </c>
      <c r="EN129" s="79">
        <v>-0.35319581383077481</v>
      </c>
      <c r="EO129" s="93">
        <v>-28031</v>
      </c>
      <c r="EP129" s="79">
        <v>-1.3510406690666104</v>
      </c>
    </row>
    <row r="130" spans="1:146" ht="15" customHeight="1" outlineLevel="2">
      <c r="A130" s="290">
        <v>79</v>
      </c>
      <c r="B130" s="290" t="s">
        <v>860</v>
      </c>
      <c r="C130" s="290" t="s">
        <v>430</v>
      </c>
      <c r="D130" s="293">
        <v>17645</v>
      </c>
      <c r="E130" s="301">
        <v>17837</v>
      </c>
      <c r="F130" s="301">
        <v>17991</v>
      </c>
      <c r="G130" s="301">
        <v>17942</v>
      </c>
      <c r="H130" s="301">
        <v>18251</v>
      </c>
      <c r="I130" s="301">
        <v>18507</v>
      </c>
      <c r="J130" s="301">
        <v>18502</v>
      </c>
      <c r="K130" s="301">
        <v>18521</v>
      </c>
      <c r="L130" s="301">
        <v>18354</v>
      </c>
      <c r="M130" s="301">
        <v>18650</v>
      </c>
      <c r="N130" s="301">
        <v>18702</v>
      </c>
      <c r="O130" s="296">
        <v>18836</v>
      </c>
      <c r="P130" s="293">
        <v>18726</v>
      </c>
      <c r="Q130" s="301">
        <v>16256</v>
      </c>
      <c r="R130" s="301">
        <v>18597</v>
      </c>
      <c r="S130" s="301">
        <v>18842</v>
      </c>
      <c r="T130" s="301">
        <v>18251</v>
      </c>
      <c r="U130" s="301">
        <v>19210</v>
      </c>
      <c r="V130" s="301">
        <v>19245</v>
      </c>
      <c r="W130" s="301">
        <v>19652</v>
      </c>
      <c r="X130" s="301">
        <v>19694</v>
      </c>
      <c r="Y130" s="301">
        <v>19905</v>
      </c>
      <c r="Z130" s="301">
        <v>19905</v>
      </c>
      <c r="AA130" s="296">
        <v>19673</v>
      </c>
      <c r="AB130" s="293">
        <v>19365</v>
      </c>
      <c r="AC130" s="301">
        <v>19330</v>
      </c>
      <c r="AD130" s="301">
        <v>19354</v>
      </c>
      <c r="AE130" s="301">
        <v>19328</v>
      </c>
      <c r="AF130" s="301">
        <v>19360</v>
      </c>
      <c r="AG130" s="301">
        <v>19605</v>
      </c>
      <c r="AH130" s="301">
        <v>20244</v>
      </c>
      <c r="AI130" s="301">
        <v>20445</v>
      </c>
      <c r="AJ130" s="301">
        <v>20655</v>
      </c>
      <c r="AK130" s="301">
        <v>20674</v>
      </c>
      <c r="AL130" s="301">
        <v>20364</v>
      </c>
      <c r="AM130" s="296">
        <v>20587</v>
      </c>
      <c r="AN130" s="293">
        <v>20376</v>
      </c>
      <c r="AO130" s="301">
        <v>20072</v>
      </c>
      <c r="AP130" s="301">
        <v>20237</v>
      </c>
      <c r="AQ130" s="301">
        <v>20576</v>
      </c>
      <c r="AR130" s="301">
        <v>20625</v>
      </c>
      <c r="AS130" s="301">
        <v>20937</v>
      </c>
      <c r="AT130" s="301">
        <v>21123</v>
      </c>
      <c r="AU130" s="301">
        <v>21184</v>
      </c>
      <c r="AV130" s="301">
        <v>21285</v>
      </c>
      <c r="AW130" s="301">
        <v>21529</v>
      </c>
      <c r="AX130" s="301">
        <v>21535</v>
      </c>
      <c r="AY130" s="296">
        <v>21635</v>
      </c>
      <c r="AZ130" s="293">
        <v>21297</v>
      </c>
      <c r="BA130" s="301">
        <v>21181</v>
      </c>
      <c r="BB130" s="301">
        <v>21492</v>
      </c>
      <c r="BC130" s="301">
        <v>21299</v>
      </c>
      <c r="BD130" s="301">
        <v>21134</v>
      </c>
      <c r="BE130" s="301">
        <v>21254</v>
      </c>
      <c r="BF130" s="301">
        <v>21410</v>
      </c>
      <c r="BG130" s="301">
        <v>21434</v>
      </c>
      <c r="BH130" s="301">
        <v>21576</v>
      </c>
      <c r="BI130" s="301">
        <v>21552</v>
      </c>
      <c r="BJ130" s="301">
        <v>21427</v>
      </c>
      <c r="BK130" s="292">
        <v>21541</v>
      </c>
      <c r="BL130" s="293">
        <v>21386</v>
      </c>
      <c r="BM130" s="301">
        <v>21377</v>
      </c>
      <c r="BN130" s="301">
        <v>21586</v>
      </c>
      <c r="BO130" s="301">
        <v>21611</v>
      </c>
      <c r="BP130" s="301">
        <v>21654</v>
      </c>
      <c r="BQ130" s="301">
        <v>21805</v>
      </c>
      <c r="BR130" s="301">
        <v>21882</v>
      </c>
      <c r="BS130" s="301">
        <v>21996</v>
      </c>
      <c r="BT130" s="301">
        <v>22176</v>
      </c>
      <c r="BU130" s="301">
        <v>22312</v>
      </c>
      <c r="BV130" s="301">
        <v>22362</v>
      </c>
      <c r="BW130" s="292">
        <v>23634</v>
      </c>
      <c r="BX130" s="293">
        <v>23446</v>
      </c>
      <c r="BY130" s="301">
        <v>23462</v>
      </c>
      <c r="BZ130" s="301">
        <v>23883</v>
      </c>
      <c r="CA130" s="301">
        <v>24126</v>
      </c>
      <c r="CB130" s="301">
        <v>24220</v>
      </c>
      <c r="CC130" s="301">
        <v>24310</v>
      </c>
      <c r="CD130" s="301">
        <v>24534</v>
      </c>
      <c r="CE130" s="301">
        <v>24754</v>
      </c>
      <c r="CF130" s="301">
        <v>24700</v>
      </c>
      <c r="CG130" s="301">
        <v>24849</v>
      </c>
      <c r="CH130" s="301">
        <v>24944</v>
      </c>
      <c r="CI130" s="292">
        <v>24873</v>
      </c>
      <c r="CJ130" s="293">
        <v>24752</v>
      </c>
      <c r="CK130" s="301">
        <v>24841</v>
      </c>
      <c r="CL130" s="301">
        <v>24899</v>
      </c>
      <c r="CM130" s="301">
        <v>24534</v>
      </c>
      <c r="CN130" s="301">
        <v>24216</v>
      </c>
      <c r="CO130" s="301">
        <v>24161</v>
      </c>
      <c r="CP130" s="301">
        <v>24432</v>
      </c>
      <c r="CQ130" s="301">
        <v>25008</v>
      </c>
      <c r="CR130" s="301">
        <v>25252</v>
      </c>
      <c r="CS130" s="301">
        <v>25444</v>
      </c>
      <c r="CT130" s="301">
        <v>25708</v>
      </c>
      <c r="CU130" s="292">
        <v>25882</v>
      </c>
      <c r="CV130" s="293">
        <v>25851</v>
      </c>
      <c r="CW130" s="301">
        <v>26083</v>
      </c>
      <c r="CX130" s="301">
        <v>26392</v>
      </c>
      <c r="CY130" s="301">
        <v>26643</v>
      </c>
      <c r="CZ130" s="301">
        <v>26784</v>
      </c>
      <c r="DA130" s="301">
        <v>26906</v>
      </c>
      <c r="DB130" s="301">
        <v>27043</v>
      </c>
      <c r="DC130" s="301">
        <v>27280</v>
      </c>
      <c r="DD130" s="301">
        <v>26683</v>
      </c>
      <c r="DE130" s="301">
        <v>26823</v>
      </c>
      <c r="DF130" s="301">
        <v>26853</v>
      </c>
      <c r="DG130" s="292">
        <v>26784</v>
      </c>
      <c r="DH130" s="293">
        <v>26829</v>
      </c>
      <c r="DI130" s="301">
        <v>26760</v>
      </c>
      <c r="DJ130" s="301">
        <v>26315</v>
      </c>
      <c r="DK130" s="301">
        <v>26435</v>
      </c>
      <c r="DL130" s="301">
        <v>26431</v>
      </c>
      <c r="DM130" s="301">
        <v>26466</v>
      </c>
      <c r="DN130" s="301">
        <v>25397</v>
      </c>
      <c r="DO130" s="301">
        <v>25424</v>
      </c>
      <c r="DP130" s="301">
        <v>25616</v>
      </c>
      <c r="DQ130" s="292">
        <v>25686</v>
      </c>
      <c r="DR130" s="292">
        <v>25746</v>
      </c>
      <c r="DS130" s="296">
        <v>25679</v>
      </c>
      <c r="DT130" s="292">
        <v>25365</v>
      </c>
      <c r="DU130" s="292">
        <v>25391</v>
      </c>
      <c r="DV130" s="292">
        <v>25642</v>
      </c>
      <c r="DW130" s="292">
        <v>25733</v>
      </c>
      <c r="DX130" s="292">
        <v>25648</v>
      </c>
      <c r="DY130" s="292">
        <v>25584</v>
      </c>
      <c r="DZ130" s="292">
        <v>25453</v>
      </c>
      <c r="EA130" s="292">
        <v>25504</v>
      </c>
      <c r="EB130" s="292">
        <v>25495</v>
      </c>
      <c r="EC130" s="292">
        <v>25442</v>
      </c>
      <c r="ED130" s="292">
        <v>25513</v>
      </c>
      <c r="EE130" s="292">
        <v>25476</v>
      </c>
      <c r="EF130" s="853">
        <v>25194</v>
      </c>
      <c r="EG130" s="292">
        <v>25190</v>
      </c>
      <c r="EH130" s="292">
        <v>25166</v>
      </c>
      <c r="EI130" s="292">
        <v>25096</v>
      </c>
      <c r="EJ130" s="292">
        <v>25106</v>
      </c>
      <c r="EK130" s="292">
        <v>25202</v>
      </c>
      <c r="EL130" s="296">
        <v>25183</v>
      </c>
      <c r="EM130" s="93">
        <v>-19</v>
      </c>
      <c r="EN130" s="79">
        <v>-7.5447722670055187E-2</v>
      </c>
      <c r="EO130" s="93">
        <v>-293</v>
      </c>
      <c r="EP130" s="79">
        <v>-1.1501020568378082</v>
      </c>
    </row>
    <row r="131" spans="1:146" ht="15" customHeight="1" outlineLevel="2">
      <c r="A131" s="290">
        <v>88</v>
      </c>
      <c r="B131" s="290" t="s">
        <v>860</v>
      </c>
      <c r="C131" s="290" t="s">
        <v>432</v>
      </c>
      <c r="D131" s="293">
        <v>245280</v>
      </c>
      <c r="E131" s="301">
        <v>247594</v>
      </c>
      <c r="F131" s="301">
        <v>250286</v>
      </c>
      <c r="G131" s="301">
        <v>250722</v>
      </c>
      <c r="H131" s="301">
        <v>252325</v>
      </c>
      <c r="I131" s="301">
        <v>254187</v>
      </c>
      <c r="J131" s="301">
        <v>254518</v>
      </c>
      <c r="K131" s="301">
        <v>255928</v>
      </c>
      <c r="L131" s="301">
        <v>253323</v>
      </c>
      <c r="M131" s="301">
        <v>254607</v>
      </c>
      <c r="N131" s="301">
        <v>256177</v>
      </c>
      <c r="O131" s="296">
        <v>256524</v>
      </c>
      <c r="P131" s="293">
        <v>250729</v>
      </c>
      <c r="Q131" s="301">
        <v>225287</v>
      </c>
      <c r="R131" s="301">
        <v>254988</v>
      </c>
      <c r="S131" s="301">
        <v>260604</v>
      </c>
      <c r="T131" s="301">
        <v>252325</v>
      </c>
      <c r="U131" s="301">
        <v>265016</v>
      </c>
      <c r="V131" s="301">
        <v>265628</v>
      </c>
      <c r="W131" s="301">
        <v>271337</v>
      </c>
      <c r="X131" s="301">
        <v>271897</v>
      </c>
      <c r="Y131" s="301">
        <v>275596</v>
      </c>
      <c r="Z131" s="301">
        <v>275532</v>
      </c>
      <c r="AA131" s="296">
        <v>275106</v>
      </c>
      <c r="AB131" s="293">
        <v>269768</v>
      </c>
      <c r="AC131" s="301">
        <v>270754</v>
      </c>
      <c r="AD131" s="301">
        <v>270368</v>
      </c>
      <c r="AE131" s="301">
        <v>271280</v>
      </c>
      <c r="AF131" s="301">
        <v>272566</v>
      </c>
      <c r="AG131" s="301">
        <v>276069</v>
      </c>
      <c r="AH131" s="301">
        <v>280129</v>
      </c>
      <c r="AI131" s="301">
        <v>282192</v>
      </c>
      <c r="AJ131" s="301">
        <v>283734</v>
      </c>
      <c r="AK131" s="301">
        <v>284950</v>
      </c>
      <c r="AL131" s="301">
        <v>284215</v>
      </c>
      <c r="AM131" s="296">
        <v>285710</v>
      </c>
      <c r="AN131" s="293">
        <v>278403</v>
      </c>
      <c r="AO131" s="301">
        <v>275957</v>
      </c>
      <c r="AP131" s="301">
        <v>280032</v>
      </c>
      <c r="AQ131" s="301">
        <v>283558</v>
      </c>
      <c r="AR131" s="301">
        <v>285594</v>
      </c>
      <c r="AS131" s="301">
        <v>288241</v>
      </c>
      <c r="AT131" s="301">
        <v>289328</v>
      </c>
      <c r="AU131" s="301">
        <v>290380</v>
      </c>
      <c r="AV131" s="301">
        <v>293616</v>
      </c>
      <c r="AW131" s="301">
        <v>297601</v>
      </c>
      <c r="AX131" s="301">
        <v>299268</v>
      </c>
      <c r="AY131" s="296">
        <v>301916</v>
      </c>
      <c r="AZ131" s="293">
        <v>297979</v>
      </c>
      <c r="BA131" s="301">
        <v>294249</v>
      </c>
      <c r="BB131" s="301">
        <v>301203</v>
      </c>
      <c r="BC131" s="301">
        <v>300217</v>
      </c>
      <c r="BD131" s="301">
        <v>296795</v>
      </c>
      <c r="BE131" s="301">
        <v>298597</v>
      </c>
      <c r="BF131" s="301">
        <v>299500</v>
      </c>
      <c r="BG131" s="301">
        <v>300312</v>
      </c>
      <c r="BH131" s="301">
        <v>302922</v>
      </c>
      <c r="BI131" s="301">
        <v>303168</v>
      </c>
      <c r="BJ131" s="301">
        <v>304210</v>
      </c>
      <c r="BK131" s="292">
        <v>304233</v>
      </c>
      <c r="BL131" s="293">
        <v>302837</v>
      </c>
      <c r="BM131" s="301">
        <v>303646</v>
      </c>
      <c r="BN131" s="301">
        <v>305805</v>
      </c>
      <c r="BO131" s="301">
        <v>305643</v>
      </c>
      <c r="BP131" s="301">
        <v>306527</v>
      </c>
      <c r="BQ131" s="301">
        <v>307892</v>
      </c>
      <c r="BR131" s="301">
        <v>308433</v>
      </c>
      <c r="BS131" s="301">
        <v>310077</v>
      </c>
      <c r="BT131" s="301">
        <v>312964</v>
      </c>
      <c r="BU131" s="301">
        <v>314718</v>
      </c>
      <c r="BV131" s="301">
        <v>315479</v>
      </c>
      <c r="BW131" s="292">
        <v>304323</v>
      </c>
      <c r="BX131" s="293">
        <v>303471</v>
      </c>
      <c r="BY131" s="301">
        <v>303407</v>
      </c>
      <c r="BZ131" s="301">
        <v>306288</v>
      </c>
      <c r="CA131" s="301">
        <v>309346</v>
      </c>
      <c r="CB131" s="301">
        <v>311538</v>
      </c>
      <c r="CC131" s="301">
        <v>311682</v>
      </c>
      <c r="CD131" s="301">
        <v>312931</v>
      </c>
      <c r="CE131" s="301">
        <v>314218</v>
      </c>
      <c r="CF131" s="301">
        <v>315514</v>
      </c>
      <c r="CG131" s="301">
        <v>317366</v>
      </c>
      <c r="CH131" s="301">
        <v>318051</v>
      </c>
      <c r="CI131" s="292">
        <v>317380</v>
      </c>
      <c r="CJ131" s="293">
        <v>314867</v>
      </c>
      <c r="CK131" s="301">
        <v>314945</v>
      </c>
      <c r="CL131" s="301">
        <v>316066</v>
      </c>
      <c r="CM131" s="301">
        <v>310274</v>
      </c>
      <c r="CN131" s="301">
        <v>305256</v>
      </c>
      <c r="CO131" s="301">
        <v>305116</v>
      </c>
      <c r="CP131" s="301">
        <v>309407</v>
      </c>
      <c r="CQ131" s="301">
        <v>315648</v>
      </c>
      <c r="CR131" s="301">
        <v>318482</v>
      </c>
      <c r="CS131" s="301">
        <v>321360</v>
      </c>
      <c r="CT131" s="301">
        <v>323034</v>
      </c>
      <c r="CU131" s="292">
        <v>324573</v>
      </c>
      <c r="CV131" s="293">
        <v>326078</v>
      </c>
      <c r="CW131" s="301">
        <v>330178</v>
      </c>
      <c r="CX131" s="301">
        <v>334358</v>
      </c>
      <c r="CY131" s="301">
        <v>337699</v>
      </c>
      <c r="CZ131" s="301">
        <v>339042</v>
      </c>
      <c r="DA131" s="301">
        <v>340064</v>
      </c>
      <c r="DB131" s="301">
        <v>341914</v>
      </c>
      <c r="DC131" s="301">
        <v>343615</v>
      </c>
      <c r="DD131" s="301">
        <v>337997</v>
      </c>
      <c r="DE131" s="301">
        <v>339776</v>
      </c>
      <c r="DF131" s="301">
        <v>340597</v>
      </c>
      <c r="DG131" s="292">
        <v>341472</v>
      </c>
      <c r="DH131" s="293">
        <v>342243</v>
      </c>
      <c r="DI131" s="301">
        <v>342236</v>
      </c>
      <c r="DJ131" s="301">
        <v>337420</v>
      </c>
      <c r="DK131" s="301">
        <v>338555</v>
      </c>
      <c r="DL131" s="301">
        <v>339016</v>
      </c>
      <c r="DM131" s="301">
        <v>340298</v>
      </c>
      <c r="DN131" s="301">
        <v>324442</v>
      </c>
      <c r="DO131" s="301">
        <v>327215</v>
      </c>
      <c r="DP131" s="301">
        <v>330425</v>
      </c>
      <c r="DQ131" s="292">
        <v>332634</v>
      </c>
      <c r="DR131" s="292">
        <v>334201</v>
      </c>
      <c r="DS131" s="296">
        <v>333731</v>
      </c>
      <c r="DT131" s="292">
        <v>330320</v>
      </c>
      <c r="DU131" s="292">
        <v>331102</v>
      </c>
      <c r="DV131" s="292">
        <v>333780</v>
      </c>
      <c r="DW131" s="292">
        <v>335038</v>
      </c>
      <c r="DX131" s="292">
        <v>336607</v>
      </c>
      <c r="DY131" s="292">
        <v>337318</v>
      </c>
      <c r="DZ131" s="292">
        <v>337304</v>
      </c>
      <c r="EA131" s="292">
        <v>337299</v>
      </c>
      <c r="EB131" s="292">
        <v>339163</v>
      </c>
      <c r="EC131" s="292">
        <v>339670</v>
      </c>
      <c r="ED131" s="292">
        <v>340441</v>
      </c>
      <c r="EE131" s="292">
        <v>339757</v>
      </c>
      <c r="EF131" s="853">
        <v>336212</v>
      </c>
      <c r="EG131" s="292">
        <v>336543</v>
      </c>
      <c r="EH131" s="292">
        <v>338368</v>
      </c>
      <c r="EI131" s="292">
        <v>338597</v>
      </c>
      <c r="EJ131" s="292">
        <v>339468</v>
      </c>
      <c r="EK131" s="292">
        <v>340751</v>
      </c>
      <c r="EL131" s="296">
        <v>341084</v>
      </c>
      <c r="EM131" s="93">
        <v>333</v>
      </c>
      <c r="EN131" s="79">
        <v>9.7629909347843935E-2</v>
      </c>
      <c r="EO131" s="93">
        <v>1327</v>
      </c>
      <c r="EP131" s="79">
        <v>0.3905732626553684</v>
      </c>
    </row>
    <row r="132" spans="1:146" ht="15" customHeight="1" outlineLevel="2">
      <c r="A132" s="290">
        <v>129</v>
      </c>
      <c r="B132" s="290" t="s">
        <v>860</v>
      </c>
      <c r="C132" s="290" t="s">
        <v>440</v>
      </c>
      <c r="D132" s="293">
        <v>54463</v>
      </c>
      <c r="E132" s="301">
        <v>55499</v>
      </c>
      <c r="F132" s="301">
        <v>56013</v>
      </c>
      <c r="G132" s="301">
        <v>55889</v>
      </c>
      <c r="H132" s="301">
        <v>56257</v>
      </c>
      <c r="I132" s="301">
        <v>56670</v>
      </c>
      <c r="J132" s="301">
        <v>57096</v>
      </c>
      <c r="K132" s="301">
        <v>57613</v>
      </c>
      <c r="L132" s="301">
        <v>57006</v>
      </c>
      <c r="M132" s="301">
        <v>57556</v>
      </c>
      <c r="N132" s="301">
        <v>58082</v>
      </c>
      <c r="O132" s="296">
        <v>58002</v>
      </c>
      <c r="P132" s="293">
        <v>55971</v>
      </c>
      <c r="Q132" s="301">
        <v>54186</v>
      </c>
      <c r="R132" s="301">
        <v>57776</v>
      </c>
      <c r="S132" s="301">
        <v>58596</v>
      </c>
      <c r="T132" s="301">
        <v>56257</v>
      </c>
      <c r="U132" s="301">
        <v>59767</v>
      </c>
      <c r="V132" s="301">
        <v>59846</v>
      </c>
      <c r="W132" s="301">
        <v>61047</v>
      </c>
      <c r="X132" s="301">
        <v>61241</v>
      </c>
      <c r="Y132" s="301">
        <v>62371</v>
      </c>
      <c r="Z132" s="301">
        <v>62348</v>
      </c>
      <c r="AA132" s="296">
        <v>62182</v>
      </c>
      <c r="AB132" s="293">
        <v>61372</v>
      </c>
      <c r="AC132" s="301">
        <v>61988</v>
      </c>
      <c r="AD132" s="301">
        <v>61582</v>
      </c>
      <c r="AE132" s="301">
        <v>61691</v>
      </c>
      <c r="AF132" s="301">
        <v>61917</v>
      </c>
      <c r="AG132" s="301">
        <v>62597</v>
      </c>
      <c r="AH132" s="301">
        <v>63360</v>
      </c>
      <c r="AI132" s="301">
        <v>63663</v>
      </c>
      <c r="AJ132" s="301">
        <v>64018</v>
      </c>
      <c r="AK132" s="301">
        <v>64062</v>
      </c>
      <c r="AL132" s="301">
        <v>64456</v>
      </c>
      <c r="AM132" s="296">
        <v>64784</v>
      </c>
      <c r="AN132" s="293">
        <v>62961</v>
      </c>
      <c r="AO132" s="301">
        <v>63040</v>
      </c>
      <c r="AP132" s="301">
        <v>64060</v>
      </c>
      <c r="AQ132" s="301">
        <v>64733</v>
      </c>
      <c r="AR132" s="301">
        <v>65165</v>
      </c>
      <c r="AS132" s="301">
        <v>65873</v>
      </c>
      <c r="AT132" s="301">
        <v>66149</v>
      </c>
      <c r="AU132" s="301">
        <v>66238</v>
      </c>
      <c r="AV132" s="301">
        <v>67224</v>
      </c>
      <c r="AW132" s="301">
        <v>68259</v>
      </c>
      <c r="AX132" s="301">
        <v>68409</v>
      </c>
      <c r="AY132" s="296">
        <v>69142</v>
      </c>
      <c r="AZ132" s="293">
        <v>68102</v>
      </c>
      <c r="BA132" s="301">
        <v>67208</v>
      </c>
      <c r="BB132" s="301">
        <v>69230</v>
      </c>
      <c r="BC132" s="301">
        <v>69103</v>
      </c>
      <c r="BD132" s="301">
        <v>67899</v>
      </c>
      <c r="BE132" s="301">
        <v>68430</v>
      </c>
      <c r="BF132" s="301">
        <v>68671</v>
      </c>
      <c r="BG132" s="301">
        <v>69092</v>
      </c>
      <c r="BH132" s="301">
        <v>69795</v>
      </c>
      <c r="BI132" s="301">
        <v>69942</v>
      </c>
      <c r="BJ132" s="301">
        <v>70134</v>
      </c>
      <c r="BK132" s="292">
        <v>70179</v>
      </c>
      <c r="BL132" s="293">
        <v>70163</v>
      </c>
      <c r="BM132" s="301">
        <v>70264</v>
      </c>
      <c r="BN132" s="301">
        <v>70972</v>
      </c>
      <c r="BO132" s="301">
        <v>70927</v>
      </c>
      <c r="BP132" s="301">
        <v>71313</v>
      </c>
      <c r="BQ132" s="301">
        <v>71665</v>
      </c>
      <c r="BR132" s="301">
        <v>71709</v>
      </c>
      <c r="BS132" s="301">
        <v>72079</v>
      </c>
      <c r="BT132" s="301">
        <v>72686</v>
      </c>
      <c r="BU132" s="301">
        <v>73109</v>
      </c>
      <c r="BV132" s="301">
        <v>73310</v>
      </c>
      <c r="BW132" s="292">
        <v>63962</v>
      </c>
      <c r="BX132" s="293">
        <v>63940</v>
      </c>
      <c r="BY132" s="301">
        <v>63951</v>
      </c>
      <c r="BZ132" s="301">
        <v>64673</v>
      </c>
      <c r="CA132" s="301">
        <v>65359</v>
      </c>
      <c r="CB132" s="301">
        <v>65937</v>
      </c>
      <c r="CC132" s="301">
        <v>66148</v>
      </c>
      <c r="CD132" s="301">
        <v>66604</v>
      </c>
      <c r="CE132" s="301">
        <v>67083</v>
      </c>
      <c r="CF132" s="301">
        <v>67353</v>
      </c>
      <c r="CG132" s="301">
        <v>67833</v>
      </c>
      <c r="CH132" s="301">
        <v>67990</v>
      </c>
      <c r="CI132" s="292">
        <v>68066</v>
      </c>
      <c r="CJ132" s="293">
        <v>67824</v>
      </c>
      <c r="CK132" s="301">
        <v>67962</v>
      </c>
      <c r="CL132" s="301">
        <v>68342</v>
      </c>
      <c r="CM132" s="301">
        <v>67214</v>
      </c>
      <c r="CN132" s="301">
        <v>66286</v>
      </c>
      <c r="CO132" s="301">
        <v>66403</v>
      </c>
      <c r="CP132" s="301">
        <v>67575</v>
      </c>
      <c r="CQ132" s="301">
        <v>69067</v>
      </c>
      <c r="CR132" s="301">
        <v>69642</v>
      </c>
      <c r="CS132" s="301">
        <v>70151</v>
      </c>
      <c r="CT132" s="301">
        <v>70856</v>
      </c>
      <c r="CU132" s="292">
        <v>71413</v>
      </c>
      <c r="CV132" s="293">
        <v>71705</v>
      </c>
      <c r="CW132" s="301">
        <v>72380</v>
      </c>
      <c r="CX132" s="301">
        <v>73200</v>
      </c>
      <c r="CY132" s="301">
        <v>73932</v>
      </c>
      <c r="CZ132" s="301">
        <v>74383</v>
      </c>
      <c r="DA132" s="301">
        <v>75148</v>
      </c>
      <c r="DB132" s="301">
        <v>75544</v>
      </c>
      <c r="DC132" s="301">
        <v>76112</v>
      </c>
      <c r="DD132" s="301">
        <v>75081</v>
      </c>
      <c r="DE132" s="301">
        <v>75499</v>
      </c>
      <c r="DF132" s="301">
        <v>75829</v>
      </c>
      <c r="DG132" s="292">
        <v>76059</v>
      </c>
      <c r="DH132" s="293">
        <v>76244</v>
      </c>
      <c r="DI132" s="301">
        <v>76307</v>
      </c>
      <c r="DJ132" s="301">
        <v>75720</v>
      </c>
      <c r="DK132" s="301">
        <v>76192</v>
      </c>
      <c r="DL132" s="301">
        <v>76294</v>
      </c>
      <c r="DM132" s="301">
        <v>76690</v>
      </c>
      <c r="DN132" s="301">
        <v>74114</v>
      </c>
      <c r="DO132" s="301">
        <v>74557</v>
      </c>
      <c r="DP132" s="301">
        <v>74597</v>
      </c>
      <c r="DQ132" s="292">
        <v>74648</v>
      </c>
      <c r="DR132" s="292">
        <v>74555</v>
      </c>
      <c r="DS132" s="296">
        <v>74403</v>
      </c>
      <c r="DT132" s="292">
        <v>73675</v>
      </c>
      <c r="DU132" s="292">
        <v>73628</v>
      </c>
      <c r="DV132" s="292">
        <v>74003</v>
      </c>
      <c r="DW132" s="292">
        <v>74246</v>
      </c>
      <c r="DX132" s="292">
        <v>74078</v>
      </c>
      <c r="DY132" s="292">
        <v>74026</v>
      </c>
      <c r="DZ132" s="292">
        <v>73789</v>
      </c>
      <c r="EA132" s="292">
        <v>73791</v>
      </c>
      <c r="EB132" s="292">
        <v>73917</v>
      </c>
      <c r="EC132" s="292">
        <v>74097</v>
      </c>
      <c r="ED132" s="292">
        <v>74145</v>
      </c>
      <c r="EE132" s="292">
        <v>73817</v>
      </c>
      <c r="EF132" s="853">
        <v>73047</v>
      </c>
      <c r="EG132" s="292">
        <v>72945</v>
      </c>
      <c r="EH132" s="292">
        <v>73099</v>
      </c>
      <c r="EI132" s="292">
        <v>73172</v>
      </c>
      <c r="EJ132" s="292">
        <v>73345</v>
      </c>
      <c r="EK132" s="292">
        <v>73288</v>
      </c>
      <c r="EL132" s="296">
        <v>73250</v>
      </c>
      <c r="EM132" s="93">
        <v>-38</v>
      </c>
      <c r="EN132" s="79">
        <v>-5.1877133105802054E-2</v>
      </c>
      <c r="EO132" s="93">
        <v>-567</v>
      </c>
      <c r="EP132" s="79">
        <v>-0.76811574569543595</v>
      </c>
    </row>
    <row r="133" spans="1:146" ht="15" customHeight="1" outlineLevel="2">
      <c r="A133" s="290">
        <v>212</v>
      </c>
      <c r="B133" s="290" t="s">
        <v>860</v>
      </c>
      <c r="C133" s="290" t="s">
        <v>454</v>
      </c>
      <c r="D133" s="293">
        <v>33417</v>
      </c>
      <c r="E133" s="301">
        <v>33911</v>
      </c>
      <c r="F133" s="301">
        <v>34345</v>
      </c>
      <c r="G133" s="301">
        <v>34279</v>
      </c>
      <c r="H133" s="301">
        <v>34718</v>
      </c>
      <c r="I133" s="301">
        <v>34951</v>
      </c>
      <c r="J133" s="301">
        <v>35024</v>
      </c>
      <c r="K133" s="301">
        <v>35214</v>
      </c>
      <c r="L133" s="301">
        <v>34838</v>
      </c>
      <c r="M133" s="301">
        <v>35270</v>
      </c>
      <c r="N133" s="301">
        <v>35525</v>
      </c>
      <c r="O133" s="296">
        <v>35601</v>
      </c>
      <c r="P133" s="293">
        <v>34672</v>
      </c>
      <c r="Q133" s="301">
        <v>30604</v>
      </c>
      <c r="R133" s="301">
        <v>34146</v>
      </c>
      <c r="S133" s="301">
        <v>34817</v>
      </c>
      <c r="T133" s="301">
        <v>34718</v>
      </c>
      <c r="U133" s="301">
        <v>35509</v>
      </c>
      <c r="V133" s="301">
        <v>35565</v>
      </c>
      <c r="W133" s="301">
        <v>36253</v>
      </c>
      <c r="X133" s="301">
        <v>36292</v>
      </c>
      <c r="Y133" s="301">
        <v>37108</v>
      </c>
      <c r="Z133" s="301">
        <v>37128</v>
      </c>
      <c r="AA133" s="296">
        <v>37113</v>
      </c>
      <c r="AB133" s="293">
        <v>37725</v>
      </c>
      <c r="AC133" s="301">
        <v>38098</v>
      </c>
      <c r="AD133" s="301">
        <v>38117</v>
      </c>
      <c r="AE133" s="301">
        <v>38179</v>
      </c>
      <c r="AF133" s="301">
        <v>38300</v>
      </c>
      <c r="AG133" s="301">
        <v>38638</v>
      </c>
      <c r="AH133" s="301">
        <v>39217</v>
      </c>
      <c r="AI133" s="301">
        <v>39442</v>
      </c>
      <c r="AJ133" s="301">
        <v>39691</v>
      </c>
      <c r="AK133" s="301">
        <v>39775</v>
      </c>
      <c r="AL133" s="301">
        <v>39872</v>
      </c>
      <c r="AM133" s="296">
        <v>40171</v>
      </c>
      <c r="AN133" s="293">
        <v>39374</v>
      </c>
      <c r="AO133" s="301">
        <v>39074</v>
      </c>
      <c r="AP133" s="301">
        <v>39796</v>
      </c>
      <c r="AQ133" s="301">
        <v>40232</v>
      </c>
      <c r="AR133" s="301">
        <v>40488</v>
      </c>
      <c r="AS133" s="301">
        <v>40870</v>
      </c>
      <c r="AT133" s="301">
        <v>40975</v>
      </c>
      <c r="AU133" s="301">
        <v>41162</v>
      </c>
      <c r="AV133" s="301">
        <v>41539</v>
      </c>
      <c r="AW133" s="301">
        <v>42180</v>
      </c>
      <c r="AX133" s="301">
        <v>42277</v>
      </c>
      <c r="AY133" s="296">
        <v>42387</v>
      </c>
      <c r="AZ133" s="293">
        <v>41797</v>
      </c>
      <c r="BA133" s="301">
        <v>41180</v>
      </c>
      <c r="BB133" s="301">
        <v>42456</v>
      </c>
      <c r="BC133" s="301">
        <v>42421</v>
      </c>
      <c r="BD133" s="301">
        <v>41799</v>
      </c>
      <c r="BE133" s="301">
        <v>42181</v>
      </c>
      <c r="BF133" s="301">
        <v>42374</v>
      </c>
      <c r="BG133" s="301">
        <v>42842</v>
      </c>
      <c r="BH133" s="301">
        <v>42537</v>
      </c>
      <c r="BI133" s="301">
        <v>42635</v>
      </c>
      <c r="BJ133" s="301">
        <v>42802</v>
      </c>
      <c r="BK133" s="292">
        <v>42771</v>
      </c>
      <c r="BL133" s="293">
        <v>42650</v>
      </c>
      <c r="BM133" s="301">
        <v>42548</v>
      </c>
      <c r="BN133" s="301">
        <v>43033</v>
      </c>
      <c r="BO133" s="301">
        <v>42920</v>
      </c>
      <c r="BP133" s="301">
        <v>43177</v>
      </c>
      <c r="BQ133" s="301">
        <v>43411</v>
      </c>
      <c r="BR133" s="301">
        <v>43475</v>
      </c>
      <c r="BS133" s="301">
        <v>43706</v>
      </c>
      <c r="BT133" s="301">
        <v>43937</v>
      </c>
      <c r="BU133" s="301">
        <v>44082</v>
      </c>
      <c r="BV133" s="301">
        <v>44108</v>
      </c>
      <c r="BW133" s="292">
        <v>43249</v>
      </c>
      <c r="BX133" s="293">
        <v>43241</v>
      </c>
      <c r="BY133" s="301">
        <v>43092</v>
      </c>
      <c r="BZ133" s="301">
        <v>43557</v>
      </c>
      <c r="CA133" s="301">
        <v>44092</v>
      </c>
      <c r="CB133" s="301">
        <v>44580</v>
      </c>
      <c r="CC133" s="301">
        <v>44761</v>
      </c>
      <c r="CD133" s="301">
        <v>45135</v>
      </c>
      <c r="CE133" s="301">
        <v>45564</v>
      </c>
      <c r="CF133" s="301">
        <v>45754</v>
      </c>
      <c r="CG133" s="301">
        <v>46050</v>
      </c>
      <c r="CH133" s="301">
        <v>46213</v>
      </c>
      <c r="CI133" s="292">
        <v>46304</v>
      </c>
      <c r="CJ133" s="293">
        <v>45960</v>
      </c>
      <c r="CK133" s="301">
        <v>45865</v>
      </c>
      <c r="CL133" s="301">
        <v>46069</v>
      </c>
      <c r="CM133" s="301">
        <v>45475</v>
      </c>
      <c r="CN133" s="301">
        <v>44940</v>
      </c>
      <c r="CO133" s="301">
        <v>44831</v>
      </c>
      <c r="CP133" s="301">
        <v>45290</v>
      </c>
      <c r="CQ133" s="301">
        <v>46202</v>
      </c>
      <c r="CR133" s="301">
        <v>46671</v>
      </c>
      <c r="CS133" s="301">
        <v>47177</v>
      </c>
      <c r="CT133" s="301">
        <v>47715</v>
      </c>
      <c r="CU133" s="292">
        <v>48162</v>
      </c>
      <c r="CV133" s="293">
        <v>48447</v>
      </c>
      <c r="CW133" s="301">
        <v>49019</v>
      </c>
      <c r="CX133" s="301">
        <v>49482</v>
      </c>
      <c r="CY133" s="301">
        <v>49950</v>
      </c>
      <c r="CZ133" s="301">
        <v>50208</v>
      </c>
      <c r="DA133" s="301">
        <v>50570</v>
      </c>
      <c r="DB133" s="301">
        <v>50907</v>
      </c>
      <c r="DC133" s="301">
        <v>51342</v>
      </c>
      <c r="DD133" s="301">
        <v>50426</v>
      </c>
      <c r="DE133" s="301">
        <v>50600</v>
      </c>
      <c r="DF133" s="301">
        <v>50725</v>
      </c>
      <c r="DG133" s="292">
        <v>50716</v>
      </c>
      <c r="DH133" s="293">
        <v>50792</v>
      </c>
      <c r="DI133" s="301">
        <v>50712</v>
      </c>
      <c r="DJ133" s="301">
        <v>50509</v>
      </c>
      <c r="DK133" s="301">
        <v>50814</v>
      </c>
      <c r="DL133" s="301">
        <v>50873</v>
      </c>
      <c r="DM133" s="301">
        <v>51114</v>
      </c>
      <c r="DN133" s="301">
        <v>49396</v>
      </c>
      <c r="DO133" s="301">
        <v>49611</v>
      </c>
      <c r="DP133" s="301">
        <v>49810</v>
      </c>
      <c r="DQ133" s="292">
        <v>50006</v>
      </c>
      <c r="DR133" s="292">
        <v>50141</v>
      </c>
      <c r="DS133" s="296">
        <v>50028</v>
      </c>
      <c r="DT133" s="292">
        <v>49568</v>
      </c>
      <c r="DU133" s="292">
        <v>49438</v>
      </c>
      <c r="DV133" s="292">
        <v>49748</v>
      </c>
      <c r="DW133" s="292">
        <v>49753</v>
      </c>
      <c r="DX133" s="292">
        <v>49850</v>
      </c>
      <c r="DY133" s="292">
        <v>49855</v>
      </c>
      <c r="DZ133" s="292">
        <v>49690</v>
      </c>
      <c r="EA133" s="292">
        <v>49717</v>
      </c>
      <c r="EB133" s="292">
        <v>49674</v>
      </c>
      <c r="EC133" s="292">
        <v>49782</v>
      </c>
      <c r="ED133" s="292">
        <v>49714</v>
      </c>
      <c r="EE133" s="292">
        <v>49487</v>
      </c>
      <c r="EF133" s="853">
        <v>48935</v>
      </c>
      <c r="EG133" s="292">
        <v>48831</v>
      </c>
      <c r="EH133" s="292">
        <v>48982</v>
      </c>
      <c r="EI133" s="292">
        <v>49004</v>
      </c>
      <c r="EJ133" s="292">
        <v>48983</v>
      </c>
      <c r="EK133" s="292">
        <v>49003</v>
      </c>
      <c r="EL133" s="296">
        <v>49002</v>
      </c>
      <c r="EM133" s="93">
        <v>-1</v>
      </c>
      <c r="EN133" s="79">
        <v>-2.0407330313048449E-3</v>
      </c>
      <c r="EO133" s="93">
        <v>-485</v>
      </c>
      <c r="EP133" s="79">
        <v>-0.98005536807646465</v>
      </c>
    </row>
    <row r="134" spans="1:146" ht="15" customHeight="1" outlineLevel="2">
      <c r="A134" s="290">
        <v>266</v>
      </c>
      <c r="B134" s="290" t="s">
        <v>860</v>
      </c>
      <c r="C134" s="290" t="s">
        <v>460</v>
      </c>
      <c r="D134" s="293">
        <v>132067</v>
      </c>
      <c r="E134" s="301">
        <v>132591</v>
      </c>
      <c r="F134" s="301">
        <v>134002</v>
      </c>
      <c r="G134" s="301">
        <v>133750</v>
      </c>
      <c r="H134" s="301">
        <v>134470</v>
      </c>
      <c r="I134" s="301">
        <v>135138</v>
      </c>
      <c r="J134" s="301">
        <v>135460</v>
      </c>
      <c r="K134" s="301">
        <v>136243</v>
      </c>
      <c r="L134" s="301">
        <v>134854</v>
      </c>
      <c r="M134" s="301">
        <v>135841</v>
      </c>
      <c r="N134" s="301">
        <v>136314</v>
      </c>
      <c r="O134" s="296">
        <v>136504</v>
      </c>
      <c r="P134" s="293">
        <v>134821</v>
      </c>
      <c r="Q134" s="301">
        <v>124225</v>
      </c>
      <c r="R134" s="301">
        <v>137256</v>
      </c>
      <c r="S134" s="301">
        <v>139775</v>
      </c>
      <c r="T134" s="301">
        <v>134470</v>
      </c>
      <c r="U134" s="301">
        <v>140847</v>
      </c>
      <c r="V134" s="301">
        <v>140362</v>
      </c>
      <c r="W134" s="301">
        <v>139457</v>
      </c>
      <c r="X134" s="301">
        <v>139916</v>
      </c>
      <c r="Y134" s="301">
        <v>142666</v>
      </c>
      <c r="Z134" s="301">
        <v>142810</v>
      </c>
      <c r="AA134" s="296">
        <v>141945</v>
      </c>
      <c r="AB134" s="293">
        <v>140984</v>
      </c>
      <c r="AC134" s="301">
        <v>142323</v>
      </c>
      <c r="AD134" s="301">
        <v>142070</v>
      </c>
      <c r="AE134" s="301">
        <v>142958</v>
      </c>
      <c r="AF134" s="301">
        <v>143193</v>
      </c>
      <c r="AG134" s="301">
        <v>144118</v>
      </c>
      <c r="AH134" s="301">
        <v>145505</v>
      </c>
      <c r="AI134" s="301">
        <v>146182</v>
      </c>
      <c r="AJ134" s="301">
        <v>146532</v>
      </c>
      <c r="AK134" s="301">
        <v>147058</v>
      </c>
      <c r="AL134" s="301">
        <v>147473</v>
      </c>
      <c r="AM134" s="296">
        <v>148113</v>
      </c>
      <c r="AN134" s="293">
        <v>145148</v>
      </c>
      <c r="AO134" s="301">
        <v>144959</v>
      </c>
      <c r="AP134" s="301">
        <v>147019</v>
      </c>
      <c r="AQ134" s="301">
        <v>148361</v>
      </c>
      <c r="AR134" s="301">
        <v>148887</v>
      </c>
      <c r="AS134" s="301">
        <v>149977</v>
      </c>
      <c r="AT134" s="301">
        <v>150292</v>
      </c>
      <c r="AU134" s="301">
        <v>150550</v>
      </c>
      <c r="AV134" s="301">
        <v>152065</v>
      </c>
      <c r="AW134" s="301">
        <v>153660</v>
      </c>
      <c r="AX134" s="301">
        <v>153634</v>
      </c>
      <c r="AY134" s="296">
        <v>155766</v>
      </c>
      <c r="AZ134" s="293">
        <v>153813</v>
      </c>
      <c r="BA134" s="301">
        <v>152190</v>
      </c>
      <c r="BB134" s="301">
        <v>154745</v>
      </c>
      <c r="BC134" s="301">
        <v>154140</v>
      </c>
      <c r="BD134" s="301">
        <v>152959</v>
      </c>
      <c r="BE134" s="301">
        <v>153268</v>
      </c>
      <c r="BF134" s="301">
        <v>153359</v>
      </c>
      <c r="BG134" s="301">
        <v>153582</v>
      </c>
      <c r="BH134" s="301">
        <v>154723</v>
      </c>
      <c r="BI134" s="301">
        <v>154811</v>
      </c>
      <c r="BJ134" s="301">
        <v>155795</v>
      </c>
      <c r="BK134" s="292">
        <v>153525</v>
      </c>
      <c r="BL134" s="293">
        <v>151844</v>
      </c>
      <c r="BM134" s="301">
        <v>152145</v>
      </c>
      <c r="BN134" s="301">
        <v>153679</v>
      </c>
      <c r="BO134" s="301">
        <v>153957</v>
      </c>
      <c r="BP134" s="301">
        <v>154393</v>
      </c>
      <c r="BQ134" s="301">
        <v>154638</v>
      </c>
      <c r="BR134" s="301">
        <v>154796</v>
      </c>
      <c r="BS134" s="301">
        <v>155164</v>
      </c>
      <c r="BT134" s="301">
        <v>156117</v>
      </c>
      <c r="BU134" s="301">
        <v>156737</v>
      </c>
      <c r="BV134" s="301">
        <v>157156</v>
      </c>
      <c r="BW134" s="292">
        <v>169188</v>
      </c>
      <c r="BX134" s="293">
        <v>169290</v>
      </c>
      <c r="BY134" s="301">
        <v>169064</v>
      </c>
      <c r="BZ134" s="301">
        <v>170193</v>
      </c>
      <c r="CA134" s="301">
        <v>171515</v>
      </c>
      <c r="CB134" s="301">
        <v>172820</v>
      </c>
      <c r="CC134" s="301">
        <v>173124</v>
      </c>
      <c r="CD134" s="301">
        <v>173723</v>
      </c>
      <c r="CE134" s="301">
        <v>174102</v>
      </c>
      <c r="CF134" s="301">
        <v>174947</v>
      </c>
      <c r="CG134" s="301">
        <v>175322</v>
      </c>
      <c r="CH134" s="301">
        <v>175596</v>
      </c>
      <c r="CI134" s="292">
        <v>175761</v>
      </c>
      <c r="CJ134" s="293">
        <v>175193</v>
      </c>
      <c r="CK134" s="301">
        <v>175552</v>
      </c>
      <c r="CL134" s="301">
        <v>176287</v>
      </c>
      <c r="CM134" s="301">
        <v>173487</v>
      </c>
      <c r="CN134" s="301">
        <v>172921</v>
      </c>
      <c r="CO134" s="301">
        <v>173000</v>
      </c>
      <c r="CP134" s="301">
        <v>174755</v>
      </c>
      <c r="CQ134" s="301">
        <v>177055</v>
      </c>
      <c r="CR134" s="301">
        <v>177832</v>
      </c>
      <c r="CS134" s="301">
        <v>178612</v>
      </c>
      <c r="CT134" s="301">
        <v>178764</v>
      </c>
      <c r="CU134" s="292">
        <v>179405</v>
      </c>
      <c r="CV134" s="293">
        <v>180020</v>
      </c>
      <c r="CW134" s="301">
        <v>181730</v>
      </c>
      <c r="CX134" s="301">
        <v>183338</v>
      </c>
      <c r="CY134" s="301">
        <v>184873</v>
      </c>
      <c r="CZ134" s="301">
        <v>185050</v>
      </c>
      <c r="DA134" s="301">
        <v>185161</v>
      </c>
      <c r="DB134" s="301">
        <v>186262</v>
      </c>
      <c r="DC134" s="301">
        <v>186799</v>
      </c>
      <c r="DD134" s="301">
        <v>185618</v>
      </c>
      <c r="DE134" s="301">
        <v>186182</v>
      </c>
      <c r="DF134" s="301">
        <v>187526</v>
      </c>
      <c r="DG134" s="292">
        <v>187899</v>
      </c>
      <c r="DH134" s="293">
        <v>188651</v>
      </c>
      <c r="DI134" s="301">
        <v>188823</v>
      </c>
      <c r="DJ134" s="301">
        <v>188259</v>
      </c>
      <c r="DK134" s="301">
        <v>188892</v>
      </c>
      <c r="DL134" s="301">
        <v>189266</v>
      </c>
      <c r="DM134" s="301">
        <v>189752</v>
      </c>
      <c r="DN134" s="301">
        <v>181428</v>
      </c>
      <c r="DO134" s="301">
        <v>182576</v>
      </c>
      <c r="DP134" s="301">
        <v>184112</v>
      </c>
      <c r="DQ134" s="292">
        <v>184754</v>
      </c>
      <c r="DR134" s="292">
        <v>184939</v>
      </c>
      <c r="DS134" s="296">
        <v>184643</v>
      </c>
      <c r="DT134" s="292">
        <v>183204</v>
      </c>
      <c r="DU134" s="292">
        <v>183109</v>
      </c>
      <c r="DV134" s="292">
        <v>183846</v>
      </c>
      <c r="DW134" s="292">
        <v>184105</v>
      </c>
      <c r="DX134" s="292">
        <v>183991</v>
      </c>
      <c r="DY134" s="292">
        <v>183634</v>
      </c>
      <c r="DZ134" s="292">
        <v>183339</v>
      </c>
      <c r="EA134" s="292">
        <v>183474</v>
      </c>
      <c r="EB134" s="292">
        <v>183727</v>
      </c>
      <c r="EC134" s="292">
        <v>183708</v>
      </c>
      <c r="ED134" s="292">
        <v>183660</v>
      </c>
      <c r="EE134" s="292">
        <v>183319</v>
      </c>
      <c r="EF134" s="853">
        <v>181933</v>
      </c>
      <c r="EG134" s="292">
        <v>182161</v>
      </c>
      <c r="EH134" s="292">
        <v>182493</v>
      </c>
      <c r="EI134" s="292">
        <v>182720</v>
      </c>
      <c r="EJ134" s="292">
        <v>183018</v>
      </c>
      <c r="EK134" s="292">
        <v>183267</v>
      </c>
      <c r="EL134" s="296">
        <v>183229</v>
      </c>
      <c r="EM134" s="93">
        <v>-38</v>
      </c>
      <c r="EN134" s="79">
        <v>-2.0739075146401498E-2</v>
      </c>
      <c r="EO134" s="93">
        <v>-90</v>
      </c>
      <c r="EP134" s="79">
        <v>-4.9094747407524592E-2</v>
      </c>
    </row>
    <row r="135" spans="1:146" ht="15" customHeight="1" outlineLevel="2">
      <c r="A135" s="290">
        <v>308</v>
      </c>
      <c r="B135" s="290" t="s">
        <v>860</v>
      </c>
      <c r="C135" s="290" t="s">
        <v>464</v>
      </c>
      <c r="D135" s="293">
        <v>28606</v>
      </c>
      <c r="E135" s="301">
        <v>28677</v>
      </c>
      <c r="F135" s="301">
        <v>28981</v>
      </c>
      <c r="G135" s="301">
        <v>28862</v>
      </c>
      <c r="H135" s="301">
        <v>29151</v>
      </c>
      <c r="I135" s="301">
        <v>29303</v>
      </c>
      <c r="J135" s="301">
        <v>29412</v>
      </c>
      <c r="K135" s="301">
        <v>29522</v>
      </c>
      <c r="L135" s="301">
        <v>29203</v>
      </c>
      <c r="M135" s="301">
        <v>29517</v>
      </c>
      <c r="N135" s="301">
        <v>29617</v>
      </c>
      <c r="O135" s="296">
        <v>29541</v>
      </c>
      <c r="P135" s="293">
        <v>29117</v>
      </c>
      <c r="Q135" s="301">
        <v>27678</v>
      </c>
      <c r="R135" s="301">
        <v>29349</v>
      </c>
      <c r="S135" s="301">
        <v>29581</v>
      </c>
      <c r="T135" s="301">
        <v>29151</v>
      </c>
      <c r="U135" s="301">
        <v>30067</v>
      </c>
      <c r="V135" s="301">
        <v>30188</v>
      </c>
      <c r="W135" s="301">
        <v>30675</v>
      </c>
      <c r="X135" s="301">
        <v>30696</v>
      </c>
      <c r="Y135" s="301">
        <v>30998</v>
      </c>
      <c r="Z135" s="301">
        <v>31121</v>
      </c>
      <c r="AA135" s="296">
        <v>30941</v>
      </c>
      <c r="AB135" s="293">
        <v>30707</v>
      </c>
      <c r="AC135" s="301">
        <v>30684</v>
      </c>
      <c r="AD135" s="301">
        <v>30688</v>
      </c>
      <c r="AE135" s="301">
        <v>30748</v>
      </c>
      <c r="AF135" s="301">
        <v>30946</v>
      </c>
      <c r="AG135" s="301">
        <v>31100</v>
      </c>
      <c r="AH135" s="301">
        <v>31555</v>
      </c>
      <c r="AI135" s="301">
        <v>31746</v>
      </c>
      <c r="AJ135" s="301">
        <v>31816</v>
      </c>
      <c r="AK135" s="301">
        <v>31931</v>
      </c>
      <c r="AL135" s="301">
        <v>32066</v>
      </c>
      <c r="AM135" s="296">
        <v>32070</v>
      </c>
      <c r="AN135" s="293">
        <v>31629</v>
      </c>
      <c r="AO135" s="301">
        <v>31525</v>
      </c>
      <c r="AP135" s="301">
        <v>31713</v>
      </c>
      <c r="AQ135" s="301">
        <v>32074</v>
      </c>
      <c r="AR135" s="301">
        <v>32252</v>
      </c>
      <c r="AS135" s="301">
        <v>32526</v>
      </c>
      <c r="AT135" s="301">
        <v>32591</v>
      </c>
      <c r="AU135" s="301">
        <v>32645</v>
      </c>
      <c r="AV135" s="301">
        <v>32927</v>
      </c>
      <c r="AW135" s="301">
        <v>33396</v>
      </c>
      <c r="AX135" s="301">
        <v>33542</v>
      </c>
      <c r="AY135" s="296">
        <v>33838</v>
      </c>
      <c r="AZ135" s="293">
        <v>33406</v>
      </c>
      <c r="BA135" s="301">
        <v>33125</v>
      </c>
      <c r="BB135" s="301">
        <v>33815</v>
      </c>
      <c r="BC135" s="301">
        <v>33651</v>
      </c>
      <c r="BD135" s="301">
        <v>33308</v>
      </c>
      <c r="BE135" s="301">
        <v>33440</v>
      </c>
      <c r="BF135" s="301">
        <v>33515</v>
      </c>
      <c r="BG135" s="301">
        <v>33758</v>
      </c>
      <c r="BH135" s="301">
        <v>33560</v>
      </c>
      <c r="BI135" s="301">
        <v>33594</v>
      </c>
      <c r="BJ135" s="301">
        <v>33622</v>
      </c>
      <c r="BK135" s="292">
        <v>33622</v>
      </c>
      <c r="BL135" s="293">
        <v>33521</v>
      </c>
      <c r="BM135" s="301">
        <v>33657</v>
      </c>
      <c r="BN135" s="301">
        <v>33724</v>
      </c>
      <c r="BO135" s="301">
        <v>33698</v>
      </c>
      <c r="BP135" s="301">
        <v>33769</v>
      </c>
      <c r="BQ135" s="301">
        <v>33922</v>
      </c>
      <c r="BR135" s="301">
        <v>33915</v>
      </c>
      <c r="BS135" s="301">
        <v>34101</v>
      </c>
      <c r="BT135" s="301">
        <v>34345</v>
      </c>
      <c r="BU135" s="301">
        <v>34540</v>
      </c>
      <c r="BV135" s="301">
        <v>34655</v>
      </c>
      <c r="BW135" s="292">
        <v>32408</v>
      </c>
      <c r="BX135" s="293">
        <v>32297</v>
      </c>
      <c r="BY135" s="301">
        <v>32301</v>
      </c>
      <c r="BZ135" s="301">
        <v>32696</v>
      </c>
      <c r="CA135" s="301">
        <v>32980</v>
      </c>
      <c r="CB135" s="301">
        <v>33122</v>
      </c>
      <c r="CC135" s="301">
        <v>33251</v>
      </c>
      <c r="CD135" s="301">
        <v>33466</v>
      </c>
      <c r="CE135" s="301">
        <v>33706</v>
      </c>
      <c r="CF135" s="301">
        <v>33788</v>
      </c>
      <c r="CG135" s="301">
        <v>33950</v>
      </c>
      <c r="CH135" s="301">
        <v>34052</v>
      </c>
      <c r="CI135" s="292">
        <v>34027</v>
      </c>
      <c r="CJ135" s="293">
        <v>33836</v>
      </c>
      <c r="CK135" s="301">
        <v>33770</v>
      </c>
      <c r="CL135" s="301">
        <v>33914</v>
      </c>
      <c r="CM135" s="301">
        <v>33692</v>
      </c>
      <c r="CN135" s="301">
        <v>33292</v>
      </c>
      <c r="CO135" s="301">
        <v>33189</v>
      </c>
      <c r="CP135" s="301">
        <v>33397</v>
      </c>
      <c r="CQ135" s="301">
        <v>34034</v>
      </c>
      <c r="CR135" s="301">
        <v>34342</v>
      </c>
      <c r="CS135" s="301">
        <v>34693</v>
      </c>
      <c r="CT135" s="301">
        <v>35002</v>
      </c>
      <c r="CU135" s="292">
        <v>35338</v>
      </c>
      <c r="CV135" s="293">
        <v>35472</v>
      </c>
      <c r="CW135" s="301">
        <v>35853</v>
      </c>
      <c r="CX135" s="301">
        <v>36256</v>
      </c>
      <c r="CY135" s="301">
        <v>36558</v>
      </c>
      <c r="CZ135" s="301">
        <v>36794</v>
      </c>
      <c r="DA135" s="301">
        <v>37071</v>
      </c>
      <c r="DB135" s="301">
        <v>37297</v>
      </c>
      <c r="DC135" s="301">
        <v>37532</v>
      </c>
      <c r="DD135" s="301">
        <v>36783</v>
      </c>
      <c r="DE135" s="301">
        <v>36985</v>
      </c>
      <c r="DF135" s="301">
        <v>37094</v>
      </c>
      <c r="DG135" s="292">
        <v>37194</v>
      </c>
      <c r="DH135" s="293">
        <v>37255</v>
      </c>
      <c r="DI135" s="301">
        <v>37267</v>
      </c>
      <c r="DJ135" s="301">
        <v>37052</v>
      </c>
      <c r="DK135" s="301">
        <v>37392</v>
      </c>
      <c r="DL135" s="301">
        <v>37457</v>
      </c>
      <c r="DM135" s="301">
        <v>37571</v>
      </c>
      <c r="DN135" s="301">
        <v>36458</v>
      </c>
      <c r="DO135" s="301">
        <v>36669</v>
      </c>
      <c r="DP135" s="301">
        <v>36791</v>
      </c>
      <c r="DQ135" s="292">
        <v>37016</v>
      </c>
      <c r="DR135" s="292">
        <v>37043</v>
      </c>
      <c r="DS135" s="296">
        <v>37031</v>
      </c>
      <c r="DT135" s="292">
        <v>36848</v>
      </c>
      <c r="DU135" s="292">
        <v>36828</v>
      </c>
      <c r="DV135" s="292">
        <v>37032</v>
      </c>
      <c r="DW135" s="292">
        <v>37053</v>
      </c>
      <c r="DX135" s="292">
        <v>37138</v>
      </c>
      <c r="DY135" s="292">
        <v>37159</v>
      </c>
      <c r="DZ135" s="292">
        <v>37043</v>
      </c>
      <c r="EA135" s="292">
        <v>37137</v>
      </c>
      <c r="EB135" s="292">
        <v>37123</v>
      </c>
      <c r="EC135" s="292">
        <v>37224</v>
      </c>
      <c r="ED135" s="292">
        <v>37211</v>
      </c>
      <c r="EE135" s="292">
        <v>37101</v>
      </c>
      <c r="EF135" s="853">
        <v>36771</v>
      </c>
      <c r="EG135" s="292">
        <v>36740</v>
      </c>
      <c r="EH135" s="292">
        <v>36856</v>
      </c>
      <c r="EI135" s="292">
        <v>36885</v>
      </c>
      <c r="EJ135" s="292">
        <v>36935</v>
      </c>
      <c r="EK135" s="292">
        <v>37047</v>
      </c>
      <c r="EL135" s="296">
        <v>37069</v>
      </c>
      <c r="EM135" s="93">
        <v>22</v>
      </c>
      <c r="EN135" s="79">
        <v>5.934878200113302E-2</v>
      </c>
      <c r="EO135" s="93">
        <v>-32</v>
      </c>
      <c r="EP135" s="79">
        <v>-8.6251044446241348E-2</v>
      </c>
    </row>
    <row r="136" spans="1:146" ht="15" customHeight="1" outlineLevel="2">
      <c r="A136" s="290">
        <v>360</v>
      </c>
      <c r="B136" s="290" t="s">
        <v>860</v>
      </c>
      <c r="C136" s="290" t="s">
        <v>472</v>
      </c>
      <c r="D136" s="293">
        <v>221424</v>
      </c>
      <c r="E136" s="301">
        <v>224472</v>
      </c>
      <c r="F136" s="301">
        <v>227168</v>
      </c>
      <c r="G136" s="301">
        <v>227111</v>
      </c>
      <c r="H136" s="301">
        <v>228764</v>
      </c>
      <c r="I136" s="301">
        <v>230270</v>
      </c>
      <c r="J136" s="301">
        <v>230742</v>
      </c>
      <c r="K136" s="301">
        <v>232167</v>
      </c>
      <c r="L136" s="301">
        <v>229785</v>
      </c>
      <c r="M136" s="301">
        <v>231315</v>
      </c>
      <c r="N136" s="301">
        <v>232541</v>
      </c>
      <c r="O136" s="296">
        <v>232716</v>
      </c>
      <c r="P136" s="293">
        <v>225715</v>
      </c>
      <c r="Q136" s="301">
        <v>209065</v>
      </c>
      <c r="R136" s="301">
        <v>234043</v>
      </c>
      <c r="S136" s="301">
        <v>238385</v>
      </c>
      <c r="T136" s="301">
        <v>228764</v>
      </c>
      <c r="U136" s="301">
        <v>241462</v>
      </c>
      <c r="V136" s="301">
        <v>241683</v>
      </c>
      <c r="W136" s="301">
        <v>246815</v>
      </c>
      <c r="X136" s="301">
        <v>247065</v>
      </c>
      <c r="Y136" s="301">
        <v>252968</v>
      </c>
      <c r="Z136" s="301">
        <v>252339</v>
      </c>
      <c r="AA136" s="296">
        <v>252101</v>
      </c>
      <c r="AB136" s="293">
        <v>245960</v>
      </c>
      <c r="AC136" s="301">
        <v>247577</v>
      </c>
      <c r="AD136" s="301">
        <v>246136</v>
      </c>
      <c r="AE136" s="301">
        <v>246020</v>
      </c>
      <c r="AF136" s="301">
        <v>246001</v>
      </c>
      <c r="AG136" s="301">
        <v>248659</v>
      </c>
      <c r="AH136" s="301">
        <v>250933</v>
      </c>
      <c r="AI136" s="301">
        <v>252255</v>
      </c>
      <c r="AJ136" s="301">
        <v>252976</v>
      </c>
      <c r="AK136" s="301">
        <v>253187</v>
      </c>
      <c r="AL136" s="301">
        <v>252944</v>
      </c>
      <c r="AM136" s="296">
        <v>253055</v>
      </c>
      <c r="AN136" s="293">
        <v>244005</v>
      </c>
      <c r="AO136" s="301">
        <v>243011</v>
      </c>
      <c r="AP136" s="301">
        <v>247013</v>
      </c>
      <c r="AQ136" s="301">
        <v>249305</v>
      </c>
      <c r="AR136" s="301">
        <v>250587</v>
      </c>
      <c r="AS136" s="301">
        <v>253033</v>
      </c>
      <c r="AT136" s="301">
        <v>253445</v>
      </c>
      <c r="AU136" s="301">
        <v>254204</v>
      </c>
      <c r="AV136" s="301">
        <v>257229</v>
      </c>
      <c r="AW136" s="301">
        <v>260415</v>
      </c>
      <c r="AX136" s="301">
        <v>259916</v>
      </c>
      <c r="AY136" s="296">
        <v>262977</v>
      </c>
      <c r="AZ136" s="293">
        <v>259477</v>
      </c>
      <c r="BA136" s="301">
        <v>256204</v>
      </c>
      <c r="BB136" s="301">
        <v>262191</v>
      </c>
      <c r="BC136" s="301">
        <v>261813</v>
      </c>
      <c r="BD136" s="301">
        <v>258323</v>
      </c>
      <c r="BE136" s="301">
        <v>259597</v>
      </c>
      <c r="BF136" s="301">
        <v>260194</v>
      </c>
      <c r="BG136" s="301">
        <v>260728</v>
      </c>
      <c r="BH136" s="301">
        <v>263407</v>
      </c>
      <c r="BI136" s="301">
        <v>264111</v>
      </c>
      <c r="BJ136" s="301">
        <v>264772</v>
      </c>
      <c r="BK136" s="292">
        <v>264325</v>
      </c>
      <c r="BL136" s="293">
        <v>263306</v>
      </c>
      <c r="BM136" s="301">
        <v>263942</v>
      </c>
      <c r="BN136" s="301">
        <v>265543</v>
      </c>
      <c r="BO136" s="301">
        <v>265702</v>
      </c>
      <c r="BP136" s="301">
        <v>266393</v>
      </c>
      <c r="BQ136" s="301">
        <v>266966</v>
      </c>
      <c r="BR136" s="301">
        <v>267319</v>
      </c>
      <c r="BS136" s="301">
        <v>268537</v>
      </c>
      <c r="BT136" s="301">
        <v>270484</v>
      </c>
      <c r="BU136" s="301">
        <v>271551</v>
      </c>
      <c r="BV136" s="301">
        <v>272489</v>
      </c>
      <c r="BW136" s="292">
        <v>231621</v>
      </c>
      <c r="BX136" s="293">
        <v>230625</v>
      </c>
      <c r="BY136" s="301">
        <v>230263</v>
      </c>
      <c r="BZ136" s="301">
        <v>232360</v>
      </c>
      <c r="CA136" s="301">
        <v>233810</v>
      </c>
      <c r="CB136" s="301">
        <v>235513</v>
      </c>
      <c r="CC136" s="301">
        <v>235704</v>
      </c>
      <c r="CD136" s="301">
        <v>236846</v>
      </c>
      <c r="CE136" s="301">
        <v>237764</v>
      </c>
      <c r="CF136" s="301">
        <v>238708</v>
      </c>
      <c r="CG136" s="301">
        <v>239872</v>
      </c>
      <c r="CH136" s="301">
        <v>240124</v>
      </c>
      <c r="CI136" s="292">
        <v>239728</v>
      </c>
      <c r="CJ136" s="293">
        <v>237505</v>
      </c>
      <c r="CK136" s="301">
        <v>238162</v>
      </c>
      <c r="CL136" s="301">
        <v>239125</v>
      </c>
      <c r="CM136" s="301">
        <v>234672</v>
      </c>
      <c r="CN136" s="301">
        <v>231454</v>
      </c>
      <c r="CO136" s="301">
        <v>230845</v>
      </c>
      <c r="CP136" s="301">
        <v>235728</v>
      </c>
      <c r="CQ136" s="301">
        <v>240861</v>
      </c>
      <c r="CR136" s="301">
        <v>242746</v>
      </c>
      <c r="CS136" s="301">
        <v>244599</v>
      </c>
      <c r="CT136" s="301">
        <v>246329</v>
      </c>
      <c r="CU136" s="292">
        <v>247283</v>
      </c>
      <c r="CV136" s="293">
        <v>248141</v>
      </c>
      <c r="CW136" s="301">
        <v>250500</v>
      </c>
      <c r="CX136" s="301">
        <v>252685</v>
      </c>
      <c r="CY136" s="301">
        <v>254656</v>
      </c>
      <c r="CZ136" s="301">
        <v>256309</v>
      </c>
      <c r="DA136" s="301">
        <v>258430</v>
      </c>
      <c r="DB136" s="301">
        <v>260428</v>
      </c>
      <c r="DC136" s="301">
        <v>262052</v>
      </c>
      <c r="DD136" s="301">
        <v>259762</v>
      </c>
      <c r="DE136" s="301">
        <v>261083</v>
      </c>
      <c r="DF136" s="301">
        <v>262141</v>
      </c>
      <c r="DG136" s="292">
        <v>262551</v>
      </c>
      <c r="DH136" s="293">
        <v>262897</v>
      </c>
      <c r="DI136" s="301">
        <v>263065</v>
      </c>
      <c r="DJ136" s="301">
        <v>259600</v>
      </c>
      <c r="DK136" s="301">
        <v>260813</v>
      </c>
      <c r="DL136" s="301">
        <v>261079</v>
      </c>
      <c r="DM136" s="301">
        <v>261910</v>
      </c>
      <c r="DN136" s="301">
        <v>248982</v>
      </c>
      <c r="DO136" s="301">
        <v>250553</v>
      </c>
      <c r="DP136" s="301">
        <v>252177</v>
      </c>
      <c r="DQ136" s="292">
        <v>253097</v>
      </c>
      <c r="DR136" s="292">
        <v>253504</v>
      </c>
      <c r="DS136" s="296">
        <v>252736</v>
      </c>
      <c r="DT136" s="292">
        <v>250129</v>
      </c>
      <c r="DU136" s="292">
        <v>250153</v>
      </c>
      <c r="DV136" s="292">
        <v>251483</v>
      </c>
      <c r="DW136" s="292">
        <v>251977</v>
      </c>
      <c r="DX136" s="292">
        <v>252028</v>
      </c>
      <c r="DY136" s="292">
        <v>251566</v>
      </c>
      <c r="DZ136" s="292">
        <v>251198</v>
      </c>
      <c r="EA136" s="292">
        <v>250809</v>
      </c>
      <c r="EB136" s="292">
        <v>251202</v>
      </c>
      <c r="EC136" s="292">
        <v>251254</v>
      </c>
      <c r="ED136" s="292">
        <v>251463</v>
      </c>
      <c r="EE136" s="292">
        <v>250361</v>
      </c>
      <c r="EF136" s="853">
        <v>246867</v>
      </c>
      <c r="EG136" s="292">
        <v>247052</v>
      </c>
      <c r="EH136" s="292">
        <v>247715</v>
      </c>
      <c r="EI136" s="292">
        <v>248214</v>
      </c>
      <c r="EJ136" s="292">
        <v>248412</v>
      </c>
      <c r="EK136" s="292">
        <v>248645</v>
      </c>
      <c r="EL136" s="296">
        <v>247996</v>
      </c>
      <c r="EM136" s="93">
        <v>-649</v>
      </c>
      <c r="EN136" s="79">
        <v>-0.26169776931885996</v>
      </c>
      <c r="EO136" s="93">
        <v>-2365</v>
      </c>
      <c r="EP136" s="79">
        <v>-0.94463594569441733</v>
      </c>
    </row>
    <row r="137" spans="1:146" ht="15" customHeight="1" outlineLevel="2">
      <c r="A137" s="290">
        <v>380</v>
      </c>
      <c r="B137" s="290" t="s">
        <v>860</v>
      </c>
      <c r="C137" s="290" t="s">
        <v>477</v>
      </c>
      <c r="D137" s="293">
        <v>9755</v>
      </c>
      <c r="E137" s="301">
        <v>9754</v>
      </c>
      <c r="F137" s="301">
        <v>9810</v>
      </c>
      <c r="G137" s="301">
        <v>9807</v>
      </c>
      <c r="H137" s="301">
        <v>9949</v>
      </c>
      <c r="I137" s="301">
        <v>10035</v>
      </c>
      <c r="J137" s="301">
        <v>9727</v>
      </c>
      <c r="K137" s="301">
        <v>9728</v>
      </c>
      <c r="L137" s="301">
        <v>9497</v>
      </c>
      <c r="M137" s="301">
        <v>9456</v>
      </c>
      <c r="N137" s="301">
        <v>9541</v>
      </c>
      <c r="O137" s="296">
        <v>9541</v>
      </c>
      <c r="P137" s="293">
        <v>9492</v>
      </c>
      <c r="Q137" s="301">
        <v>6617</v>
      </c>
      <c r="R137" s="301">
        <v>6820</v>
      </c>
      <c r="S137" s="301">
        <v>7025</v>
      </c>
      <c r="T137" s="301">
        <v>9949</v>
      </c>
      <c r="U137" s="301">
        <v>7307</v>
      </c>
      <c r="V137" s="301">
        <v>7400</v>
      </c>
      <c r="W137" s="301">
        <v>7581</v>
      </c>
      <c r="X137" s="301">
        <v>7684</v>
      </c>
      <c r="Y137" s="301">
        <v>7030</v>
      </c>
      <c r="Z137" s="301">
        <v>7207</v>
      </c>
      <c r="AA137" s="296">
        <v>6925</v>
      </c>
      <c r="AB137" s="293">
        <v>8865</v>
      </c>
      <c r="AC137" s="301">
        <v>8809</v>
      </c>
      <c r="AD137" s="301">
        <v>8891</v>
      </c>
      <c r="AE137" s="301">
        <v>8931</v>
      </c>
      <c r="AF137" s="301">
        <v>8823</v>
      </c>
      <c r="AG137" s="301">
        <v>8798</v>
      </c>
      <c r="AH137" s="301">
        <v>8970</v>
      </c>
      <c r="AI137" s="301">
        <v>9028</v>
      </c>
      <c r="AJ137" s="301">
        <v>9046</v>
      </c>
      <c r="AK137" s="301">
        <v>9142</v>
      </c>
      <c r="AL137" s="301">
        <v>9131</v>
      </c>
      <c r="AM137" s="296">
        <v>9524</v>
      </c>
      <c r="AN137" s="293">
        <v>10213</v>
      </c>
      <c r="AO137" s="301">
        <v>10313</v>
      </c>
      <c r="AP137" s="301">
        <v>10382</v>
      </c>
      <c r="AQ137" s="301">
        <v>10426</v>
      </c>
      <c r="AR137" s="301">
        <v>10513</v>
      </c>
      <c r="AS137" s="301">
        <v>10634</v>
      </c>
      <c r="AT137" s="301">
        <v>10700</v>
      </c>
      <c r="AU137" s="301">
        <v>10721</v>
      </c>
      <c r="AV137" s="301">
        <v>10528</v>
      </c>
      <c r="AW137" s="301">
        <v>10575</v>
      </c>
      <c r="AX137" s="301">
        <v>10543</v>
      </c>
      <c r="AY137" s="296">
        <v>10179</v>
      </c>
      <c r="AZ137" s="293">
        <v>10069</v>
      </c>
      <c r="BA137" s="301">
        <v>10064</v>
      </c>
      <c r="BB137" s="301">
        <v>10171</v>
      </c>
      <c r="BC137" s="301">
        <v>10055</v>
      </c>
      <c r="BD137" s="301">
        <v>10074</v>
      </c>
      <c r="BE137" s="301">
        <v>10114</v>
      </c>
      <c r="BF137" s="301">
        <v>10099</v>
      </c>
      <c r="BG137" s="301">
        <v>10310</v>
      </c>
      <c r="BH137" s="301">
        <v>9041</v>
      </c>
      <c r="BI137" s="301">
        <v>8925</v>
      </c>
      <c r="BJ137" s="301">
        <v>8758</v>
      </c>
      <c r="BK137" s="292">
        <v>8688</v>
      </c>
      <c r="BL137" s="293">
        <v>8475</v>
      </c>
      <c r="BM137" s="301">
        <v>8064</v>
      </c>
      <c r="BN137" s="301">
        <v>8398</v>
      </c>
      <c r="BO137" s="301">
        <v>8333</v>
      </c>
      <c r="BP137" s="301">
        <v>8257</v>
      </c>
      <c r="BQ137" s="301">
        <v>8163</v>
      </c>
      <c r="BR137" s="301">
        <v>8136</v>
      </c>
      <c r="BS137" s="301">
        <v>8151</v>
      </c>
      <c r="BT137" s="301">
        <v>8149</v>
      </c>
      <c r="BU137" s="301">
        <v>8134</v>
      </c>
      <c r="BV137" s="301">
        <v>8109</v>
      </c>
      <c r="BW137" s="292">
        <v>30283</v>
      </c>
      <c r="BX137" s="293">
        <v>30748</v>
      </c>
      <c r="BY137" s="301">
        <v>31179</v>
      </c>
      <c r="BZ137" s="301">
        <v>31589</v>
      </c>
      <c r="CA137" s="301">
        <v>32741</v>
      </c>
      <c r="CB137" s="301">
        <v>33311</v>
      </c>
      <c r="CC137" s="301">
        <v>33744</v>
      </c>
      <c r="CD137" s="301">
        <v>34211</v>
      </c>
      <c r="CE137" s="301">
        <v>34713</v>
      </c>
      <c r="CF137" s="301">
        <v>34971</v>
      </c>
      <c r="CG137" s="301">
        <v>35400</v>
      </c>
      <c r="CH137" s="301">
        <v>35790</v>
      </c>
      <c r="CI137" s="292">
        <v>35974</v>
      </c>
      <c r="CJ137" s="293">
        <v>35936</v>
      </c>
      <c r="CK137" s="301">
        <v>36182</v>
      </c>
      <c r="CL137" s="301">
        <v>36649</v>
      </c>
      <c r="CM137" s="301">
        <v>36329</v>
      </c>
      <c r="CN137" s="301">
        <v>35910</v>
      </c>
      <c r="CO137" s="301">
        <v>36008</v>
      </c>
      <c r="CP137" s="301">
        <v>36473</v>
      </c>
      <c r="CQ137" s="301">
        <v>37354</v>
      </c>
      <c r="CR137" s="301">
        <v>37668</v>
      </c>
      <c r="CS137" s="301">
        <v>38015</v>
      </c>
      <c r="CT137" s="301">
        <v>38331</v>
      </c>
      <c r="CU137" s="292">
        <v>38756</v>
      </c>
      <c r="CV137" s="293">
        <v>39094</v>
      </c>
      <c r="CW137" s="301">
        <v>39710</v>
      </c>
      <c r="CX137" s="301">
        <v>40254</v>
      </c>
      <c r="CY137" s="301">
        <v>40671</v>
      </c>
      <c r="CZ137" s="301">
        <v>40958</v>
      </c>
      <c r="DA137" s="301">
        <v>41301</v>
      </c>
      <c r="DB137" s="301">
        <v>41733</v>
      </c>
      <c r="DC137" s="301">
        <v>42057</v>
      </c>
      <c r="DD137" s="301">
        <v>41634</v>
      </c>
      <c r="DE137" s="301">
        <v>41973</v>
      </c>
      <c r="DF137" s="301">
        <v>42248</v>
      </c>
      <c r="DG137" s="292">
        <v>42408</v>
      </c>
      <c r="DH137" s="293">
        <v>42724</v>
      </c>
      <c r="DI137" s="301">
        <v>42874</v>
      </c>
      <c r="DJ137" s="301">
        <v>43093</v>
      </c>
      <c r="DK137" s="301">
        <v>43412</v>
      </c>
      <c r="DL137" s="301">
        <v>43651</v>
      </c>
      <c r="DM137" s="301">
        <v>43946</v>
      </c>
      <c r="DN137" s="301">
        <v>42646</v>
      </c>
      <c r="DO137" s="301">
        <v>43073</v>
      </c>
      <c r="DP137" s="301">
        <v>43476</v>
      </c>
      <c r="DQ137" s="292">
        <v>43727</v>
      </c>
      <c r="DR137" s="292">
        <v>43975</v>
      </c>
      <c r="DS137" s="296">
        <v>44018</v>
      </c>
      <c r="DT137" s="292">
        <v>43694</v>
      </c>
      <c r="DU137" s="292">
        <v>43839</v>
      </c>
      <c r="DV137" s="292">
        <v>44147</v>
      </c>
      <c r="DW137" s="292">
        <v>44273</v>
      </c>
      <c r="DX137" s="292">
        <v>44354</v>
      </c>
      <c r="DY137" s="292">
        <v>44497</v>
      </c>
      <c r="DZ137" s="292">
        <v>44493</v>
      </c>
      <c r="EA137" s="292">
        <v>44514</v>
      </c>
      <c r="EB137" s="292">
        <v>44798</v>
      </c>
      <c r="EC137" s="292">
        <v>44854</v>
      </c>
      <c r="ED137" s="292">
        <v>44868</v>
      </c>
      <c r="EE137" s="292">
        <v>44945</v>
      </c>
      <c r="EF137" s="853">
        <v>44509</v>
      </c>
      <c r="EG137" s="292">
        <v>44761</v>
      </c>
      <c r="EH137" s="292">
        <v>44972</v>
      </c>
      <c r="EI137" s="292">
        <v>45072</v>
      </c>
      <c r="EJ137" s="292">
        <v>45063</v>
      </c>
      <c r="EK137" s="292">
        <v>45447</v>
      </c>
      <c r="EL137" s="296">
        <v>45525</v>
      </c>
      <c r="EM137" s="93">
        <v>78</v>
      </c>
      <c r="EN137" s="79">
        <v>0.17133443163097198</v>
      </c>
      <c r="EO137" s="93">
        <v>580</v>
      </c>
      <c r="EP137" s="79">
        <v>1.2904661252642118</v>
      </c>
    </row>
    <row r="138" spans="1:146" ht="15" customHeight="1" outlineLevel="2" thickBot="1">
      <c r="A138" s="290">
        <v>631</v>
      </c>
      <c r="B138" s="290" t="s">
        <v>860</v>
      </c>
      <c r="C138" s="290" t="s">
        <v>500</v>
      </c>
      <c r="D138" s="294">
        <v>32503</v>
      </c>
      <c r="E138" s="302">
        <v>32707</v>
      </c>
      <c r="F138" s="302">
        <v>33089</v>
      </c>
      <c r="G138" s="302">
        <v>33141</v>
      </c>
      <c r="H138" s="302">
        <v>33370</v>
      </c>
      <c r="I138" s="302">
        <v>33489</v>
      </c>
      <c r="J138" s="302">
        <v>33715</v>
      </c>
      <c r="K138" s="302">
        <v>34138</v>
      </c>
      <c r="L138" s="302">
        <v>33927</v>
      </c>
      <c r="M138" s="302">
        <v>34278</v>
      </c>
      <c r="N138" s="302">
        <v>34394</v>
      </c>
      <c r="O138" s="297">
        <v>34393</v>
      </c>
      <c r="P138" s="294">
        <v>34033</v>
      </c>
      <c r="Q138" s="302">
        <v>31454</v>
      </c>
      <c r="R138" s="302">
        <v>32923</v>
      </c>
      <c r="S138" s="302">
        <v>33421</v>
      </c>
      <c r="T138" s="302">
        <v>33370</v>
      </c>
      <c r="U138" s="302">
        <v>34203</v>
      </c>
      <c r="V138" s="302">
        <v>34348</v>
      </c>
      <c r="W138" s="302">
        <v>35520</v>
      </c>
      <c r="X138" s="302">
        <v>35850</v>
      </c>
      <c r="Y138" s="302">
        <v>38130</v>
      </c>
      <c r="Z138" s="302">
        <v>38297</v>
      </c>
      <c r="AA138" s="297">
        <v>38876</v>
      </c>
      <c r="AB138" s="294">
        <v>39361</v>
      </c>
      <c r="AC138" s="302">
        <v>39991</v>
      </c>
      <c r="AD138" s="302">
        <v>39841</v>
      </c>
      <c r="AE138" s="302">
        <v>40132</v>
      </c>
      <c r="AF138" s="302">
        <v>40535</v>
      </c>
      <c r="AG138" s="302">
        <v>41010</v>
      </c>
      <c r="AH138" s="302">
        <v>41602</v>
      </c>
      <c r="AI138" s="302">
        <v>41949</v>
      </c>
      <c r="AJ138" s="302">
        <v>42315</v>
      </c>
      <c r="AK138" s="302">
        <v>42541</v>
      </c>
      <c r="AL138" s="302">
        <v>42758</v>
      </c>
      <c r="AM138" s="297">
        <v>43491</v>
      </c>
      <c r="AN138" s="294">
        <v>43379</v>
      </c>
      <c r="AO138" s="302">
        <v>43793</v>
      </c>
      <c r="AP138" s="302">
        <v>44778</v>
      </c>
      <c r="AQ138" s="302">
        <v>45592</v>
      </c>
      <c r="AR138" s="302">
        <v>45927</v>
      </c>
      <c r="AS138" s="302">
        <v>46787</v>
      </c>
      <c r="AT138" s="302">
        <v>47082</v>
      </c>
      <c r="AU138" s="302">
        <v>47513</v>
      </c>
      <c r="AV138" s="302">
        <v>48214</v>
      </c>
      <c r="AW138" s="302">
        <v>49134</v>
      </c>
      <c r="AX138" s="302">
        <v>49328</v>
      </c>
      <c r="AY138" s="297">
        <v>48439</v>
      </c>
      <c r="AZ138" s="294">
        <v>48106</v>
      </c>
      <c r="BA138" s="302">
        <v>47824</v>
      </c>
      <c r="BB138" s="302">
        <v>49375</v>
      </c>
      <c r="BC138" s="302">
        <v>49751</v>
      </c>
      <c r="BD138" s="302">
        <v>49290</v>
      </c>
      <c r="BE138" s="302">
        <v>49765</v>
      </c>
      <c r="BF138" s="302">
        <v>50123</v>
      </c>
      <c r="BG138" s="302">
        <v>50415</v>
      </c>
      <c r="BH138" s="302">
        <v>51273</v>
      </c>
      <c r="BI138" s="302">
        <v>51825</v>
      </c>
      <c r="BJ138" s="302">
        <v>52473</v>
      </c>
      <c r="BK138" s="303">
        <v>52274</v>
      </c>
      <c r="BL138" s="294">
        <v>52173</v>
      </c>
      <c r="BM138" s="302">
        <v>51921</v>
      </c>
      <c r="BN138" s="302">
        <v>53816</v>
      </c>
      <c r="BO138" s="302">
        <v>54093</v>
      </c>
      <c r="BP138" s="302">
        <v>54467</v>
      </c>
      <c r="BQ138" s="302">
        <v>54779</v>
      </c>
      <c r="BR138" s="302">
        <v>55019</v>
      </c>
      <c r="BS138" s="302">
        <v>55544</v>
      </c>
      <c r="BT138" s="302">
        <v>56362</v>
      </c>
      <c r="BU138" s="302">
        <v>56915</v>
      </c>
      <c r="BV138" s="302">
        <v>57383</v>
      </c>
      <c r="BW138" s="303">
        <v>52371</v>
      </c>
      <c r="BX138" s="294">
        <v>52701</v>
      </c>
      <c r="BY138" s="302">
        <v>53132</v>
      </c>
      <c r="BZ138" s="302">
        <v>53734</v>
      </c>
      <c r="CA138" s="302">
        <v>54653</v>
      </c>
      <c r="CB138" s="302">
        <v>55287</v>
      </c>
      <c r="CC138" s="302">
        <v>55609</v>
      </c>
      <c r="CD138" s="302">
        <v>56182</v>
      </c>
      <c r="CE138" s="302">
        <v>56808</v>
      </c>
      <c r="CF138" s="302">
        <v>57481</v>
      </c>
      <c r="CG138" s="302">
        <v>57950</v>
      </c>
      <c r="CH138" s="302">
        <v>58373</v>
      </c>
      <c r="CI138" s="303">
        <v>58556</v>
      </c>
      <c r="CJ138" s="294">
        <v>58923</v>
      </c>
      <c r="CK138" s="302">
        <v>59298</v>
      </c>
      <c r="CL138" s="302">
        <v>60020</v>
      </c>
      <c r="CM138" s="302">
        <v>59148</v>
      </c>
      <c r="CN138" s="302">
        <v>59029</v>
      </c>
      <c r="CO138" s="302">
        <v>59182</v>
      </c>
      <c r="CP138" s="302">
        <v>60006</v>
      </c>
      <c r="CQ138" s="302">
        <v>61310</v>
      </c>
      <c r="CR138" s="302">
        <v>61776</v>
      </c>
      <c r="CS138" s="302">
        <v>62341</v>
      </c>
      <c r="CT138" s="302">
        <v>62659</v>
      </c>
      <c r="CU138" s="303">
        <v>63323</v>
      </c>
      <c r="CV138" s="294">
        <v>63843</v>
      </c>
      <c r="CW138" s="302">
        <v>65038</v>
      </c>
      <c r="CX138" s="302">
        <v>65994</v>
      </c>
      <c r="CY138" s="302">
        <v>66847</v>
      </c>
      <c r="CZ138" s="302">
        <v>67312</v>
      </c>
      <c r="DA138" s="302">
        <v>68006</v>
      </c>
      <c r="DB138" s="302">
        <v>68630</v>
      </c>
      <c r="DC138" s="302">
        <v>69195</v>
      </c>
      <c r="DD138" s="302">
        <v>69039</v>
      </c>
      <c r="DE138" s="302">
        <v>69638</v>
      </c>
      <c r="DF138" s="302">
        <v>70163</v>
      </c>
      <c r="DG138" s="303">
        <v>70546</v>
      </c>
      <c r="DH138" s="294">
        <v>71016</v>
      </c>
      <c r="DI138" s="302">
        <v>71153</v>
      </c>
      <c r="DJ138" s="302">
        <v>71279</v>
      </c>
      <c r="DK138" s="302">
        <v>71870</v>
      </c>
      <c r="DL138" s="302">
        <v>72177</v>
      </c>
      <c r="DM138" s="302">
        <v>72748</v>
      </c>
      <c r="DN138" s="302">
        <v>70144</v>
      </c>
      <c r="DO138" s="302">
        <v>70873</v>
      </c>
      <c r="DP138" s="302">
        <v>71449</v>
      </c>
      <c r="DQ138" s="303">
        <v>72047</v>
      </c>
      <c r="DR138" s="303">
        <v>72510</v>
      </c>
      <c r="DS138" s="297">
        <v>72811</v>
      </c>
      <c r="DT138" s="303">
        <v>72704</v>
      </c>
      <c r="DU138" s="303">
        <v>73083</v>
      </c>
      <c r="DV138" s="303">
        <v>73764</v>
      </c>
      <c r="DW138" s="303">
        <v>74003</v>
      </c>
      <c r="DX138" s="303">
        <v>74654</v>
      </c>
      <c r="DY138" s="303">
        <v>75027</v>
      </c>
      <c r="DZ138" s="303">
        <v>75011</v>
      </c>
      <c r="EA138" s="303">
        <v>75094</v>
      </c>
      <c r="EB138" s="303">
        <v>75637</v>
      </c>
      <c r="EC138" s="303">
        <v>75742</v>
      </c>
      <c r="ED138" s="303">
        <v>75610</v>
      </c>
      <c r="EE138" s="303">
        <v>75865</v>
      </c>
      <c r="EF138" s="854">
        <v>75169</v>
      </c>
      <c r="EG138" s="303">
        <v>75629</v>
      </c>
      <c r="EH138" s="303">
        <v>76102</v>
      </c>
      <c r="EI138" s="303">
        <v>76192</v>
      </c>
      <c r="EJ138" s="303">
        <v>76356</v>
      </c>
      <c r="EK138" s="303">
        <v>76957</v>
      </c>
      <c r="EL138" s="297">
        <v>76966</v>
      </c>
      <c r="EM138" s="93">
        <v>9</v>
      </c>
      <c r="EN138" s="79">
        <v>1.1693475040927163E-2</v>
      </c>
      <c r="EO138" s="93">
        <v>1101</v>
      </c>
      <c r="EP138" s="79">
        <v>1.4512621103275554</v>
      </c>
    </row>
    <row r="139" spans="1:146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>
        <v>4998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193"/>
      <c r="EN139" s="194"/>
    </row>
    <row r="140" spans="1:146" ht="22.5">
      <c r="C140" s="198" t="s">
        <v>401</v>
      </c>
      <c r="D140" s="1005" t="s">
        <v>862</v>
      </c>
      <c r="E140" s="1005"/>
      <c r="F140" s="1005"/>
      <c r="BQ140" s="838" t="s">
        <v>883</v>
      </c>
      <c r="BR140" s="836"/>
      <c r="BS140" s="836"/>
      <c r="BT140" s="836"/>
      <c r="BU140" s="836"/>
      <c r="BV140" s="836"/>
      <c r="BW140" s="836"/>
      <c r="BX140" s="836"/>
      <c r="BY140" s="836"/>
      <c r="BZ140" s="836"/>
      <c r="CA140" s="837"/>
      <c r="CB140" s="837"/>
      <c r="CC140" s="876" t="s">
        <v>368</v>
      </c>
      <c r="CD140" s="638"/>
      <c r="CW140" s="930" t="s">
        <v>863</v>
      </c>
      <c r="CX140" s="931"/>
      <c r="CY140" s="931"/>
      <c r="CZ140" s="931"/>
      <c r="DA140" s="931"/>
      <c r="DB140" s="931"/>
      <c r="DC140" s="931"/>
      <c r="DD140" s="931"/>
      <c r="DE140" s="931"/>
      <c r="DF140" s="931"/>
      <c r="DG140" s="931"/>
      <c r="DH140" s="1009"/>
      <c r="DI140" s="877" t="s">
        <v>603</v>
      </c>
    </row>
    <row r="141" spans="1:146" ht="22.5">
      <c r="C141" s="201" t="s">
        <v>404</v>
      </c>
      <c r="D141" s="1005" t="s">
        <v>864</v>
      </c>
      <c r="E141" s="1005"/>
      <c r="F141" s="1005"/>
      <c r="BQ141" s="771" t="s">
        <v>405</v>
      </c>
      <c r="BR141" s="663"/>
      <c r="BS141" s="663"/>
      <c r="BT141" s="663"/>
      <c r="BU141" s="663"/>
      <c r="BV141" s="663"/>
      <c r="BW141" s="663"/>
      <c r="BX141" s="663"/>
      <c r="BY141" s="663"/>
      <c r="BZ141" s="663"/>
      <c r="CA141" s="663"/>
      <c r="CB141" s="663"/>
      <c r="CW141" s="921" t="s">
        <v>405</v>
      </c>
      <c r="CX141" s="922"/>
      <c r="CY141" s="922"/>
      <c r="CZ141" s="922"/>
      <c r="DA141" s="922"/>
      <c r="DB141" s="922"/>
      <c r="DC141" s="922"/>
      <c r="DD141" s="922"/>
      <c r="DE141" s="922"/>
      <c r="DF141" s="922"/>
      <c r="DG141" s="922"/>
      <c r="DH141" s="922"/>
    </row>
    <row r="142" spans="1:146">
      <c r="C142" s="553" t="s">
        <v>406</v>
      </c>
      <c r="D142" s="771" t="s">
        <v>407</v>
      </c>
      <c r="E142" s="663"/>
      <c r="F142" s="663"/>
      <c r="G142" s="663"/>
      <c r="H142" s="663"/>
      <c r="I142" s="663"/>
      <c r="J142" s="663"/>
      <c r="K142" s="663"/>
      <c r="L142" s="663"/>
      <c r="M142" s="663"/>
      <c r="N142" s="663"/>
      <c r="BQ142" s="771" t="s">
        <v>407</v>
      </c>
      <c r="BR142" s="663"/>
      <c r="BS142" s="663"/>
      <c r="BT142" s="663"/>
      <c r="BU142" s="663"/>
      <c r="BV142" s="663"/>
      <c r="BW142" s="663"/>
      <c r="BX142" s="663"/>
      <c r="BY142" s="663"/>
      <c r="BZ142" s="663"/>
      <c r="CA142" s="663"/>
      <c r="CB142" s="663"/>
      <c r="CW142" s="771" t="s">
        <v>407</v>
      </c>
      <c r="CX142" s="663"/>
      <c r="CY142" s="663"/>
      <c r="CZ142" s="663"/>
      <c r="DA142" s="663"/>
      <c r="DB142" s="663"/>
      <c r="DC142" s="663"/>
      <c r="DD142" s="663"/>
      <c r="DE142" s="663"/>
      <c r="DF142" s="663"/>
      <c r="DG142" s="663"/>
    </row>
  </sheetData>
  <sheetProtection autoFilter="0"/>
  <autoFilter ref="EM2:EP141" xr:uid="{00000000-0009-0000-0000-00000F000000}"/>
  <mergeCells count="28">
    <mergeCell ref="EY44:EZ44"/>
    <mergeCell ref="D140:F140"/>
    <mergeCell ref="CW140:DH140"/>
    <mergeCell ref="D141:F141"/>
    <mergeCell ref="CW141:DH141"/>
    <mergeCell ref="EM1:EN1"/>
    <mergeCell ref="EO1:EP1"/>
    <mergeCell ref="A2:A3"/>
    <mergeCell ref="B2:B3"/>
    <mergeCell ref="C2:C3"/>
    <mergeCell ref="D2:O2"/>
    <mergeCell ref="P2:AA2"/>
    <mergeCell ref="AB2:AM2"/>
    <mergeCell ref="EP2:EP3"/>
    <mergeCell ref="CJ2:CU2"/>
    <mergeCell ref="AN2:AY2"/>
    <mergeCell ref="AZ2:BK2"/>
    <mergeCell ref="EM2:EM3"/>
    <mergeCell ref="BL2:BW2"/>
    <mergeCell ref="BX2:CI2"/>
    <mergeCell ref="CV2:DG2"/>
    <mergeCell ref="EQ2:ER2"/>
    <mergeCell ref="EQ7:ER7"/>
    <mergeCell ref="EN2:EN3"/>
    <mergeCell ref="EO2:EO3"/>
    <mergeCell ref="DH2:DS2"/>
    <mergeCell ref="DT2:EE2"/>
    <mergeCell ref="EF2:EL2"/>
  </mergeCells>
  <conditionalFormatting sqref="EM4:EM138">
    <cfRule type="iconSet" priority="2">
      <iconSet iconSet="3Arrows">
        <cfvo type="percent" val="0"/>
        <cfvo type="num" val="0"/>
        <cfvo type="num" val="1"/>
      </iconSet>
    </cfRule>
  </conditionalFormatting>
  <conditionalFormatting sqref="EM139">
    <cfRule type="iconSet" priority="7">
      <iconSet iconSet="3Arrows">
        <cfvo type="percent" val="0"/>
        <cfvo type="num" val="0"/>
        <cfvo type="num" val="1"/>
      </iconSet>
    </cfRule>
  </conditionalFormatting>
  <conditionalFormatting sqref="EN4:EN138">
    <cfRule type="iconSet" priority="4">
      <iconSet iconSet="3Symbols2">
        <cfvo type="percent" val="0"/>
        <cfvo type="num" val="0.01"/>
        <cfvo type="num" val="0.5"/>
      </iconSet>
    </cfRule>
  </conditionalFormatting>
  <conditionalFormatting sqref="EN139">
    <cfRule type="iconSet" priority="6">
      <iconSet iconSet="3Symbols2">
        <cfvo type="percent" val="0"/>
        <cfvo type="num" val="0"/>
        <cfvo type="num" val="0.5"/>
      </iconSet>
    </cfRule>
  </conditionalFormatting>
  <conditionalFormatting sqref="EO4:EO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EP4:EP138">
    <cfRule type="iconSet" priority="3">
      <iconSet iconSet="3Symbols2">
        <cfvo type="percent" val="0"/>
        <cfvo type="num" val="0.01"/>
        <cfvo type="num" val="0.5"/>
      </iconSet>
    </cfRule>
  </conditionalFormatting>
  <hyperlinks>
    <hyperlink ref="ES1" location="INDICE!B2" display="Indice" xr:uid="{81C2BD9A-E5F2-45E9-92AD-088BBE6F7E5B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66FF66"/>
  </sheetPr>
  <dimension ref="A1:EK142"/>
  <sheetViews>
    <sheetView zoomScale="80" zoomScaleNormal="80" workbookViewId="0">
      <pane xSplit="3" ySplit="3" topLeftCell="DH4" activePane="bottomRight" state="frozen"/>
      <selection pane="bottomRight" activeCell="DV133" sqref="DV133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8.28515625" customWidth="1"/>
    <col min="3" max="3" width="26" customWidth="1"/>
    <col min="4" max="84" width="11.5703125" customWidth="1"/>
    <col min="85" max="87" width="13" customWidth="1"/>
    <col min="88" max="117" width="13.5703125" customWidth="1"/>
    <col min="118" max="118" width="13.7109375" customWidth="1"/>
    <col min="119" max="119" width="20" customWidth="1"/>
    <col min="120" max="120" width="16.7109375" customWidth="1"/>
    <col min="121" max="121" width="17.28515625" customWidth="1"/>
    <col min="122" max="122" width="14.5703125" customWidth="1"/>
    <col min="123" max="123" width="17" customWidth="1"/>
    <col min="124" max="124" width="14.42578125" customWidth="1"/>
    <col min="125" max="126" width="11.42578125" customWidth="1"/>
    <col min="127" max="130" width="11.42578125" hidden="1" customWidth="1"/>
    <col min="131" max="143" width="11.42578125" customWidth="1"/>
    <col min="144" max="144" width="13.42578125" customWidth="1"/>
    <col min="145" max="147" width="11.42578125" customWidth="1"/>
    <col min="303" max="303" width="21.42578125" customWidth="1"/>
    <col min="304" max="312" width="11.42578125" customWidth="1"/>
    <col min="313" max="313" width="15.5703125" customWidth="1"/>
    <col min="314" max="314" width="13.42578125" customWidth="1"/>
    <col min="319" max="319" width="14.7109375" customWidth="1"/>
    <col min="559" max="559" width="21.42578125" customWidth="1"/>
    <col min="560" max="568" width="11.42578125" customWidth="1"/>
    <col min="569" max="569" width="15.5703125" customWidth="1"/>
    <col min="570" max="570" width="13.42578125" customWidth="1"/>
    <col min="575" max="575" width="14.7109375" customWidth="1"/>
    <col min="815" max="815" width="21.42578125" customWidth="1"/>
    <col min="816" max="824" width="11.42578125" customWidth="1"/>
    <col min="825" max="825" width="15.5703125" customWidth="1"/>
    <col min="826" max="826" width="13.42578125" customWidth="1"/>
    <col min="831" max="831" width="14.7109375" customWidth="1"/>
    <col min="1071" max="1071" width="21.42578125" customWidth="1"/>
    <col min="1072" max="1080" width="11.42578125" customWidth="1"/>
    <col min="1081" max="1081" width="15.5703125" customWidth="1"/>
    <col min="1082" max="1082" width="13.42578125" customWidth="1"/>
    <col min="1087" max="1087" width="14.7109375" customWidth="1"/>
    <col min="1327" max="1327" width="21.42578125" customWidth="1"/>
    <col min="1328" max="1336" width="11.42578125" customWidth="1"/>
    <col min="1337" max="1337" width="15.5703125" customWidth="1"/>
    <col min="1338" max="1338" width="13.42578125" customWidth="1"/>
    <col min="1343" max="1343" width="14.7109375" customWidth="1"/>
    <col min="1583" max="1583" width="21.42578125" customWidth="1"/>
    <col min="1584" max="1592" width="11.42578125" customWidth="1"/>
    <col min="1593" max="1593" width="15.5703125" customWidth="1"/>
    <col min="1594" max="1594" width="13.42578125" customWidth="1"/>
    <col min="1599" max="1599" width="14.7109375" customWidth="1"/>
    <col min="1839" max="1839" width="21.42578125" customWidth="1"/>
    <col min="1840" max="1848" width="11.42578125" customWidth="1"/>
    <col min="1849" max="1849" width="15.5703125" customWidth="1"/>
    <col min="1850" max="1850" width="13.42578125" customWidth="1"/>
    <col min="1855" max="1855" width="14.7109375" customWidth="1"/>
    <col min="2095" max="2095" width="21.42578125" customWidth="1"/>
    <col min="2096" max="2104" width="11.42578125" customWidth="1"/>
    <col min="2105" max="2105" width="15.5703125" customWidth="1"/>
    <col min="2106" max="2106" width="13.42578125" customWidth="1"/>
    <col min="2111" max="2111" width="14.7109375" customWidth="1"/>
    <col min="2351" max="2351" width="21.42578125" customWidth="1"/>
    <col min="2352" max="2360" width="11.42578125" customWidth="1"/>
    <col min="2361" max="2361" width="15.5703125" customWidth="1"/>
    <col min="2362" max="2362" width="13.42578125" customWidth="1"/>
    <col min="2367" max="2367" width="14.7109375" customWidth="1"/>
    <col min="2607" max="2607" width="21.42578125" customWidth="1"/>
    <col min="2608" max="2616" width="11.42578125" customWidth="1"/>
    <col min="2617" max="2617" width="15.5703125" customWidth="1"/>
    <col min="2618" max="2618" width="13.42578125" customWidth="1"/>
    <col min="2623" max="2623" width="14.7109375" customWidth="1"/>
    <col min="2863" max="2863" width="21.42578125" customWidth="1"/>
    <col min="2864" max="2872" width="11.42578125" customWidth="1"/>
    <col min="2873" max="2873" width="15.5703125" customWidth="1"/>
    <col min="2874" max="2874" width="13.42578125" customWidth="1"/>
    <col min="2879" max="2879" width="14.7109375" customWidth="1"/>
    <col min="3119" max="3119" width="21.42578125" customWidth="1"/>
    <col min="3120" max="3128" width="11.42578125" customWidth="1"/>
    <col min="3129" max="3129" width="15.5703125" customWidth="1"/>
    <col min="3130" max="3130" width="13.42578125" customWidth="1"/>
    <col min="3135" max="3135" width="14.7109375" customWidth="1"/>
    <col min="3375" max="3375" width="21.42578125" customWidth="1"/>
    <col min="3376" max="3384" width="11.42578125" customWidth="1"/>
    <col min="3385" max="3385" width="15.5703125" customWidth="1"/>
    <col min="3386" max="3386" width="13.42578125" customWidth="1"/>
    <col min="3391" max="3391" width="14.7109375" customWidth="1"/>
    <col min="3631" max="3631" width="21.42578125" customWidth="1"/>
    <col min="3632" max="3640" width="11.42578125" customWidth="1"/>
    <col min="3641" max="3641" width="15.5703125" customWidth="1"/>
    <col min="3642" max="3642" width="13.42578125" customWidth="1"/>
    <col min="3647" max="3647" width="14.7109375" customWidth="1"/>
    <col min="3887" max="3887" width="21.42578125" customWidth="1"/>
    <col min="3888" max="3896" width="11.42578125" customWidth="1"/>
    <col min="3897" max="3897" width="15.5703125" customWidth="1"/>
    <col min="3898" max="3898" width="13.42578125" customWidth="1"/>
    <col min="3903" max="3903" width="14.7109375" customWidth="1"/>
    <col min="4143" max="4143" width="21.42578125" customWidth="1"/>
    <col min="4144" max="4152" width="11.42578125" customWidth="1"/>
    <col min="4153" max="4153" width="15.5703125" customWidth="1"/>
    <col min="4154" max="4154" width="13.42578125" customWidth="1"/>
    <col min="4159" max="4159" width="14.7109375" customWidth="1"/>
    <col min="4399" max="4399" width="21.42578125" customWidth="1"/>
    <col min="4400" max="4408" width="11.42578125" customWidth="1"/>
    <col min="4409" max="4409" width="15.5703125" customWidth="1"/>
    <col min="4410" max="4410" width="13.42578125" customWidth="1"/>
    <col min="4415" max="4415" width="14.7109375" customWidth="1"/>
    <col min="4655" max="4655" width="21.42578125" customWidth="1"/>
    <col min="4656" max="4664" width="11.42578125" customWidth="1"/>
    <col min="4665" max="4665" width="15.5703125" customWidth="1"/>
    <col min="4666" max="4666" width="13.42578125" customWidth="1"/>
    <col min="4671" max="4671" width="14.7109375" customWidth="1"/>
    <col min="4911" max="4911" width="21.42578125" customWidth="1"/>
    <col min="4912" max="4920" width="11.42578125" customWidth="1"/>
    <col min="4921" max="4921" width="15.5703125" customWidth="1"/>
    <col min="4922" max="4922" width="13.42578125" customWidth="1"/>
    <col min="4927" max="4927" width="14.7109375" customWidth="1"/>
    <col min="5167" max="5167" width="21.42578125" customWidth="1"/>
    <col min="5168" max="5176" width="11.42578125" customWidth="1"/>
    <col min="5177" max="5177" width="15.5703125" customWidth="1"/>
    <col min="5178" max="5178" width="13.42578125" customWidth="1"/>
    <col min="5183" max="5183" width="14.7109375" customWidth="1"/>
    <col min="5423" max="5423" width="21.42578125" customWidth="1"/>
    <col min="5424" max="5432" width="11.42578125" customWidth="1"/>
    <col min="5433" max="5433" width="15.5703125" customWidth="1"/>
    <col min="5434" max="5434" width="13.42578125" customWidth="1"/>
    <col min="5439" max="5439" width="14.7109375" customWidth="1"/>
    <col min="5679" max="5679" width="21.42578125" customWidth="1"/>
    <col min="5680" max="5688" width="11.42578125" customWidth="1"/>
    <col min="5689" max="5689" width="15.5703125" customWidth="1"/>
    <col min="5690" max="5690" width="13.42578125" customWidth="1"/>
    <col min="5695" max="5695" width="14.7109375" customWidth="1"/>
    <col min="5935" max="5935" width="21.42578125" customWidth="1"/>
    <col min="5936" max="5944" width="11.42578125" customWidth="1"/>
    <col min="5945" max="5945" width="15.5703125" customWidth="1"/>
    <col min="5946" max="5946" width="13.42578125" customWidth="1"/>
    <col min="5951" max="5951" width="14.7109375" customWidth="1"/>
    <col min="6191" max="6191" width="21.42578125" customWidth="1"/>
    <col min="6192" max="6200" width="11.42578125" customWidth="1"/>
    <col min="6201" max="6201" width="15.5703125" customWidth="1"/>
    <col min="6202" max="6202" width="13.42578125" customWidth="1"/>
    <col min="6207" max="6207" width="14.7109375" customWidth="1"/>
    <col min="6447" max="6447" width="21.42578125" customWidth="1"/>
    <col min="6448" max="6456" width="11.42578125" customWidth="1"/>
    <col min="6457" max="6457" width="15.5703125" customWidth="1"/>
    <col min="6458" max="6458" width="13.42578125" customWidth="1"/>
    <col min="6463" max="6463" width="14.7109375" customWidth="1"/>
    <col min="6703" max="6703" width="21.42578125" customWidth="1"/>
    <col min="6704" max="6712" width="11.42578125" customWidth="1"/>
    <col min="6713" max="6713" width="15.5703125" customWidth="1"/>
    <col min="6714" max="6714" width="13.42578125" customWidth="1"/>
    <col min="6719" max="6719" width="14.7109375" customWidth="1"/>
    <col min="6959" max="6959" width="21.42578125" customWidth="1"/>
    <col min="6960" max="6968" width="11.42578125" customWidth="1"/>
    <col min="6969" max="6969" width="15.5703125" customWidth="1"/>
    <col min="6970" max="6970" width="13.42578125" customWidth="1"/>
    <col min="6975" max="6975" width="14.7109375" customWidth="1"/>
    <col min="7215" max="7215" width="21.42578125" customWidth="1"/>
    <col min="7216" max="7224" width="11.42578125" customWidth="1"/>
    <col min="7225" max="7225" width="15.5703125" customWidth="1"/>
    <col min="7226" max="7226" width="13.42578125" customWidth="1"/>
    <col min="7231" max="7231" width="14.7109375" customWidth="1"/>
    <col min="7471" max="7471" width="21.42578125" customWidth="1"/>
    <col min="7472" max="7480" width="11.42578125" customWidth="1"/>
    <col min="7481" max="7481" width="15.5703125" customWidth="1"/>
    <col min="7482" max="7482" width="13.42578125" customWidth="1"/>
    <col min="7487" max="7487" width="14.7109375" customWidth="1"/>
    <col min="7727" max="7727" width="21.42578125" customWidth="1"/>
    <col min="7728" max="7736" width="11.42578125" customWidth="1"/>
    <col min="7737" max="7737" width="15.5703125" customWidth="1"/>
    <col min="7738" max="7738" width="13.42578125" customWidth="1"/>
    <col min="7743" max="7743" width="14.7109375" customWidth="1"/>
    <col min="7983" max="7983" width="21.42578125" customWidth="1"/>
    <col min="7984" max="7992" width="11.42578125" customWidth="1"/>
    <col min="7993" max="7993" width="15.5703125" customWidth="1"/>
    <col min="7994" max="7994" width="13.42578125" customWidth="1"/>
    <col min="7999" max="7999" width="14.7109375" customWidth="1"/>
    <col min="8239" max="8239" width="21.42578125" customWidth="1"/>
    <col min="8240" max="8248" width="11.42578125" customWidth="1"/>
    <col min="8249" max="8249" width="15.5703125" customWidth="1"/>
    <col min="8250" max="8250" width="13.42578125" customWidth="1"/>
    <col min="8255" max="8255" width="14.7109375" customWidth="1"/>
    <col min="8495" max="8495" width="21.42578125" customWidth="1"/>
    <col min="8496" max="8504" width="11.42578125" customWidth="1"/>
    <col min="8505" max="8505" width="15.5703125" customWidth="1"/>
    <col min="8506" max="8506" width="13.42578125" customWidth="1"/>
    <col min="8511" max="8511" width="14.7109375" customWidth="1"/>
    <col min="8751" max="8751" width="21.42578125" customWidth="1"/>
    <col min="8752" max="8760" width="11.42578125" customWidth="1"/>
    <col min="8761" max="8761" width="15.5703125" customWidth="1"/>
    <col min="8762" max="8762" width="13.42578125" customWidth="1"/>
    <col min="8767" max="8767" width="14.7109375" customWidth="1"/>
    <col min="9007" max="9007" width="21.42578125" customWidth="1"/>
    <col min="9008" max="9016" width="11.42578125" customWidth="1"/>
    <col min="9017" max="9017" width="15.5703125" customWidth="1"/>
    <col min="9018" max="9018" width="13.42578125" customWidth="1"/>
    <col min="9023" max="9023" width="14.7109375" customWidth="1"/>
    <col min="9263" max="9263" width="21.42578125" customWidth="1"/>
    <col min="9264" max="9272" width="11.42578125" customWidth="1"/>
    <col min="9273" max="9273" width="15.5703125" customWidth="1"/>
    <col min="9274" max="9274" width="13.42578125" customWidth="1"/>
    <col min="9279" max="9279" width="14.7109375" customWidth="1"/>
    <col min="9519" max="9519" width="21.42578125" customWidth="1"/>
    <col min="9520" max="9528" width="11.42578125" customWidth="1"/>
    <col min="9529" max="9529" width="15.5703125" customWidth="1"/>
    <col min="9530" max="9530" width="13.42578125" customWidth="1"/>
    <col min="9535" max="9535" width="14.7109375" customWidth="1"/>
    <col min="9775" max="9775" width="21.42578125" customWidth="1"/>
    <col min="9776" max="9784" width="11.42578125" customWidth="1"/>
    <col min="9785" max="9785" width="15.5703125" customWidth="1"/>
    <col min="9786" max="9786" width="13.42578125" customWidth="1"/>
    <col min="9791" max="9791" width="14.7109375" customWidth="1"/>
    <col min="10031" max="10031" width="21.42578125" customWidth="1"/>
    <col min="10032" max="10040" width="11.42578125" customWidth="1"/>
    <col min="10041" max="10041" width="15.5703125" customWidth="1"/>
    <col min="10042" max="10042" width="13.42578125" customWidth="1"/>
    <col min="10047" max="10047" width="14.7109375" customWidth="1"/>
    <col min="10287" max="10287" width="21.42578125" customWidth="1"/>
    <col min="10288" max="10296" width="11.42578125" customWidth="1"/>
    <col min="10297" max="10297" width="15.5703125" customWidth="1"/>
    <col min="10298" max="10298" width="13.42578125" customWidth="1"/>
    <col min="10303" max="10303" width="14.7109375" customWidth="1"/>
    <col min="10543" max="10543" width="21.42578125" customWidth="1"/>
    <col min="10544" max="10552" width="11.42578125" customWidth="1"/>
    <col min="10553" max="10553" width="15.5703125" customWidth="1"/>
    <col min="10554" max="10554" width="13.42578125" customWidth="1"/>
    <col min="10559" max="10559" width="14.7109375" customWidth="1"/>
    <col min="10799" max="10799" width="21.42578125" customWidth="1"/>
    <col min="10800" max="10808" width="11.42578125" customWidth="1"/>
    <col min="10809" max="10809" width="15.5703125" customWidth="1"/>
    <col min="10810" max="10810" width="13.42578125" customWidth="1"/>
    <col min="10815" max="10815" width="14.7109375" customWidth="1"/>
    <col min="11055" max="11055" width="21.42578125" customWidth="1"/>
    <col min="11056" max="11064" width="11.42578125" customWidth="1"/>
    <col min="11065" max="11065" width="15.5703125" customWidth="1"/>
    <col min="11066" max="11066" width="13.42578125" customWidth="1"/>
    <col min="11071" max="11071" width="14.7109375" customWidth="1"/>
    <col min="11311" max="11311" width="21.42578125" customWidth="1"/>
    <col min="11312" max="11320" width="11.42578125" customWidth="1"/>
    <col min="11321" max="11321" width="15.5703125" customWidth="1"/>
    <col min="11322" max="11322" width="13.42578125" customWidth="1"/>
    <col min="11327" max="11327" width="14.7109375" customWidth="1"/>
    <col min="11567" max="11567" width="21.42578125" customWidth="1"/>
    <col min="11568" max="11576" width="11.42578125" customWidth="1"/>
    <col min="11577" max="11577" width="15.5703125" customWidth="1"/>
    <col min="11578" max="11578" width="13.42578125" customWidth="1"/>
    <col min="11583" max="11583" width="14.7109375" customWidth="1"/>
    <col min="11823" max="11823" width="21.42578125" customWidth="1"/>
    <col min="11824" max="11832" width="11.42578125" customWidth="1"/>
    <col min="11833" max="11833" width="15.5703125" customWidth="1"/>
    <col min="11834" max="11834" width="13.42578125" customWidth="1"/>
    <col min="11839" max="11839" width="14.7109375" customWidth="1"/>
    <col min="12079" max="12079" width="21.42578125" customWidth="1"/>
    <col min="12080" max="12088" width="11.42578125" customWidth="1"/>
    <col min="12089" max="12089" width="15.5703125" customWidth="1"/>
    <col min="12090" max="12090" width="13.42578125" customWidth="1"/>
    <col min="12095" max="12095" width="14.7109375" customWidth="1"/>
    <col min="12335" max="12335" width="21.42578125" customWidth="1"/>
    <col min="12336" max="12344" width="11.42578125" customWidth="1"/>
    <col min="12345" max="12345" width="15.5703125" customWidth="1"/>
    <col min="12346" max="12346" width="13.42578125" customWidth="1"/>
    <col min="12351" max="12351" width="14.7109375" customWidth="1"/>
    <col min="12591" max="12591" width="21.42578125" customWidth="1"/>
    <col min="12592" max="12600" width="11.42578125" customWidth="1"/>
    <col min="12601" max="12601" width="15.5703125" customWidth="1"/>
    <col min="12602" max="12602" width="13.42578125" customWidth="1"/>
    <col min="12607" max="12607" width="14.7109375" customWidth="1"/>
    <col min="12847" max="12847" width="21.42578125" customWidth="1"/>
    <col min="12848" max="12856" width="11.42578125" customWidth="1"/>
    <col min="12857" max="12857" width="15.5703125" customWidth="1"/>
    <col min="12858" max="12858" width="13.42578125" customWidth="1"/>
    <col min="12863" max="12863" width="14.7109375" customWidth="1"/>
    <col min="13103" max="13103" width="21.42578125" customWidth="1"/>
    <col min="13104" max="13112" width="11.42578125" customWidth="1"/>
    <col min="13113" max="13113" width="15.5703125" customWidth="1"/>
    <col min="13114" max="13114" width="13.42578125" customWidth="1"/>
    <col min="13119" max="13119" width="14.7109375" customWidth="1"/>
    <col min="13359" max="13359" width="21.42578125" customWidth="1"/>
    <col min="13360" max="13368" width="11.42578125" customWidth="1"/>
    <col min="13369" max="13369" width="15.5703125" customWidth="1"/>
    <col min="13370" max="13370" width="13.42578125" customWidth="1"/>
    <col min="13375" max="13375" width="14.7109375" customWidth="1"/>
    <col min="13615" max="13615" width="21.42578125" customWidth="1"/>
    <col min="13616" max="13624" width="11.42578125" customWidth="1"/>
    <col min="13625" max="13625" width="15.5703125" customWidth="1"/>
    <col min="13626" max="13626" width="13.42578125" customWidth="1"/>
    <col min="13631" max="13631" width="14.7109375" customWidth="1"/>
    <col min="13871" max="13871" width="21.42578125" customWidth="1"/>
    <col min="13872" max="13880" width="11.42578125" customWidth="1"/>
    <col min="13881" max="13881" width="15.5703125" customWidth="1"/>
    <col min="13882" max="13882" width="13.42578125" customWidth="1"/>
    <col min="13887" max="13887" width="14.7109375" customWidth="1"/>
    <col min="14127" max="14127" width="21.42578125" customWidth="1"/>
    <col min="14128" max="14136" width="11.42578125" customWidth="1"/>
    <col min="14137" max="14137" width="15.5703125" customWidth="1"/>
    <col min="14138" max="14138" width="13.42578125" customWidth="1"/>
    <col min="14143" max="14143" width="14.7109375" customWidth="1"/>
    <col min="14383" max="14383" width="21.42578125" customWidth="1"/>
    <col min="14384" max="14392" width="11.42578125" customWidth="1"/>
    <col min="14393" max="14393" width="15.5703125" customWidth="1"/>
    <col min="14394" max="14394" width="13.42578125" customWidth="1"/>
    <col min="14399" max="14399" width="14.7109375" customWidth="1"/>
    <col min="14639" max="14639" width="21.42578125" customWidth="1"/>
    <col min="14640" max="14648" width="11.42578125" customWidth="1"/>
    <col min="14649" max="14649" width="15.5703125" customWidth="1"/>
    <col min="14650" max="14650" width="13.42578125" customWidth="1"/>
    <col min="14655" max="14655" width="14.7109375" customWidth="1"/>
    <col min="14895" max="14895" width="21.42578125" customWidth="1"/>
    <col min="14896" max="14904" width="11.42578125" customWidth="1"/>
    <col min="14905" max="14905" width="15.5703125" customWidth="1"/>
    <col min="14906" max="14906" width="13.42578125" customWidth="1"/>
    <col min="14911" max="14911" width="14.7109375" customWidth="1"/>
    <col min="15151" max="15151" width="21.42578125" customWidth="1"/>
    <col min="15152" max="15160" width="11.42578125" customWidth="1"/>
    <col min="15161" max="15161" width="15.5703125" customWidth="1"/>
    <col min="15162" max="15162" width="13.42578125" customWidth="1"/>
    <col min="15167" max="15167" width="14.7109375" customWidth="1"/>
    <col min="15407" max="15407" width="21.42578125" customWidth="1"/>
    <col min="15408" max="15416" width="11.42578125" customWidth="1"/>
    <col min="15417" max="15417" width="15.5703125" customWidth="1"/>
    <col min="15418" max="15418" width="13.42578125" customWidth="1"/>
    <col min="15423" max="15423" width="14.7109375" customWidth="1"/>
    <col min="15663" max="15663" width="21.42578125" customWidth="1"/>
    <col min="15664" max="15672" width="11.42578125" customWidth="1"/>
    <col min="15673" max="15673" width="15.5703125" customWidth="1"/>
    <col min="15674" max="15674" width="13.42578125" customWidth="1"/>
    <col min="15679" max="15679" width="14.7109375" customWidth="1"/>
    <col min="15919" max="15919" width="21.42578125" customWidth="1"/>
    <col min="15920" max="15928" width="11.42578125" customWidth="1"/>
    <col min="15929" max="15929" width="15.5703125" customWidth="1"/>
    <col min="15930" max="15930" width="13.42578125" customWidth="1"/>
    <col min="15935" max="15935" width="14.7109375" customWidth="1"/>
    <col min="16175" max="16175" width="21.42578125" customWidth="1"/>
    <col min="16176" max="16184" width="11.42578125" customWidth="1"/>
    <col min="16185" max="16185" width="15.5703125" customWidth="1"/>
    <col min="16186" max="16186" width="13.42578125" customWidth="1"/>
    <col min="16191" max="16191" width="14.7109375" customWidth="1"/>
  </cols>
  <sheetData>
    <row r="1" spans="1:136" ht="39" customHeight="1" thickBot="1">
      <c r="A1" s="328"/>
      <c r="B1" s="27" t="s">
        <v>884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328" t="s">
        <v>885</v>
      </c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655"/>
      <c r="DO1" s="1037" t="s">
        <v>815</v>
      </c>
      <c r="DP1" s="1037"/>
      <c r="DQ1" s="1042" t="s">
        <v>816</v>
      </c>
      <c r="DR1" s="1042"/>
      <c r="DU1" s="871" t="s">
        <v>389</v>
      </c>
      <c r="EF1" s="213" t="s">
        <v>886</v>
      </c>
    </row>
    <row r="2" spans="1:136" ht="38.25" customHeight="1" thickBot="1">
      <c r="A2" s="999" t="s">
        <v>408</v>
      </c>
      <c r="B2" s="1004" t="s">
        <v>818</v>
      </c>
      <c r="C2" s="1003" t="s">
        <v>372</v>
      </c>
      <c r="D2" s="1043" t="s">
        <v>887</v>
      </c>
      <c r="E2" s="1044"/>
      <c r="F2" s="1044"/>
      <c r="G2" s="1044"/>
      <c r="H2" s="1044"/>
      <c r="I2" s="1044"/>
      <c r="J2" s="1044"/>
      <c r="K2" s="1044"/>
      <c r="L2" s="1044"/>
      <c r="M2" s="1044"/>
      <c r="N2" s="1044"/>
      <c r="O2" s="1045"/>
      <c r="P2" s="1000" t="s">
        <v>888</v>
      </c>
      <c r="Q2" s="1001"/>
      <c r="R2" s="1001"/>
      <c r="S2" s="1001"/>
      <c r="T2" s="1001"/>
      <c r="U2" s="1001"/>
      <c r="V2" s="1001"/>
      <c r="W2" s="1001"/>
      <c r="X2" s="1001"/>
      <c r="Y2" s="1001"/>
      <c r="Z2" s="1001"/>
      <c r="AA2" s="1002"/>
      <c r="AB2" s="1000" t="s">
        <v>889</v>
      </c>
      <c r="AC2" s="1001"/>
      <c r="AD2" s="1001"/>
      <c r="AE2" s="1001"/>
      <c r="AF2" s="1001"/>
      <c r="AG2" s="1001"/>
      <c r="AH2" s="1001"/>
      <c r="AI2" s="1001"/>
      <c r="AJ2" s="1001"/>
      <c r="AK2" s="1001"/>
      <c r="AL2" s="1001"/>
      <c r="AM2" s="1002"/>
      <c r="AN2" s="1000" t="s">
        <v>890</v>
      </c>
      <c r="AO2" s="1001"/>
      <c r="AP2" s="1001"/>
      <c r="AQ2" s="1001"/>
      <c r="AR2" s="1001"/>
      <c r="AS2" s="1001"/>
      <c r="AT2" s="1001"/>
      <c r="AU2" s="1001"/>
      <c r="AV2" s="1001"/>
      <c r="AW2" s="1001"/>
      <c r="AX2" s="1001"/>
      <c r="AY2" s="1002"/>
      <c r="AZ2" s="1000" t="s">
        <v>828</v>
      </c>
      <c r="BA2" s="1001"/>
      <c r="BB2" s="1001"/>
      <c r="BC2" s="1001"/>
      <c r="BD2" s="1001"/>
      <c r="BE2" s="1001"/>
      <c r="BF2" s="1001"/>
      <c r="BG2" s="1001"/>
      <c r="BH2" s="1001"/>
      <c r="BI2" s="1001"/>
      <c r="BJ2" s="1001"/>
      <c r="BK2" s="1008"/>
      <c r="BL2" s="1000" t="s">
        <v>829</v>
      </c>
      <c r="BM2" s="1001"/>
      <c r="BN2" s="1001"/>
      <c r="BO2" s="1001"/>
      <c r="BP2" s="1001"/>
      <c r="BQ2" s="1001"/>
      <c r="BR2" s="1001"/>
      <c r="BS2" s="1001"/>
      <c r="BT2" s="1001"/>
      <c r="BU2" s="1001"/>
      <c r="BV2" s="1001"/>
      <c r="BW2" s="1008"/>
      <c r="BX2" s="1000" t="s">
        <v>830</v>
      </c>
      <c r="BY2" s="1001"/>
      <c r="BZ2" s="1001"/>
      <c r="CA2" s="1001"/>
      <c r="CB2" s="1001"/>
      <c r="CC2" s="1001"/>
      <c r="CD2" s="1001"/>
      <c r="CE2" s="1001"/>
      <c r="CF2" s="1001"/>
      <c r="CG2" s="1001"/>
      <c r="CH2" s="1001"/>
      <c r="CI2" s="1008"/>
      <c r="CJ2" s="1023" t="s">
        <v>831</v>
      </c>
      <c r="CK2" s="1024"/>
      <c r="CL2" s="1024"/>
      <c r="CM2" s="1024"/>
      <c r="CN2" s="1024"/>
      <c r="CO2" s="1024"/>
      <c r="CP2" s="1024"/>
      <c r="CQ2" s="1024"/>
      <c r="CR2" s="1024"/>
      <c r="CS2" s="1024"/>
      <c r="CT2" s="1024"/>
      <c r="CU2" s="1024"/>
      <c r="CV2" s="1046" t="s">
        <v>832</v>
      </c>
      <c r="CW2" s="1047"/>
      <c r="CX2" s="1047"/>
      <c r="CY2" s="1047"/>
      <c r="CZ2" s="1047"/>
      <c r="DA2" s="1047"/>
      <c r="DB2" s="1047"/>
      <c r="DC2" s="1047"/>
      <c r="DD2" s="1047"/>
      <c r="DE2" s="1047"/>
      <c r="DF2" s="1047"/>
      <c r="DG2" s="1048"/>
      <c r="DH2" s="1034" t="s">
        <v>833</v>
      </c>
      <c r="DI2" s="1035"/>
      <c r="DJ2" s="1035"/>
      <c r="DK2" s="1035"/>
      <c r="DL2" s="1035"/>
      <c r="DM2" s="1035"/>
      <c r="DN2" s="1036"/>
      <c r="DO2" s="1039" t="s">
        <v>873</v>
      </c>
      <c r="DP2" s="1030" t="s">
        <v>835</v>
      </c>
      <c r="DQ2" s="1039" t="s">
        <v>836</v>
      </c>
      <c r="DR2" s="1030" t="s">
        <v>835</v>
      </c>
      <c r="DS2" s="1026" t="s">
        <v>817</v>
      </c>
      <c r="DT2" s="1027"/>
      <c r="DV2" s="5"/>
      <c r="EF2" s="213"/>
    </row>
    <row r="3" spans="1:136" ht="33" customHeight="1" outlineLevel="1" thickBot="1">
      <c r="A3" s="999"/>
      <c r="B3" s="1004"/>
      <c r="C3" s="1003"/>
      <c r="D3" s="413" t="s">
        <v>661</v>
      </c>
      <c r="E3" s="414" t="s">
        <v>541</v>
      </c>
      <c r="F3" s="414" t="s">
        <v>663</v>
      </c>
      <c r="G3" s="414" t="s">
        <v>664</v>
      </c>
      <c r="H3" s="414" t="s">
        <v>665</v>
      </c>
      <c r="I3" s="414" t="s">
        <v>666</v>
      </c>
      <c r="J3" s="414" t="s">
        <v>667</v>
      </c>
      <c r="K3" s="414" t="s">
        <v>669</v>
      </c>
      <c r="L3" s="414" t="s">
        <v>670</v>
      </c>
      <c r="M3" s="414" t="s">
        <v>671</v>
      </c>
      <c r="N3" s="414" t="s">
        <v>672</v>
      </c>
      <c r="O3" s="417" t="s">
        <v>673</v>
      </c>
      <c r="P3" s="413" t="s">
        <v>661</v>
      </c>
      <c r="Q3" s="414" t="s">
        <v>541</v>
      </c>
      <c r="R3" s="414" t="s">
        <v>663</v>
      </c>
      <c r="S3" s="414" t="s">
        <v>664</v>
      </c>
      <c r="T3" s="414" t="s">
        <v>665</v>
      </c>
      <c r="U3" s="414" t="s">
        <v>666</v>
      </c>
      <c r="V3" s="414" t="s">
        <v>667</v>
      </c>
      <c r="W3" s="414" t="s">
        <v>669</v>
      </c>
      <c r="X3" s="414" t="s">
        <v>670</v>
      </c>
      <c r="Y3" s="414" t="s">
        <v>671</v>
      </c>
      <c r="Z3" s="414" t="s">
        <v>672</v>
      </c>
      <c r="AA3" s="417" t="s">
        <v>673</v>
      </c>
      <c r="AB3" s="413" t="s">
        <v>661</v>
      </c>
      <c r="AC3" s="414" t="s">
        <v>541</v>
      </c>
      <c r="AD3" s="414" t="s">
        <v>663</v>
      </c>
      <c r="AE3" s="414" t="s">
        <v>664</v>
      </c>
      <c r="AF3" s="414" t="s">
        <v>665</v>
      </c>
      <c r="AG3" s="414" t="s">
        <v>666</v>
      </c>
      <c r="AH3" s="414" t="s">
        <v>667</v>
      </c>
      <c r="AI3" s="414" t="s">
        <v>669</v>
      </c>
      <c r="AJ3" s="414" t="s">
        <v>670</v>
      </c>
      <c r="AK3" s="414" t="s">
        <v>671</v>
      </c>
      <c r="AL3" s="414" t="s">
        <v>672</v>
      </c>
      <c r="AM3" s="417" t="s">
        <v>673</v>
      </c>
      <c r="AN3" s="413" t="s">
        <v>661</v>
      </c>
      <c r="AO3" s="414" t="s">
        <v>541</v>
      </c>
      <c r="AP3" s="414" t="s">
        <v>663</v>
      </c>
      <c r="AQ3" s="414" t="s">
        <v>664</v>
      </c>
      <c r="AR3" s="414" t="s">
        <v>665</v>
      </c>
      <c r="AS3" s="414" t="s">
        <v>666</v>
      </c>
      <c r="AT3" s="414" t="s">
        <v>667</v>
      </c>
      <c r="AU3" s="414" t="s">
        <v>669</v>
      </c>
      <c r="AV3" s="414" t="s">
        <v>670</v>
      </c>
      <c r="AW3" s="414" t="s">
        <v>671</v>
      </c>
      <c r="AX3" s="414" t="s">
        <v>672</v>
      </c>
      <c r="AY3" s="417" t="s">
        <v>673</v>
      </c>
      <c r="AZ3" s="413" t="s">
        <v>661</v>
      </c>
      <c r="BA3" s="414" t="s">
        <v>541</v>
      </c>
      <c r="BB3" s="414" t="s">
        <v>663</v>
      </c>
      <c r="BC3" s="414" t="s">
        <v>664</v>
      </c>
      <c r="BD3" s="414" t="s">
        <v>665</v>
      </c>
      <c r="BE3" s="414" t="s">
        <v>666</v>
      </c>
      <c r="BF3" s="414" t="s">
        <v>667</v>
      </c>
      <c r="BG3" s="414" t="s">
        <v>669</v>
      </c>
      <c r="BH3" s="414" t="s">
        <v>670</v>
      </c>
      <c r="BI3" s="414" t="s">
        <v>671</v>
      </c>
      <c r="BJ3" s="414" t="s">
        <v>672</v>
      </c>
      <c r="BK3" s="418" t="s">
        <v>673</v>
      </c>
      <c r="BL3" s="413" t="s">
        <v>661</v>
      </c>
      <c r="BM3" s="414" t="s">
        <v>541</v>
      </c>
      <c r="BN3" s="414" t="s">
        <v>663</v>
      </c>
      <c r="BO3" s="414" t="s">
        <v>664</v>
      </c>
      <c r="BP3" s="414" t="s">
        <v>665</v>
      </c>
      <c r="BQ3" s="414" t="s">
        <v>666</v>
      </c>
      <c r="BR3" s="414" t="s">
        <v>667</v>
      </c>
      <c r="BS3" s="414" t="s">
        <v>669</v>
      </c>
      <c r="BT3" s="414" t="s">
        <v>670</v>
      </c>
      <c r="BU3" s="414" t="s">
        <v>671</v>
      </c>
      <c r="BV3" s="414" t="s">
        <v>672</v>
      </c>
      <c r="BW3" s="418" t="s">
        <v>673</v>
      </c>
      <c r="BX3" s="413" t="s">
        <v>661</v>
      </c>
      <c r="BY3" s="414" t="s">
        <v>541</v>
      </c>
      <c r="BZ3" s="414" t="s">
        <v>663</v>
      </c>
      <c r="CA3" s="414" t="s">
        <v>664</v>
      </c>
      <c r="CB3" s="414" t="s">
        <v>665</v>
      </c>
      <c r="CC3" s="414" t="s">
        <v>666</v>
      </c>
      <c r="CD3" s="414" t="s">
        <v>667</v>
      </c>
      <c r="CE3" s="414" t="s">
        <v>669</v>
      </c>
      <c r="CF3" s="414" t="s">
        <v>670</v>
      </c>
      <c r="CG3" s="414" t="s">
        <v>671</v>
      </c>
      <c r="CH3" s="414" t="s">
        <v>672</v>
      </c>
      <c r="CI3" s="418" t="s">
        <v>673</v>
      </c>
      <c r="CJ3" s="413" t="s">
        <v>661</v>
      </c>
      <c r="CK3" s="414" t="s">
        <v>541</v>
      </c>
      <c r="CL3" s="414" t="s">
        <v>663</v>
      </c>
      <c r="CM3" s="414" t="s">
        <v>664</v>
      </c>
      <c r="CN3" s="414" t="s">
        <v>665</v>
      </c>
      <c r="CO3" s="414" t="s">
        <v>666</v>
      </c>
      <c r="CP3" s="414" t="s">
        <v>667</v>
      </c>
      <c r="CQ3" s="414" t="s">
        <v>669</v>
      </c>
      <c r="CR3" s="414" t="s">
        <v>670</v>
      </c>
      <c r="CS3" s="418" t="s">
        <v>671</v>
      </c>
      <c r="CT3" s="417" t="s">
        <v>672</v>
      </c>
      <c r="CU3" s="418" t="s">
        <v>673</v>
      </c>
      <c r="CV3" s="812" t="s">
        <v>881</v>
      </c>
      <c r="CW3" s="813" t="s">
        <v>891</v>
      </c>
      <c r="CX3" s="813" t="s">
        <v>892</v>
      </c>
      <c r="CY3" s="813" t="s">
        <v>851</v>
      </c>
      <c r="CZ3" s="813" t="s">
        <v>665</v>
      </c>
      <c r="DA3" s="813" t="s">
        <v>874</v>
      </c>
      <c r="DB3" s="813" t="s">
        <v>875</v>
      </c>
      <c r="DC3" s="813" t="s">
        <v>876</v>
      </c>
      <c r="DD3" s="813" t="s">
        <v>877</v>
      </c>
      <c r="DE3" s="813" t="s">
        <v>878</v>
      </c>
      <c r="DF3" s="813" t="s">
        <v>879</v>
      </c>
      <c r="DG3" s="805" t="s">
        <v>880</v>
      </c>
      <c r="DH3" s="808" t="s">
        <v>661</v>
      </c>
      <c r="DI3" s="808" t="s">
        <v>541</v>
      </c>
      <c r="DJ3" s="808" t="s">
        <v>663</v>
      </c>
      <c r="DK3" s="808" t="s">
        <v>664</v>
      </c>
      <c r="DL3" s="808" t="s">
        <v>665</v>
      </c>
      <c r="DM3" s="808" t="s">
        <v>666</v>
      </c>
      <c r="DN3" s="808" t="s">
        <v>667</v>
      </c>
      <c r="DO3" s="1040"/>
      <c r="DP3" s="1030"/>
      <c r="DQ3" s="1040"/>
      <c r="DR3" s="1030"/>
      <c r="DS3" s="1"/>
      <c r="DT3" s="186" t="s">
        <v>837</v>
      </c>
    </row>
    <row r="4" spans="1:136" s="2" customFormat="1" ht="25.5" customHeight="1">
      <c r="A4" s="447" t="s">
        <v>853</v>
      </c>
      <c r="B4" s="448"/>
      <c r="C4" s="449"/>
      <c r="D4" s="454">
        <v>86975</v>
      </c>
      <c r="E4" s="455">
        <v>87168</v>
      </c>
      <c r="F4" s="455">
        <v>87161</v>
      </c>
      <c r="G4" s="455">
        <v>87068</v>
      </c>
      <c r="H4" s="455">
        <v>86902</v>
      </c>
      <c r="I4" s="455">
        <v>91602</v>
      </c>
      <c r="J4" s="455">
        <v>91591</v>
      </c>
      <c r="K4" s="455">
        <v>91991</v>
      </c>
      <c r="L4" s="455">
        <v>91954</v>
      </c>
      <c r="M4" s="455">
        <v>91962</v>
      </c>
      <c r="N4" s="455">
        <v>91621</v>
      </c>
      <c r="O4" s="456">
        <v>94834</v>
      </c>
      <c r="P4" s="454">
        <v>94404</v>
      </c>
      <c r="Q4" s="455">
        <v>83356</v>
      </c>
      <c r="R4" s="455">
        <v>82249</v>
      </c>
      <c r="S4" s="455">
        <v>106911</v>
      </c>
      <c r="T4" s="455">
        <v>105353</v>
      </c>
      <c r="U4" s="455">
        <v>106974</v>
      </c>
      <c r="V4" s="455">
        <v>105793</v>
      </c>
      <c r="W4" s="455">
        <v>105484</v>
      </c>
      <c r="X4" s="455">
        <v>105267</v>
      </c>
      <c r="Y4" s="455">
        <v>105957</v>
      </c>
      <c r="Z4" s="455">
        <v>105795</v>
      </c>
      <c r="AA4" s="456">
        <v>106002</v>
      </c>
      <c r="AB4" s="454">
        <v>105926</v>
      </c>
      <c r="AC4" s="455">
        <v>105895</v>
      </c>
      <c r="AD4" s="455">
        <v>106135</v>
      </c>
      <c r="AE4" s="455">
        <v>106103</v>
      </c>
      <c r="AF4" s="455">
        <v>106066</v>
      </c>
      <c r="AG4" s="455">
        <v>105780</v>
      </c>
      <c r="AH4" s="455">
        <v>105898</v>
      </c>
      <c r="AI4" s="455">
        <v>106031</v>
      </c>
      <c r="AJ4" s="455">
        <v>106045</v>
      </c>
      <c r="AK4" s="455">
        <v>106071</v>
      </c>
      <c r="AL4" s="455">
        <v>105884</v>
      </c>
      <c r="AM4" s="456">
        <v>105786</v>
      </c>
      <c r="AN4" s="454">
        <v>105714</v>
      </c>
      <c r="AO4" s="455">
        <v>105580</v>
      </c>
      <c r="AP4" s="455">
        <v>105454</v>
      </c>
      <c r="AQ4" s="455">
        <v>105172</v>
      </c>
      <c r="AR4" s="455">
        <v>105044</v>
      </c>
      <c r="AS4" s="455">
        <v>104884</v>
      </c>
      <c r="AT4" s="455">
        <v>104625</v>
      </c>
      <c r="AU4" s="455">
        <v>105164</v>
      </c>
      <c r="AV4" s="455">
        <v>104973</v>
      </c>
      <c r="AW4" s="455">
        <v>104813</v>
      </c>
      <c r="AX4" s="455">
        <v>104514</v>
      </c>
      <c r="AY4" s="456">
        <v>104367</v>
      </c>
      <c r="AZ4" s="454">
        <v>104163</v>
      </c>
      <c r="BA4" s="455">
        <v>104328</v>
      </c>
      <c r="BB4" s="455">
        <v>103814</v>
      </c>
      <c r="BC4" s="455">
        <v>103633</v>
      </c>
      <c r="BD4" s="455">
        <v>106477</v>
      </c>
      <c r="BE4" s="455">
        <v>106223</v>
      </c>
      <c r="BF4" s="455">
        <v>104412</v>
      </c>
      <c r="BG4" s="455">
        <v>104205</v>
      </c>
      <c r="BH4" s="455">
        <v>104074</v>
      </c>
      <c r="BI4" s="455">
        <v>103951</v>
      </c>
      <c r="BJ4" s="455">
        <v>103939</v>
      </c>
      <c r="BK4" s="457">
        <v>103803</v>
      </c>
      <c r="BL4" s="454">
        <v>102941</v>
      </c>
      <c r="BM4" s="455">
        <v>102751</v>
      </c>
      <c r="BN4" s="455">
        <v>104847</v>
      </c>
      <c r="BO4" s="455">
        <v>104974</v>
      </c>
      <c r="BP4" s="455">
        <v>104974</v>
      </c>
      <c r="BQ4" s="455">
        <v>105266</v>
      </c>
      <c r="BR4" s="455">
        <v>104021</v>
      </c>
      <c r="BS4" s="455">
        <v>104098</v>
      </c>
      <c r="BT4" s="455">
        <v>103804</v>
      </c>
      <c r="BU4" s="455">
        <v>103451</v>
      </c>
      <c r="BV4" s="455">
        <v>103298</v>
      </c>
      <c r="BW4" s="457">
        <v>103313</v>
      </c>
      <c r="BX4" s="454">
        <v>103750</v>
      </c>
      <c r="BY4" s="455">
        <v>103243</v>
      </c>
      <c r="BZ4" s="455">
        <v>109587</v>
      </c>
      <c r="CA4" s="455">
        <v>108409</v>
      </c>
      <c r="CB4" s="455">
        <v>108840</v>
      </c>
      <c r="CC4" s="455">
        <v>108461</v>
      </c>
      <c r="CD4" s="455">
        <v>107936</v>
      </c>
      <c r="CE4" s="455">
        <v>107598</v>
      </c>
      <c r="CF4" s="455">
        <v>107251</v>
      </c>
      <c r="CG4" s="455">
        <v>107471</v>
      </c>
      <c r="CH4" s="455">
        <v>106892</v>
      </c>
      <c r="CI4" s="457">
        <v>105628</v>
      </c>
      <c r="CJ4" s="454">
        <v>105190</v>
      </c>
      <c r="CK4" s="455">
        <v>104899</v>
      </c>
      <c r="CL4" s="455">
        <v>105289</v>
      </c>
      <c r="CM4" s="455">
        <v>106390</v>
      </c>
      <c r="CN4" s="455">
        <v>106237</v>
      </c>
      <c r="CO4" s="455">
        <v>106318</v>
      </c>
      <c r="CP4" s="455">
        <v>106026</v>
      </c>
      <c r="CQ4" s="455">
        <v>106671</v>
      </c>
      <c r="CR4" s="455">
        <v>106662</v>
      </c>
      <c r="CS4" s="457">
        <v>106320</v>
      </c>
      <c r="CT4" s="456">
        <v>106465</v>
      </c>
      <c r="CU4" s="455">
        <v>106175</v>
      </c>
      <c r="CV4" s="809">
        <v>105671</v>
      </c>
      <c r="CW4" s="809">
        <v>105468</v>
      </c>
      <c r="CX4" s="809">
        <v>105615</v>
      </c>
      <c r="CY4" s="809">
        <v>106122</v>
      </c>
      <c r="CZ4" s="809">
        <v>106026</v>
      </c>
      <c r="DA4" s="809">
        <v>106102</v>
      </c>
      <c r="DB4" s="809">
        <v>106013</v>
      </c>
      <c r="DC4" s="810">
        <v>106016</v>
      </c>
      <c r="DD4" s="810">
        <v>106047</v>
      </c>
      <c r="DE4" s="810">
        <v>106096</v>
      </c>
      <c r="DF4" s="810">
        <v>105937</v>
      </c>
      <c r="DG4" s="810">
        <v>105468</v>
      </c>
      <c r="DH4" s="811">
        <v>105115</v>
      </c>
      <c r="DI4" s="811">
        <v>105385</v>
      </c>
      <c r="DJ4" s="811">
        <v>103262</v>
      </c>
      <c r="DK4" s="811">
        <v>104533</v>
      </c>
      <c r="DL4" s="811">
        <v>105258</v>
      </c>
      <c r="DM4" s="811">
        <v>105711</v>
      </c>
      <c r="DN4" s="746">
        <v>106007</v>
      </c>
      <c r="DO4" s="93">
        <v>296</v>
      </c>
      <c r="DP4" s="79">
        <v>0.27922684351033422</v>
      </c>
      <c r="DQ4" s="93">
        <v>539</v>
      </c>
      <c r="DR4" s="79">
        <v>0.51105548602419693</v>
      </c>
      <c r="DS4" s="1"/>
      <c r="DT4" s="186" t="s">
        <v>852</v>
      </c>
    </row>
    <row r="5" spans="1:136" ht="18" customHeight="1" outlineLevel="1">
      <c r="A5" s="108" t="s">
        <v>392</v>
      </c>
      <c r="B5" s="21"/>
      <c r="C5" s="22"/>
      <c r="D5" s="39">
        <v>1558</v>
      </c>
      <c r="E5" s="40">
        <v>1568</v>
      </c>
      <c r="F5" s="40">
        <v>1564</v>
      </c>
      <c r="G5" s="40">
        <v>1563</v>
      </c>
      <c r="H5" s="40">
        <v>1563</v>
      </c>
      <c r="I5" s="40">
        <v>1578</v>
      </c>
      <c r="J5" s="40">
        <v>1580</v>
      </c>
      <c r="K5" s="40">
        <v>1597</v>
      </c>
      <c r="L5" s="40">
        <v>1600</v>
      </c>
      <c r="M5" s="40">
        <v>1602</v>
      </c>
      <c r="N5" s="40">
        <v>1594</v>
      </c>
      <c r="O5" s="208">
        <v>1685</v>
      </c>
      <c r="P5" s="39">
        <v>1678</v>
      </c>
      <c r="Q5" s="40">
        <v>1510</v>
      </c>
      <c r="R5" s="40">
        <v>1498</v>
      </c>
      <c r="S5" s="40">
        <v>1944</v>
      </c>
      <c r="T5" s="40">
        <v>1908</v>
      </c>
      <c r="U5" s="40">
        <v>1946</v>
      </c>
      <c r="V5" s="40">
        <v>1930</v>
      </c>
      <c r="W5" s="40">
        <v>1928</v>
      </c>
      <c r="X5" s="40">
        <v>1925</v>
      </c>
      <c r="Y5" s="40">
        <v>1935</v>
      </c>
      <c r="Z5" s="40">
        <v>1925</v>
      </c>
      <c r="AA5" s="208">
        <v>1936</v>
      </c>
      <c r="AB5" s="39">
        <v>1930</v>
      </c>
      <c r="AC5" s="40">
        <v>1930</v>
      </c>
      <c r="AD5" s="40">
        <v>1934</v>
      </c>
      <c r="AE5" s="40">
        <v>1934</v>
      </c>
      <c r="AF5" s="40">
        <v>1930</v>
      </c>
      <c r="AG5" s="40">
        <v>1931</v>
      </c>
      <c r="AH5" s="40">
        <v>1927</v>
      </c>
      <c r="AI5" s="40">
        <v>1933</v>
      </c>
      <c r="AJ5" s="40">
        <v>1929</v>
      </c>
      <c r="AK5" s="40">
        <v>1929</v>
      </c>
      <c r="AL5" s="40">
        <v>1925</v>
      </c>
      <c r="AM5" s="208">
        <v>1925</v>
      </c>
      <c r="AN5" s="39">
        <v>2029</v>
      </c>
      <c r="AO5" s="40">
        <v>1927</v>
      </c>
      <c r="AP5" s="40">
        <v>1925</v>
      </c>
      <c r="AQ5" s="40">
        <v>1923</v>
      </c>
      <c r="AR5" s="40">
        <v>1953</v>
      </c>
      <c r="AS5" s="40">
        <v>1951</v>
      </c>
      <c r="AT5" s="40">
        <v>1941</v>
      </c>
      <c r="AU5" s="40">
        <v>1936</v>
      </c>
      <c r="AV5" s="40">
        <v>1932</v>
      </c>
      <c r="AW5" s="40">
        <v>1932</v>
      </c>
      <c r="AX5" s="40">
        <v>1926</v>
      </c>
      <c r="AY5" s="208">
        <v>1921</v>
      </c>
      <c r="AZ5" s="39">
        <v>1917</v>
      </c>
      <c r="BA5" s="40">
        <v>1914</v>
      </c>
      <c r="BB5" s="40">
        <v>1904</v>
      </c>
      <c r="BC5" s="40">
        <v>1899</v>
      </c>
      <c r="BD5" s="40">
        <v>1894</v>
      </c>
      <c r="BE5" s="40">
        <v>1891</v>
      </c>
      <c r="BF5" s="40">
        <v>1858</v>
      </c>
      <c r="BG5" s="40">
        <v>1861</v>
      </c>
      <c r="BH5" s="40">
        <v>1858</v>
      </c>
      <c r="BI5" s="40">
        <v>1859</v>
      </c>
      <c r="BJ5" s="40">
        <v>1845</v>
      </c>
      <c r="BK5" s="52">
        <v>1847</v>
      </c>
      <c r="BL5" s="39">
        <v>1691</v>
      </c>
      <c r="BM5" s="40">
        <v>1688</v>
      </c>
      <c r="BN5" s="40">
        <v>1736</v>
      </c>
      <c r="BO5" s="40">
        <v>1742</v>
      </c>
      <c r="BP5" s="40">
        <v>1742</v>
      </c>
      <c r="BQ5" s="40">
        <v>1749</v>
      </c>
      <c r="BR5" s="40">
        <v>1733</v>
      </c>
      <c r="BS5" s="40">
        <v>1736</v>
      </c>
      <c r="BT5" s="40">
        <v>1734</v>
      </c>
      <c r="BU5" s="40">
        <v>1733</v>
      </c>
      <c r="BV5" s="40">
        <v>1726</v>
      </c>
      <c r="BW5" s="52">
        <v>1726</v>
      </c>
      <c r="BX5" s="39">
        <v>1739</v>
      </c>
      <c r="BY5" s="40">
        <v>1721</v>
      </c>
      <c r="BZ5" s="40">
        <v>1807</v>
      </c>
      <c r="CA5" s="40">
        <v>1789</v>
      </c>
      <c r="CB5" s="40">
        <v>1794</v>
      </c>
      <c r="CC5" s="40">
        <v>1793</v>
      </c>
      <c r="CD5" s="40">
        <v>1796</v>
      </c>
      <c r="CE5" s="40">
        <v>1796</v>
      </c>
      <c r="CF5" s="40">
        <v>1791</v>
      </c>
      <c r="CG5" s="40">
        <v>1793</v>
      </c>
      <c r="CH5" s="40">
        <v>1780</v>
      </c>
      <c r="CI5" s="52">
        <v>1749</v>
      </c>
      <c r="CJ5" s="39">
        <v>1754</v>
      </c>
      <c r="CK5" s="40">
        <v>1751</v>
      </c>
      <c r="CL5" s="40">
        <v>1750</v>
      </c>
      <c r="CM5" s="40">
        <v>1772</v>
      </c>
      <c r="CN5" s="40">
        <v>1762</v>
      </c>
      <c r="CO5" s="40">
        <v>1771</v>
      </c>
      <c r="CP5" s="40">
        <v>1766</v>
      </c>
      <c r="CQ5" s="40">
        <v>1779</v>
      </c>
      <c r="CR5" s="40">
        <v>1782</v>
      </c>
      <c r="CS5" s="52">
        <v>1780</v>
      </c>
      <c r="CT5" s="208">
        <v>1780</v>
      </c>
      <c r="CU5" s="40">
        <v>1770</v>
      </c>
      <c r="CV5" s="40">
        <v>1765</v>
      </c>
      <c r="CW5" s="40">
        <v>1759</v>
      </c>
      <c r="CX5" s="40">
        <v>1754</v>
      </c>
      <c r="CY5" s="40">
        <v>1766</v>
      </c>
      <c r="CZ5" s="40">
        <v>1765</v>
      </c>
      <c r="DA5" s="40">
        <v>1763</v>
      </c>
      <c r="DB5" s="40">
        <v>1775</v>
      </c>
      <c r="DC5" s="40">
        <v>1770</v>
      </c>
      <c r="DD5" s="40">
        <v>1775</v>
      </c>
      <c r="DE5" s="40">
        <v>1772</v>
      </c>
      <c r="DF5" s="40">
        <v>1759</v>
      </c>
      <c r="DG5" s="40">
        <v>1751</v>
      </c>
      <c r="DH5" s="40">
        <v>1741</v>
      </c>
      <c r="DI5" s="40">
        <v>1743</v>
      </c>
      <c r="DJ5" s="40">
        <v>1690</v>
      </c>
      <c r="DK5" s="40">
        <v>1716</v>
      </c>
      <c r="DL5" s="40">
        <v>1738</v>
      </c>
      <c r="DM5" s="40">
        <v>1760</v>
      </c>
      <c r="DN5" s="40">
        <v>1756</v>
      </c>
      <c r="DO5" s="93">
        <v>-4</v>
      </c>
      <c r="DP5" s="79">
        <v>-0.22779043280182232</v>
      </c>
      <c r="DQ5" s="93">
        <v>5</v>
      </c>
      <c r="DR5" s="79">
        <v>0.28555111364934321</v>
      </c>
      <c r="DS5" s="1"/>
      <c r="DT5" s="187" t="s">
        <v>854</v>
      </c>
      <c r="DV5" s="1"/>
      <c r="DW5" s="764">
        <v>2016</v>
      </c>
      <c r="DX5" s="764">
        <v>2017</v>
      </c>
      <c r="DY5" s="764">
        <v>2018</v>
      </c>
      <c r="DZ5" s="766">
        <v>2019</v>
      </c>
      <c r="EA5" s="764">
        <v>2020</v>
      </c>
      <c r="EB5" s="764">
        <v>2021</v>
      </c>
      <c r="EC5" s="764">
        <v>2022</v>
      </c>
      <c r="ED5" s="764">
        <v>2023</v>
      </c>
      <c r="EE5" s="764">
        <v>2024</v>
      </c>
    </row>
    <row r="6" spans="1:136" ht="15" outlineLevel="2">
      <c r="A6" s="309">
        <v>142</v>
      </c>
      <c r="B6" s="14" t="s">
        <v>392</v>
      </c>
      <c r="C6" s="287" t="s">
        <v>443</v>
      </c>
      <c r="D6" s="293">
        <v>60</v>
      </c>
      <c r="E6" s="301">
        <v>60</v>
      </c>
      <c r="F6" s="301">
        <v>60</v>
      </c>
      <c r="G6" s="301">
        <v>60</v>
      </c>
      <c r="H6" s="301">
        <v>60</v>
      </c>
      <c r="I6" s="301">
        <v>61</v>
      </c>
      <c r="J6" s="301">
        <v>61</v>
      </c>
      <c r="K6" s="301">
        <v>61</v>
      </c>
      <c r="L6" s="301">
        <v>61</v>
      </c>
      <c r="M6" s="301">
        <v>61</v>
      </c>
      <c r="N6" s="301">
        <v>61</v>
      </c>
      <c r="O6" s="296">
        <v>65</v>
      </c>
      <c r="P6" s="293">
        <v>65</v>
      </c>
      <c r="Q6" s="301">
        <v>56</v>
      </c>
      <c r="R6" s="301">
        <v>56</v>
      </c>
      <c r="S6" s="301">
        <v>80</v>
      </c>
      <c r="T6" s="301">
        <v>77</v>
      </c>
      <c r="U6" s="301">
        <v>80</v>
      </c>
      <c r="V6" s="301">
        <v>79</v>
      </c>
      <c r="W6" s="301">
        <v>78</v>
      </c>
      <c r="X6" s="301">
        <v>77</v>
      </c>
      <c r="Y6" s="301">
        <v>77</v>
      </c>
      <c r="Z6" s="301">
        <v>77</v>
      </c>
      <c r="AA6" s="296">
        <v>79</v>
      </c>
      <c r="AB6" s="293">
        <v>79</v>
      </c>
      <c r="AC6" s="301">
        <v>79</v>
      </c>
      <c r="AD6" s="301">
        <v>79</v>
      </c>
      <c r="AE6" s="301">
        <v>79</v>
      </c>
      <c r="AF6" s="301">
        <v>81</v>
      </c>
      <c r="AG6" s="301">
        <v>81</v>
      </c>
      <c r="AH6" s="301">
        <v>81</v>
      </c>
      <c r="AI6" s="301">
        <v>81</v>
      </c>
      <c r="AJ6" s="301">
        <v>81</v>
      </c>
      <c r="AK6" s="301">
        <v>81</v>
      </c>
      <c r="AL6" s="301">
        <v>80</v>
      </c>
      <c r="AM6" s="296">
        <v>80</v>
      </c>
      <c r="AN6" s="293">
        <v>80</v>
      </c>
      <c r="AO6" s="301">
        <v>79</v>
      </c>
      <c r="AP6" s="301">
        <v>79</v>
      </c>
      <c r="AQ6" s="301">
        <v>79</v>
      </c>
      <c r="AR6" s="301">
        <v>79</v>
      </c>
      <c r="AS6" s="301">
        <v>79</v>
      </c>
      <c r="AT6" s="301">
        <v>79</v>
      </c>
      <c r="AU6" s="301">
        <v>79</v>
      </c>
      <c r="AV6" s="301">
        <v>79</v>
      </c>
      <c r="AW6" s="301">
        <v>79</v>
      </c>
      <c r="AX6" s="301">
        <v>79</v>
      </c>
      <c r="AY6" s="296">
        <v>79</v>
      </c>
      <c r="AZ6" s="293">
        <v>79</v>
      </c>
      <c r="BA6" s="301">
        <v>78</v>
      </c>
      <c r="BB6" s="301">
        <v>78</v>
      </c>
      <c r="BC6" s="301">
        <v>77</v>
      </c>
      <c r="BD6" s="301">
        <v>77</v>
      </c>
      <c r="BE6" s="301">
        <v>76</v>
      </c>
      <c r="BF6" s="301">
        <v>74</v>
      </c>
      <c r="BG6" s="301">
        <v>74</v>
      </c>
      <c r="BH6" s="301">
        <v>74</v>
      </c>
      <c r="BI6" s="301">
        <v>74</v>
      </c>
      <c r="BJ6" s="301">
        <v>74</v>
      </c>
      <c r="BK6" s="292">
        <v>74</v>
      </c>
      <c r="BL6" s="293">
        <v>76</v>
      </c>
      <c r="BM6" s="301">
        <v>76</v>
      </c>
      <c r="BN6" s="301">
        <v>77</v>
      </c>
      <c r="BO6" s="301">
        <v>77</v>
      </c>
      <c r="BP6" s="301">
        <v>77</v>
      </c>
      <c r="BQ6" s="301">
        <v>77</v>
      </c>
      <c r="BR6" s="301">
        <v>77</v>
      </c>
      <c r="BS6" s="301">
        <v>76</v>
      </c>
      <c r="BT6" s="301">
        <v>76</v>
      </c>
      <c r="BU6" s="301">
        <v>76</v>
      </c>
      <c r="BV6" s="301">
        <v>76</v>
      </c>
      <c r="BW6" s="292">
        <v>76</v>
      </c>
      <c r="BX6" s="293">
        <v>77</v>
      </c>
      <c r="BY6" s="301">
        <v>77</v>
      </c>
      <c r="BZ6" s="301">
        <v>83</v>
      </c>
      <c r="CA6" s="301">
        <v>81</v>
      </c>
      <c r="CB6" s="301">
        <v>80</v>
      </c>
      <c r="CC6" s="301">
        <v>80</v>
      </c>
      <c r="CD6" s="301">
        <v>80</v>
      </c>
      <c r="CE6" s="301">
        <v>80</v>
      </c>
      <c r="CF6" s="301">
        <v>80</v>
      </c>
      <c r="CG6" s="301">
        <v>81</v>
      </c>
      <c r="CH6" s="301">
        <v>81</v>
      </c>
      <c r="CI6" s="292">
        <v>78</v>
      </c>
      <c r="CJ6" s="293">
        <v>78</v>
      </c>
      <c r="CK6" s="301">
        <v>78</v>
      </c>
      <c r="CL6" s="301">
        <v>78</v>
      </c>
      <c r="CM6" s="301">
        <v>78</v>
      </c>
      <c r="CN6" s="301">
        <v>77</v>
      </c>
      <c r="CO6" s="301">
        <v>77</v>
      </c>
      <c r="CP6" s="301">
        <v>77</v>
      </c>
      <c r="CQ6" s="301">
        <v>77</v>
      </c>
      <c r="CR6" s="301">
        <v>77</v>
      </c>
      <c r="CS6" s="292">
        <v>77</v>
      </c>
      <c r="CT6" s="296">
        <v>79</v>
      </c>
      <c r="CU6" s="292">
        <v>81</v>
      </c>
      <c r="CV6" s="301">
        <v>81</v>
      </c>
      <c r="CW6" s="301">
        <v>81</v>
      </c>
      <c r="CX6" s="301">
        <v>82</v>
      </c>
      <c r="CY6" s="301">
        <v>82</v>
      </c>
      <c r="CZ6" s="301">
        <v>83</v>
      </c>
      <c r="DA6" s="301">
        <v>82</v>
      </c>
      <c r="DB6" s="301">
        <v>82</v>
      </c>
      <c r="DC6" s="301">
        <v>81</v>
      </c>
      <c r="DD6" s="301">
        <v>81</v>
      </c>
      <c r="DE6" s="301">
        <v>81</v>
      </c>
      <c r="DF6" s="301">
        <v>81</v>
      </c>
      <c r="DG6" s="301">
        <v>79</v>
      </c>
      <c r="DH6" s="301">
        <v>78</v>
      </c>
      <c r="DI6" s="301">
        <v>79</v>
      </c>
      <c r="DJ6" s="301">
        <v>77</v>
      </c>
      <c r="DK6" s="301">
        <v>76</v>
      </c>
      <c r="DL6" s="301">
        <v>76</v>
      </c>
      <c r="DM6" s="301">
        <v>80</v>
      </c>
      <c r="DN6" s="301">
        <v>80</v>
      </c>
      <c r="DO6" s="93">
        <v>0</v>
      </c>
      <c r="DP6" s="79">
        <v>0</v>
      </c>
      <c r="DQ6" s="93">
        <v>1</v>
      </c>
      <c r="DR6" s="79">
        <v>1.2658227848101267</v>
      </c>
      <c r="DV6" s="16" t="s">
        <v>661</v>
      </c>
      <c r="DW6" s="92">
        <v>94404</v>
      </c>
      <c r="DX6" s="95">
        <v>105926</v>
      </c>
      <c r="DY6" s="95">
        <v>105714</v>
      </c>
      <c r="DZ6" s="3">
        <v>104163</v>
      </c>
      <c r="EA6" s="3">
        <v>102941</v>
      </c>
      <c r="EB6" s="3">
        <v>103750</v>
      </c>
      <c r="EC6" s="3">
        <v>105190</v>
      </c>
      <c r="ED6" s="3">
        <v>105671</v>
      </c>
      <c r="EE6" s="3">
        <v>105115</v>
      </c>
    </row>
    <row r="7" spans="1:136" ht="15" customHeight="1" outlineLevel="2">
      <c r="A7" s="309">
        <v>425</v>
      </c>
      <c r="B7" s="14" t="s">
        <v>392</v>
      </c>
      <c r="C7" s="287" t="s">
        <v>481</v>
      </c>
      <c r="D7" s="293">
        <v>118</v>
      </c>
      <c r="E7" s="301">
        <v>118</v>
      </c>
      <c r="F7" s="301">
        <v>118</v>
      </c>
      <c r="G7" s="301">
        <v>118</v>
      </c>
      <c r="H7" s="301">
        <v>118</v>
      </c>
      <c r="I7" s="301">
        <v>119</v>
      </c>
      <c r="J7" s="301">
        <v>119</v>
      </c>
      <c r="K7" s="301">
        <v>119</v>
      </c>
      <c r="L7" s="301">
        <v>119</v>
      </c>
      <c r="M7" s="301">
        <v>119</v>
      </c>
      <c r="N7" s="301">
        <v>119</v>
      </c>
      <c r="O7" s="296">
        <v>128</v>
      </c>
      <c r="P7" s="293">
        <v>128</v>
      </c>
      <c r="Q7" s="301">
        <v>121</v>
      </c>
      <c r="R7" s="301">
        <v>119</v>
      </c>
      <c r="S7" s="301">
        <v>173</v>
      </c>
      <c r="T7" s="301">
        <v>171</v>
      </c>
      <c r="U7" s="301">
        <v>175</v>
      </c>
      <c r="V7" s="301">
        <v>172</v>
      </c>
      <c r="W7" s="301">
        <v>172</v>
      </c>
      <c r="X7" s="301">
        <v>172</v>
      </c>
      <c r="Y7" s="301">
        <v>174</v>
      </c>
      <c r="Z7" s="301">
        <v>173</v>
      </c>
      <c r="AA7" s="296">
        <v>173</v>
      </c>
      <c r="AB7" s="293">
        <v>172</v>
      </c>
      <c r="AC7" s="301">
        <v>172</v>
      </c>
      <c r="AD7" s="301">
        <v>173</v>
      </c>
      <c r="AE7" s="301">
        <v>173</v>
      </c>
      <c r="AF7" s="301">
        <v>173</v>
      </c>
      <c r="AG7" s="301">
        <v>173</v>
      </c>
      <c r="AH7" s="301">
        <v>173</v>
      </c>
      <c r="AI7" s="301">
        <v>173</v>
      </c>
      <c r="AJ7" s="301">
        <v>173</v>
      </c>
      <c r="AK7" s="301">
        <v>174</v>
      </c>
      <c r="AL7" s="301">
        <v>174</v>
      </c>
      <c r="AM7" s="296">
        <v>174</v>
      </c>
      <c r="AN7" s="293">
        <v>174</v>
      </c>
      <c r="AO7" s="301">
        <v>174</v>
      </c>
      <c r="AP7" s="301">
        <v>174</v>
      </c>
      <c r="AQ7" s="301">
        <v>173</v>
      </c>
      <c r="AR7" s="301">
        <v>173</v>
      </c>
      <c r="AS7" s="301">
        <v>173</v>
      </c>
      <c r="AT7" s="301">
        <v>173</v>
      </c>
      <c r="AU7" s="301">
        <v>173</v>
      </c>
      <c r="AV7" s="301">
        <v>172</v>
      </c>
      <c r="AW7" s="301">
        <v>172</v>
      </c>
      <c r="AX7" s="301">
        <v>172</v>
      </c>
      <c r="AY7" s="296">
        <v>170</v>
      </c>
      <c r="AZ7" s="293">
        <v>170</v>
      </c>
      <c r="BA7" s="301">
        <v>168</v>
      </c>
      <c r="BB7" s="301">
        <v>165</v>
      </c>
      <c r="BC7" s="301">
        <v>163</v>
      </c>
      <c r="BD7" s="301">
        <v>162</v>
      </c>
      <c r="BE7" s="301">
        <v>162</v>
      </c>
      <c r="BF7" s="301">
        <v>160</v>
      </c>
      <c r="BG7" s="301">
        <v>160</v>
      </c>
      <c r="BH7" s="301">
        <v>160</v>
      </c>
      <c r="BI7" s="301">
        <v>160</v>
      </c>
      <c r="BJ7" s="301">
        <v>161</v>
      </c>
      <c r="BK7" s="292">
        <v>161</v>
      </c>
      <c r="BL7" s="293">
        <v>161</v>
      </c>
      <c r="BM7" s="301">
        <v>161</v>
      </c>
      <c r="BN7" s="301">
        <v>162</v>
      </c>
      <c r="BO7" s="301">
        <v>161</v>
      </c>
      <c r="BP7" s="301">
        <v>161</v>
      </c>
      <c r="BQ7" s="301">
        <v>162</v>
      </c>
      <c r="BR7" s="301">
        <v>161</v>
      </c>
      <c r="BS7" s="301">
        <v>162</v>
      </c>
      <c r="BT7" s="301">
        <v>162</v>
      </c>
      <c r="BU7" s="301">
        <v>161</v>
      </c>
      <c r="BV7" s="301">
        <v>160</v>
      </c>
      <c r="BW7" s="292">
        <v>160</v>
      </c>
      <c r="BX7" s="293">
        <v>164</v>
      </c>
      <c r="BY7" s="301">
        <v>164</v>
      </c>
      <c r="BZ7" s="301">
        <v>170</v>
      </c>
      <c r="CA7" s="301">
        <v>169</v>
      </c>
      <c r="CB7" s="301">
        <v>168</v>
      </c>
      <c r="CC7" s="301">
        <v>167</v>
      </c>
      <c r="CD7" s="301">
        <v>168</v>
      </c>
      <c r="CE7" s="301">
        <v>168</v>
      </c>
      <c r="CF7" s="301">
        <v>169</v>
      </c>
      <c r="CG7" s="301">
        <v>169</v>
      </c>
      <c r="CH7" s="301">
        <v>168</v>
      </c>
      <c r="CI7" s="292">
        <v>167</v>
      </c>
      <c r="CJ7" s="293">
        <v>166</v>
      </c>
      <c r="CK7" s="301">
        <v>165</v>
      </c>
      <c r="CL7" s="301">
        <v>165</v>
      </c>
      <c r="CM7" s="301">
        <v>165</v>
      </c>
      <c r="CN7" s="301">
        <v>162</v>
      </c>
      <c r="CO7" s="301">
        <v>163</v>
      </c>
      <c r="CP7" s="301">
        <v>162</v>
      </c>
      <c r="CQ7" s="301">
        <v>162</v>
      </c>
      <c r="CR7" s="301">
        <v>164</v>
      </c>
      <c r="CS7" s="292">
        <v>164</v>
      </c>
      <c r="CT7" s="296">
        <v>165</v>
      </c>
      <c r="CU7" s="292">
        <v>164</v>
      </c>
      <c r="CV7" s="301">
        <v>164</v>
      </c>
      <c r="CW7" s="301">
        <v>163</v>
      </c>
      <c r="CX7" s="301">
        <v>163</v>
      </c>
      <c r="CY7" s="301">
        <v>163</v>
      </c>
      <c r="CZ7" s="301">
        <v>159</v>
      </c>
      <c r="DA7" s="301">
        <v>159</v>
      </c>
      <c r="DB7" s="301">
        <v>164</v>
      </c>
      <c r="DC7" s="301">
        <v>165</v>
      </c>
      <c r="DD7" s="301">
        <v>164</v>
      </c>
      <c r="DE7" s="301">
        <v>164</v>
      </c>
      <c r="DF7" s="301">
        <v>161</v>
      </c>
      <c r="DG7" s="301">
        <v>159</v>
      </c>
      <c r="DH7" s="301">
        <v>160</v>
      </c>
      <c r="DI7" s="301">
        <v>158</v>
      </c>
      <c r="DJ7" s="301">
        <v>154</v>
      </c>
      <c r="DK7" s="301">
        <v>156</v>
      </c>
      <c r="DL7" s="301">
        <v>156</v>
      </c>
      <c r="DM7" s="301">
        <v>156</v>
      </c>
      <c r="DN7" s="301">
        <v>156</v>
      </c>
      <c r="DO7" s="93">
        <v>0</v>
      </c>
      <c r="DP7" s="79">
        <v>0</v>
      </c>
      <c r="DQ7" s="93">
        <v>-3</v>
      </c>
      <c r="DR7" s="79">
        <v>-1.8867924528301887</v>
      </c>
      <c r="DS7" s="1028" t="s">
        <v>855</v>
      </c>
      <c r="DT7" s="1029"/>
      <c r="DV7" s="16" t="s">
        <v>541</v>
      </c>
      <c r="DW7" s="92">
        <v>83356</v>
      </c>
      <c r="DX7" s="95">
        <v>105895</v>
      </c>
      <c r="DY7" s="95">
        <v>105580</v>
      </c>
      <c r="DZ7" s="3">
        <v>104328</v>
      </c>
      <c r="EA7" s="3">
        <v>102751</v>
      </c>
      <c r="EB7" s="3">
        <v>103243</v>
      </c>
      <c r="EC7" s="3">
        <v>104899</v>
      </c>
      <c r="ED7" s="3">
        <v>106007</v>
      </c>
      <c r="EE7" s="3">
        <v>105385</v>
      </c>
    </row>
    <row r="8" spans="1:136" ht="15" customHeight="1" outlineLevel="2">
      <c r="A8" s="309">
        <v>579</v>
      </c>
      <c r="B8" s="14" t="s">
        <v>392</v>
      </c>
      <c r="C8" s="287" t="s">
        <v>493</v>
      </c>
      <c r="D8" s="293">
        <v>779</v>
      </c>
      <c r="E8" s="301">
        <v>782</v>
      </c>
      <c r="F8" s="301">
        <v>781</v>
      </c>
      <c r="G8" s="301">
        <v>780</v>
      </c>
      <c r="H8" s="301">
        <v>780</v>
      </c>
      <c r="I8" s="301">
        <v>791</v>
      </c>
      <c r="J8" s="301">
        <v>791</v>
      </c>
      <c r="K8" s="301">
        <v>795</v>
      </c>
      <c r="L8" s="301">
        <v>795</v>
      </c>
      <c r="M8" s="301">
        <v>796</v>
      </c>
      <c r="N8" s="301">
        <v>789</v>
      </c>
      <c r="O8" s="296">
        <v>815</v>
      </c>
      <c r="P8" s="293">
        <v>813</v>
      </c>
      <c r="Q8" s="301">
        <v>730</v>
      </c>
      <c r="R8" s="301">
        <v>725</v>
      </c>
      <c r="S8" s="301">
        <v>928</v>
      </c>
      <c r="T8" s="301">
        <v>913</v>
      </c>
      <c r="U8" s="301">
        <v>929</v>
      </c>
      <c r="V8" s="301">
        <v>919</v>
      </c>
      <c r="W8" s="301">
        <v>916</v>
      </c>
      <c r="X8" s="301">
        <v>915</v>
      </c>
      <c r="Y8" s="301">
        <v>919</v>
      </c>
      <c r="Z8" s="301">
        <v>911</v>
      </c>
      <c r="AA8" s="296">
        <v>915</v>
      </c>
      <c r="AB8" s="293">
        <v>912</v>
      </c>
      <c r="AC8" s="301">
        <v>911</v>
      </c>
      <c r="AD8" s="301">
        <v>911</v>
      </c>
      <c r="AE8" s="301">
        <v>911</v>
      </c>
      <c r="AF8" s="301">
        <v>907</v>
      </c>
      <c r="AG8" s="301">
        <v>909</v>
      </c>
      <c r="AH8" s="301">
        <v>904</v>
      </c>
      <c r="AI8" s="301">
        <v>904</v>
      </c>
      <c r="AJ8" s="301">
        <v>901</v>
      </c>
      <c r="AK8" s="301">
        <v>898</v>
      </c>
      <c r="AL8" s="301">
        <v>897</v>
      </c>
      <c r="AM8" s="296">
        <v>897</v>
      </c>
      <c r="AN8" s="293">
        <v>1003</v>
      </c>
      <c r="AO8" s="301">
        <v>897</v>
      </c>
      <c r="AP8" s="301">
        <v>895</v>
      </c>
      <c r="AQ8" s="301">
        <v>894</v>
      </c>
      <c r="AR8" s="301">
        <v>925</v>
      </c>
      <c r="AS8" s="301">
        <v>924</v>
      </c>
      <c r="AT8" s="301">
        <v>921</v>
      </c>
      <c r="AU8" s="301">
        <v>919</v>
      </c>
      <c r="AV8" s="301">
        <v>918</v>
      </c>
      <c r="AW8" s="301">
        <v>918</v>
      </c>
      <c r="AX8" s="301">
        <v>914</v>
      </c>
      <c r="AY8" s="296">
        <v>911</v>
      </c>
      <c r="AZ8" s="293">
        <v>909</v>
      </c>
      <c r="BA8" s="301">
        <v>909</v>
      </c>
      <c r="BB8" s="301">
        <v>904</v>
      </c>
      <c r="BC8" s="301">
        <v>903</v>
      </c>
      <c r="BD8" s="301">
        <v>903</v>
      </c>
      <c r="BE8" s="301">
        <v>902</v>
      </c>
      <c r="BF8" s="301">
        <v>884</v>
      </c>
      <c r="BG8" s="301">
        <v>885</v>
      </c>
      <c r="BH8" s="301">
        <v>884</v>
      </c>
      <c r="BI8" s="301">
        <v>884</v>
      </c>
      <c r="BJ8" s="301">
        <v>881</v>
      </c>
      <c r="BK8" s="292">
        <v>882</v>
      </c>
      <c r="BL8" s="293">
        <v>671</v>
      </c>
      <c r="BM8" s="301">
        <v>670</v>
      </c>
      <c r="BN8" s="301">
        <v>696</v>
      </c>
      <c r="BO8" s="301">
        <v>698</v>
      </c>
      <c r="BP8" s="301">
        <v>698</v>
      </c>
      <c r="BQ8" s="301">
        <v>700</v>
      </c>
      <c r="BR8" s="301">
        <v>696</v>
      </c>
      <c r="BS8" s="301">
        <v>699</v>
      </c>
      <c r="BT8" s="301">
        <v>698</v>
      </c>
      <c r="BU8" s="301">
        <v>698</v>
      </c>
      <c r="BV8" s="301">
        <v>695</v>
      </c>
      <c r="BW8" s="292">
        <v>697</v>
      </c>
      <c r="BX8" s="293">
        <v>704</v>
      </c>
      <c r="BY8" s="301">
        <v>690</v>
      </c>
      <c r="BZ8" s="301">
        <v>731</v>
      </c>
      <c r="CA8" s="301">
        <v>725</v>
      </c>
      <c r="CB8" s="301">
        <v>720</v>
      </c>
      <c r="CC8" s="301">
        <v>717</v>
      </c>
      <c r="CD8" s="301">
        <v>714</v>
      </c>
      <c r="CE8" s="301">
        <v>714</v>
      </c>
      <c r="CF8" s="301">
        <v>710</v>
      </c>
      <c r="CG8" s="301">
        <v>709</v>
      </c>
      <c r="CH8" s="301">
        <v>701</v>
      </c>
      <c r="CI8" s="292">
        <v>696</v>
      </c>
      <c r="CJ8" s="293">
        <v>697</v>
      </c>
      <c r="CK8" s="301">
        <v>698</v>
      </c>
      <c r="CL8" s="301">
        <v>698</v>
      </c>
      <c r="CM8" s="301">
        <v>708</v>
      </c>
      <c r="CN8" s="301">
        <v>706</v>
      </c>
      <c r="CO8" s="301">
        <v>713</v>
      </c>
      <c r="CP8" s="301">
        <v>712</v>
      </c>
      <c r="CQ8" s="301">
        <v>719</v>
      </c>
      <c r="CR8" s="301">
        <v>717</v>
      </c>
      <c r="CS8" s="292">
        <v>715</v>
      </c>
      <c r="CT8" s="296">
        <v>712</v>
      </c>
      <c r="CU8" s="292">
        <v>707</v>
      </c>
      <c r="CV8" s="301">
        <v>704</v>
      </c>
      <c r="CW8" s="301">
        <v>700</v>
      </c>
      <c r="CX8" s="301">
        <v>693</v>
      </c>
      <c r="CY8" s="301">
        <v>698</v>
      </c>
      <c r="CZ8" s="301">
        <v>701</v>
      </c>
      <c r="DA8" s="301">
        <v>702</v>
      </c>
      <c r="DB8" s="301">
        <v>700</v>
      </c>
      <c r="DC8" s="301">
        <v>697</v>
      </c>
      <c r="DD8" s="301">
        <v>700</v>
      </c>
      <c r="DE8" s="301">
        <v>697</v>
      </c>
      <c r="DF8" s="301">
        <v>685</v>
      </c>
      <c r="DG8" s="301">
        <v>686</v>
      </c>
      <c r="DH8" s="301">
        <v>675</v>
      </c>
      <c r="DI8" s="301">
        <v>675</v>
      </c>
      <c r="DJ8" s="301">
        <v>646</v>
      </c>
      <c r="DK8" s="301">
        <v>663</v>
      </c>
      <c r="DL8" s="301">
        <v>673</v>
      </c>
      <c r="DM8" s="301">
        <v>684</v>
      </c>
      <c r="DN8" s="301">
        <v>685</v>
      </c>
      <c r="DO8" s="93">
        <v>1</v>
      </c>
      <c r="DP8" s="79">
        <v>0.145985401459854</v>
      </c>
      <c r="DQ8" s="93">
        <v>-1</v>
      </c>
      <c r="DR8" s="79">
        <v>-0.1457725947521866</v>
      </c>
      <c r="DS8" s="1"/>
      <c r="DT8" s="205" t="s">
        <v>856</v>
      </c>
      <c r="DV8" s="16" t="s">
        <v>663</v>
      </c>
      <c r="DW8" s="92">
        <v>82249</v>
      </c>
      <c r="DX8" s="95">
        <v>106135</v>
      </c>
      <c r="DY8" s="95">
        <v>105454</v>
      </c>
      <c r="DZ8" s="3">
        <v>103814</v>
      </c>
      <c r="EA8" s="3">
        <v>104847</v>
      </c>
      <c r="EB8" s="3">
        <v>109587</v>
      </c>
      <c r="EC8" s="3">
        <v>105289</v>
      </c>
      <c r="ED8" s="3">
        <v>105615</v>
      </c>
      <c r="EE8" s="3">
        <v>103262</v>
      </c>
    </row>
    <row r="9" spans="1:136" ht="15" customHeight="1" outlineLevel="2">
      <c r="A9" s="309">
        <v>585</v>
      </c>
      <c r="B9" s="14" t="s">
        <v>392</v>
      </c>
      <c r="C9" s="287" t="s">
        <v>494</v>
      </c>
      <c r="D9" s="293">
        <v>212</v>
      </c>
      <c r="E9" s="301">
        <v>212</v>
      </c>
      <c r="F9" s="301">
        <v>212</v>
      </c>
      <c r="G9" s="301">
        <v>212</v>
      </c>
      <c r="H9" s="301">
        <v>212</v>
      </c>
      <c r="I9" s="301">
        <v>212</v>
      </c>
      <c r="J9" s="301">
        <v>212</v>
      </c>
      <c r="K9" s="301">
        <v>212</v>
      </c>
      <c r="L9" s="301">
        <v>212</v>
      </c>
      <c r="M9" s="301">
        <v>212</v>
      </c>
      <c r="N9" s="301">
        <v>212</v>
      </c>
      <c r="O9" s="296">
        <v>236</v>
      </c>
      <c r="P9" s="293">
        <v>235</v>
      </c>
      <c r="Q9" s="301">
        <v>220</v>
      </c>
      <c r="R9" s="301">
        <v>218</v>
      </c>
      <c r="S9" s="301">
        <v>285</v>
      </c>
      <c r="T9" s="301">
        <v>282</v>
      </c>
      <c r="U9" s="301">
        <v>289</v>
      </c>
      <c r="V9" s="301">
        <v>288</v>
      </c>
      <c r="W9" s="301">
        <v>292</v>
      </c>
      <c r="X9" s="301">
        <v>292</v>
      </c>
      <c r="Y9" s="301">
        <v>295</v>
      </c>
      <c r="Z9" s="301">
        <v>294</v>
      </c>
      <c r="AA9" s="296">
        <v>294</v>
      </c>
      <c r="AB9" s="293">
        <v>293</v>
      </c>
      <c r="AC9" s="301">
        <v>293</v>
      </c>
      <c r="AD9" s="301">
        <v>293</v>
      </c>
      <c r="AE9" s="301">
        <v>293</v>
      </c>
      <c r="AF9" s="301">
        <v>291</v>
      </c>
      <c r="AG9" s="301">
        <v>291</v>
      </c>
      <c r="AH9" s="301">
        <v>291</v>
      </c>
      <c r="AI9" s="301">
        <v>293</v>
      </c>
      <c r="AJ9" s="301">
        <v>292</v>
      </c>
      <c r="AK9" s="301">
        <v>292</v>
      </c>
      <c r="AL9" s="301">
        <v>291</v>
      </c>
      <c r="AM9" s="296">
        <v>291</v>
      </c>
      <c r="AN9" s="293">
        <v>291</v>
      </c>
      <c r="AO9" s="301">
        <v>293</v>
      </c>
      <c r="AP9" s="301">
        <v>293</v>
      </c>
      <c r="AQ9" s="301">
        <v>293</v>
      </c>
      <c r="AR9" s="301">
        <v>292</v>
      </c>
      <c r="AS9" s="301">
        <v>292</v>
      </c>
      <c r="AT9" s="301">
        <v>291</v>
      </c>
      <c r="AU9" s="301">
        <v>290</v>
      </c>
      <c r="AV9" s="301">
        <v>289</v>
      </c>
      <c r="AW9" s="301">
        <v>289</v>
      </c>
      <c r="AX9" s="301">
        <v>288</v>
      </c>
      <c r="AY9" s="296">
        <v>288</v>
      </c>
      <c r="AZ9" s="293">
        <v>288</v>
      </c>
      <c r="BA9" s="301">
        <v>288</v>
      </c>
      <c r="BB9" s="301">
        <v>286</v>
      </c>
      <c r="BC9" s="301">
        <v>286</v>
      </c>
      <c r="BD9" s="301">
        <v>283</v>
      </c>
      <c r="BE9" s="301">
        <v>282</v>
      </c>
      <c r="BF9" s="301">
        <v>281</v>
      </c>
      <c r="BG9" s="301">
        <v>283</v>
      </c>
      <c r="BH9" s="301">
        <v>281</v>
      </c>
      <c r="BI9" s="301">
        <v>281</v>
      </c>
      <c r="BJ9" s="301">
        <v>277</v>
      </c>
      <c r="BK9" s="292">
        <v>278</v>
      </c>
      <c r="BL9" s="293">
        <v>279</v>
      </c>
      <c r="BM9" s="301">
        <v>278</v>
      </c>
      <c r="BN9" s="301">
        <v>287</v>
      </c>
      <c r="BO9" s="301">
        <v>286</v>
      </c>
      <c r="BP9" s="301">
        <v>286</v>
      </c>
      <c r="BQ9" s="301">
        <v>288</v>
      </c>
      <c r="BR9" s="301">
        <v>283</v>
      </c>
      <c r="BS9" s="301">
        <v>283</v>
      </c>
      <c r="BT9" s="301">
        <v>283</v>
      </c>
      <c r="BU9" s="301">
        <v>283</v>
      </c>
      <c r="BV9" s="301">
        <v>281</v>
      </c>
      <c r="BW9" s="292">
        <v>282</v>
      </c>
      <c r="BX9" s="293">
        <v>285</v>
      </c>
      <c r="BY9" s="301">
        <v>281</v>
      </c>
      <c r="BZ9" s="301">
        <v>294</v>
      </c>
      <c r="CA9" s="301">
        <v>289</v>
      </c>
      <c r="CB9" s="301">
        <v>293</v>
      </c>
      <c r="CC9" s="301">
        <v>291</v>
      </c>
      <c r="CD9" s="301">
        <v>291</v>
      </c>
      <c r="CE9" s="301">
        <v>291</v>
      </c>
      <c r="CF9" s="301">
        <v>290</v>
      </c>
      <c r="CG9" s="301">
        <v>290</v>
      </c>
      <c r="CH9" s="301">
        <v>289</v>
      </c>
      <c r="CI9" s="292">
        <v>278</v>
      </c>
      <c r="CJ9" s="293">
        <v>281</v>
      </c>
      <c r="CK9" s="301">
        <v>281</v>
      </c>
      <c r="CL9" s="301">
        <v>281</v>
      </c>
      <c r="CM9" s="301">
        <v>284</v>
      </c>
      <c r="CN9" s="301">
        <v>284</v>
      </c>
      <c r="CO9" s="301">
        <v>284</v>
      </c>
      <c r="CP9" s="301">
        <v>282</v>
      </c>
      <c r="CQ9" s="301">
        <v>283</v>
      </c>
      <c r="CR9" s="301">
        <v>284</v>
      </c>
      <c r="CS9" s="292">
        <v>283</v>
      </c>
      <c r="CT9" s="296">
        <v>285</v>
      </c>
      <c r="CU9" s="292">
        <v>280</v>
      </c>
      <c r="CV9" s="301">
        <v>280</v>
      </c>
      <c r="CW9" s="301">
        <v>279</v>
      </c>
      <c r="CX9" s="301">
        <v>280</v>
      </c>
      <c r="CY9" s="301">
        <v>281</v>
      </c>
      <c r="CZ9" s="301">
        <v>282</v>
      </c>
      <c r="DA9" s="301">
        <v>280</v>
      </c>
      <c r="DB9" s="301">
        <v>279</v>
      </c>
      <c r="DC9" s="301">
        <v>279</v>
      </c>
      <c r="DD9" s="301">
        <v>278</v>
      </c>
      <c r="DE9" s="301">
        <v>277</v>
      </c>
      <c r="DF9" s="301">
        <v>281</v>
      </c>
      <c r="DG9" s="301">
        <v>276</v>
      </c>
      <c r="DH9" s="301">
        <v>274</v>
      </c>
      <c r="DI9" s="301">
        <v>275</v>
      </c>
      <c r="DJ9" s="301">
        <v>270</v>
      </c>
      <c r="DK9" s="301">
        <v>271</v>
      </c>
      <c r="DL9" s="301">
        <v>274</v>
      </c>
      <c r="DM9" s="301">
        <v>274</v>
      </c>
      <c r="DN9" s="301">
        <v>270</v>
      </c>
      <c r="DO9" s="93">
        <v>-4</v>
      </c>
      <c r="DP9" s="79">
        <v>-1.4814814814814816</v>
      </c>
      <c r="DQ9" s="93">
        <v>-6</v>
      </c>
      <c r="DR9" s="79">
        <v>-2.1739130434782608</v>
      </c>
      <c r="DS9" s="1"/>
      <c r="DT9" s="205" t="s">
        <v>893</v>
      </c>
      <c r="DV9" s="16" t="s">
        <v>664</v>
      </c>
      <c r="DW9" s="92">
        <v>106911</v>
      </c>
      <c r="DX9" s="95">
        <v>106103</v>
      </c>
      <c r="DY9" s="95">
        <v>105172</v>
      </c>
      <c r="DZ9" s="3">
        <v>103633</v>
      </c>
      <c r="EA9" s="3">
        <v>104974</v>
      </c>
      <c r="EB9" s="3">
        <v>108409</v>
      </c>
      <c r="EC9" s="3">
        <v>106390</v>
      </c>
      <c r="ED9" s="3">
        <v>106122</v>
      </c>
      <c r="EE9" s="3">
        <v>104533</v>
      </c>
    </row>
    <row r="10" spans="1:136" ht="15" customHeight="1" outlineLevel="2">
      <c r="A10" s="309">
        <v>591</v>
      </c>
      <c r="B10" s="14" t="s">
        <v>392</v>
      </c>
      <c r="C10" s="287" t="s">
        <v>495</v>
      </c>
      <c r="D10" s="293">
        <v>226</v>
      </c>
      <c r="E10" s="301">
        <v>226</v>
      </c>
      <c r="F10" s="301">
        <v>226</v>
      </c>
      <c r="G10" s="301">
        <v>226</v>
      </c>
      <c r="H10" s="301">
        <v>226</v>
      </c>
      <c r="I10" s="301">
        <v>228</v>
      </c>
      <c r="J10" s="301">
        <v>228</v>
      </c>
      <c r="K10" s="301">
        <v>228</v>
      </c>
      <c r="L10" s="301">
        <v>228</v>
      </c>
      <c r="M10" s="301">
        <v>228</v>
      </c>
      <c r="N10" s="301">
        <v>228</v>
      </c>
      <c r="O10" s="296">
        <v>241</v>
      </c>
      <c r="P10" s="293">
        <v>241</v>
      </c>
      <c r="Q10" s="301">
        <v>209</v>
      </c>
      <c r="R10" s="301">
        <v>207</v>
      </c>
      <c r="S10" s="301">
        <v>265</v>
      </c>
      <c r="T10" s="301">
        <v>255</v>
      </c>
      <c r="U10" s="301">
        <v>264</v>
      </c>
      <c r="V10" s="301">
        <v>266</v>
      </c>
      <c r="W10" s="301">
        <v>266</v>
      </c>
      <c r="X10" s="301">
        <v>266</v>
      </c>
      <c r="Y10" s="301">
        <v>266</v>
      </c>
      <c r="Z10" s="301">
        <v>266</v>
      </c>
      <c r="AA10" s="296">
        <v>266</v>
      </c>
      <c r="AB10" s="293">
        <v>265</v>
      </c>
      <c r="AC10" s="301">
        <v>264</v>
      </c>
      <c r="AD10" s="301">
        <v>265</v>
      </c>
      <c r="AE10" s="301">
        <v>265</v>
      </c>
      <c r="AF10" s="301">
        <v>264</v>
      </c>
      <c r="AG10" s="301">
        <v>263</v>
      </c>
      <c r="AH10" s="301">
        <v>263</v>
      </c>
      <c r="AI10" s="301">
        <v>263</v>
      </c>
      <c r="AJ10" s="301">
        <v>263</v>
      </c>
      <c r="AK10" s="301">
        <v>263</v>
      </c>
      <c r="AL10" s="301">
        <v>262</v>
      </c>
      <c r="AM10" s="296">
        <v>262</v>
      </c>
      <c r="AN10" s="293">
        <v>262</v>
      </c>
      <c r="AO10" s="301">
        <v>262</v>
      </c>
      <c r="AP10" s="301">
        <v>262</v>
      </c>
      <c r="AQ10" s="301">
        <v>262</v>
      </c>
      <c r="AR10" s="301">
        <v>262</v>
      </c>
      <c r="AS10" s="301">
        <v>262</v>
      </c>
      <c r="AT10" s="301">
        <v>261</v>
      </c>
      <c r="AU10" s="301">
        <v>260</v>
      </c>
      <c r="AV10" s="301">
        <v>259</v>
      </c>
      <c r="AW10" s="301">
        <v>259</v>
      </c>
      <c r="AX10" s="301">
        <v>258</v>
      </c>
      <c r="AY10" s="296">
        <v>258</v>
      </c>
      <c r="AZ10" s="293">
        <v>257</v>
      </c>
      <c r="BA10" s="301">
        <v>257</v>
      </c>
      <c r="BB10" s="301">
        <v>257</v>
      </c>
      <c r="BC10" s="301">
        <v>256</v>
      </c>
      <c r="BD10" s="301">
        <v>255</v>
      </c>
      <c r="BE10" s="301">
        <v>255</v>
      </c>
      <c r="BF10" s="301">
        <v>247</v>
      </c>
      <c r="BG10" s="301">
        <v>250</v>
      </c>
      <c r="BH10" s="301">
        <v>250</v>
      </c>
      <c r="BI10" s="301">
        <v>250</v>
      </c>
      <c r="BJ10" s="301">
        <v>247</v>
      </c>
      <c r="BK10" s="292">
        <v>247</v>
      </c>
      <c r="BL10" s="293">
        <v>247</v>
      </c>
      <c r="BM10" s="301">
        <v>247</v>
      </c>
      <c r="BN10" s="301">
        <v>255</v>
      </c>
      <c r="BO10" s="301">
        <v>256</v>
      </c>
      <c r="BP10" s="301">
        <v>256</v>
      </c>
      <c r="BQ10" s="301">
        <v>257</v>
      </c>
      <c r="BR10" s="301">
        <v>253</v>
      </c>
      <c r="BS10" s="301">
        <v>253</v>
      </c>
      <c r="BT10" s="301">
        <v>252</v>
      </c>
      <c r="BU10" s="301">
        <v>252</v>
      </c>
      <c r="BV10" s="301">
        <v>253</v>
      </c>
      <c r="BW10" s="292">
        <v>250</v>
      </c>
      <c r="BX10" s="293">
        <v>251</v>
      </c>
      <c r="BY10" s="301">
        <v>251</v>
      </c>
      <c r="BZ10" s="301">
        <v>260</v>
      </c>
      <c r="CA10" s="301">
        <v>259</v>
      </c>
      <c r="CB10" s="301">
        <v>263</v>
      </c>
      <c r="CC10" s="301">
        <v>265</v>
      </c>
      <c r="CD10" s="301">
        <v>268</v>
      </c>
      <c r="CE10" s="301">
        <v>268</v>
      </c>
      <c r="CF10" s="301">
        <v>266</v>
      </c>
      <c r="CG10" s="301">
        <v>267</v>
      </c>
      <c r="CH10" s="301">
        <v>267</v>
      </c>
      <c r="CI10" s="292">
        <v>261</v>
      </c>
      <c r="CJ10" s="293">
        <v>261</v>
      </c>
      <c r="CK10" s="301">
        <v>258</v>
      </c>
      <c r="CL10" s="301">
        <v>256</v>
      </c>
      <c r="CM10" s="301">
        <v>259</v>
      </c>
      <c r="CN10" s="301">
        <v>259</v>
      </c>
      <c r="CO10" s="301">
        <v>261</v>
      </c>
      <c r="CP10" s="301">
        <v>260</v>
      </c>
      <c r="CQ10" s="301">
        <v>265</v>
      </c>
      <c r="CR10" s="301">
        <v>267</v>
      </c>
      <c r="CS10" s="292">
        <v>267</v>
      </c>
      <c r="CT10" s="296">
        <v>266</v>
      </c>
      <c r="CU10" s="292">
        <v>265</v>
      </c>
      <c r="CV10" s="301">
        <v>264</v>
      </c>
      <c r="CW10" s="301">
        <v>265</v>
      </c>
      <c r="CX10" s="301">
        <v>264</v>
      </c>
      <c r="CY10" s="301">
        <v>267</v>
      </c>
      <c r="CZ10" s="301">
        <v>267</v>
      </c>
      <c r="DA10" s="301">
        <v>266</v>
      </c>
      <c r="DB10" s="301">
        <v>268</v>
      </c>
      <c r="DC10" s="301">
        <v>263</v>
      </c>
      <c r="DD10" s="301">
        <v>264</v>
      </c>
      <c r="DE10" s="301">
        <v>264</v>
      </c>
      <c r="DF10" s="301">
        <v>264</v>
      </c>
      <c r="DG10" s="301">
        <v>265</v>
      </c>
      <c r="DH10" s="301">
        <v>265</v>
      </c>
      <c r="DI10" s="301">
        <v>268</v>
      </c>
      <c r="DJ10" s="301">
        <v>262</v>
      </c>
      <c r="DK10" s="301">
        <v>267</v>
      </c>
      <c r="DL10" s="301">
        <v>274</v>
      </c>
      <c r="DM10" s="301">
        <v>277</v>
      </c>
      <c r="DN10" s="301">
        <v>275</v>
      </c>
      <c r="DO10" s="93">
        <v>-2</v>
      </c>
      <c r="DP10" s="79">
        <v>-0.72727272727272729</v>
      </c>
      <c r="DQ10" s="93">
        <v>10</v>
      </c>
      <c r="DR10" s="79">
        <v>3.7735849056603774</v>
      </c>
      <c r="DS10" s="1"/>
      <c r="DT10" s="205" t="s">
        <v>894</v>
      </c>
      <c r="DV10" s="16" t="s">
        <v>665</v>
      </c>
      <c r="DW10" s="92">
        <v>105353</v>
      </c>
      <c r="DX10" s="95">
        <v>106066</v>
      </c>
      <c r="DY10" s="95">
        <v>105044</v>
      </c>
      <c r="DZ10" s="3">
        <v>106477</v>
      </c>
      <c r="EA10" s="3">
        <v>104974</v>
      </c>
      <c r="EB10" s="3">
        <v>108840</v>
      </c>
      <c r="EC10" s="3">
        <v>106237</v>
      </c>
      <c r="ED10" s="3">
        <v>106026</v>
      </c>
      <c r="EE10" s="3">
        <v>105258</v>
      </c>
    </row>
    <row r="11" spans="1:136" ht="15" customHeight="1" outlineLevel="2">
      <c r="A11" s="309">
        <v>893</v>
      </c>
      <c r="B11" s="14" t="s">
        <v>392</v>
      </c>
      <c r="C11" s="287" t="s">
        <v>537</v>
      </c>
      <c r="D11" s="293">
        <v>163</v>
      </c>
      <c r="E11" s="301">
        <v>170</v>
      </c>
      <c r="F11" s="301">
        <v>167</v>
      </c>
      <c r="G11" s="301">
        <v>167</v>
      </c>
      <c r="H11" s="301">
        <v>167</v>
      </c>
      <c r="I11" s="301">
        <v>167</v>
      </c>
      <c r="J11" s="301">
        <v>169</v>
      </c>
      <c r="K11" s="301">
        <v>182</v>
      </c>
      <c r="L11" s="301">
        <v>185</v>
      </c>
      <c r="M11" s="301">
        <v>186</v>
      </c>
      <c r="N11" s="301">
        <v>185</v>
      </c>
      <c r="O11" s="296">
        <v>200</v>
      </c>
      <c r="P11" s="293">
        <v>196</v>
      </c>
      <c r="Q11" s="301">
        <v>174</v>
      </c>
      <c r="R11" s="301">
        <v>173</v>
      </c>
      <c r="S11" s="301">
        <v>213</v>
      </c>
      <c r="T11" s="301">
        <v>210</v>
      </c>
      <c r="U11" s="301">
        <v>209</v>
      </c>
      <c r="V11" s="301">
        <v>206</v>
      </c>
      <c r="W11" s="301">
        <v>204</v>
      </c>
      <c r="X11" s="301">
        <v>203</v>
      </c>
      <c r="Y11" s="301">
        <v>204</v>
      </c>
      <c r="Z11" s="301">
        <v>204</v>
      </c>
      <c r="AA11" s="296">
        <v>209</v>
      </c>
      <c r="AB11" s="293">
        <v>209</v>
      </c>
      <c r="AC11" s="301">
        <v>211</v>
      </c>
      <c r="AD11" s="301">
        <v>213</v>
      </c>
      <c r="AE11" s="301">
        <v>213</v>
      </c>
      <c r="AF11" s="301">
        <v>214</v>
      </c>
      <c r="AG11" s="301">
        <v>214</v>
      </c>
      <c r="AH11" s="301">
        <v>215</v>
      </c>
      <c r="AI11" s="301">
        <v>219</v>
      </c>
      <c r="AJ11" s="301">
        <v>219</v>
      </c>
      <c r="AK11" s="301">
        <v>221</v>
      </c>
      <c r="AL11" s="301">
        <v>221</v>
      </c>
      <c r="AM11" s="296">
        <v>221</v>
      </c>
      <c r="AN11" s="293">
        <v>219</v>
      </c>
      <c r="AO11" s="301">
        <v>222</v>
      </c>
      <c r="AP11" s="301">
        <v>222</v>
      </c>
      <c r="AQ11" s="301">
        <v>222</v>
      </c>
      <c r="AR11" s="301">
        <v>222</v>
      </c>
      <c r="AS11" s="301">
        <v>221</v>
      </c>
      <c r="AT11" s="301">
        <v>216</v>
      </c>
      <c r="AU11" s="301">
        <v>215</v>
      </c>
      <c r="AV11" s="301">
        <v>215</v>
      </c>
      <c r="AW11" s="301">
        <v>215</v>
      </c>
      <c r="AX11" s="301">
        <v>215</v>
      </c>
      <c r="AY11" s="296">
        <v>215</v>
      </c>
      <c r="AZ11" s="293">
        <v>214</v>
      </c>
      <c r="BA11" s="301">
        <v>214</v>
      </c>
      <c r="BB11" s="301">
        <v>214</v>
      </c>
      <c r="BC11" s="301">
        <v>214</v>
      </c>
      <c r="BD11" s="301">
        <v>214</v>
      </c>
      <c r="BE11" s="301">
        <v>214</v>
      </c>
      <c r="BF11" s="301">
        <v>212</v>
      </c>
      <c r="BG11" s="301">
        <v>209</v>
      </c>
      <c r="BH11" s="301">
        <v>209</v>
      </c>
      <c r="BI11" s="301">
        <v>210</v>
      </c>
      <c r="BJ11" s="301">
        <v>205</v>
      </c>
      <c r="BK11" s="292">
        <v>205</v>
      </c>
      <c r="BL11" s="293">
        <v>257</v>
      </c>
      <c r="BM11" s="301">
        <v>256</v>
      </c>
      <c r="BN11" s="301">
        <v>259</v>
      </c>
      <c r="BO11" s="301">
        <v>264</v>
      </c>
      <c r="BP11" s="301">
        <v>264</v>
      </c>
      <c r="BQ11" s="301">
        <v>265</v>
      </c>
      <c r="BR11" s="301">
        <v>263</v>
      </c>
      <c r="BS11" s="301">
        <v>263</v>
      </c>
      <c r="BT11" s="301">
        <v>263</v>
      </c>
      <c r="BU11" s="301">
        <v>263</v>
      </c>
      <c r="BV11" s="301">
        <v>261</v>
      </c>
      <c r="BW11" s="292">
        <v>261</v>
      </c>
      <c r="BX11" s="293">
        <v>258</v>
      </c>
      <c r="BY11" s="301">
        <v>258</v>
      </c>
      <c r="BZ11" s="301">
        <v>269</v>
      </c>
      <c r="CA11" s="301">
        <v>266</v>
      </c>
      <c r="CB11" s="301">
        <v>270</v>
      </c>
      <c r="CC11" s="301">
        <v>273</v>
      </c>
      <c r="CD11" s="301">
        <v>275</v>
      </c>
      <c r="CE11" s="301">
        <v>275</v>
      </c>
      <c r="CF11" s="301">
        <v>276</v>
      </c>
      <c r="CG11" s="301">
        <v>277</v>
      </c>
      <c r="CH11" s="301">
        <v>274</v>
      </c>
      <c r="CI11" s="292">
        <v>269</v>
      </c>
      <c r="CJ11" s="293">
        <v>271</v>
      </c>
      <c r="CK11" s="301">
        <v>271</v>
      </c>
      <c r="CL11" s="301">
        <v>272</v>
      </c>
      <c r="CM11" s="301">
        <v>278</v>
      </c>
      <c r="CN11" s="301">
        <v>274</v>
      </c>
      <c r="CO11" s="301">
        <v>273</v>
      </c>
      <c r="CP11" s="301">
        <v>273</v>
      </c>
      <c r="CQ11" s="301">
        <v>273</v>
      </c>
      <c r="CR11" s="301">
        <v>273</v>
      </c>
      <c r="CS11" s="292">
        <v>274</v>
      </c>
      <c r="CT11" s="296">
        <v>273</v>
      </c>
      <c r="CU11" s="292">
        <v>273</v>
      </c>
      <c r="CV11" s="301">
        <v>272</v>
      </c>
      <c r="CW11" s="301">
        <v>271</v>
      </c>
      <c r="CX11" s="301">
        <v>272</v>
      </c>
      <c r="CY11" s="301">
        <v>275</v>
      </c>
      <c r="CZ11" s="301">
        <v>273</v>
      </c>
      <c r="DA11" s="301">
        <v>274</v>
      </c>
      <c r="DB11" s="301">
        <v>282</v>
      </c>
      <c r="DC11" s="301">
        <v>285</v>
      </c>
      <c r="DD11" s="301">
        <v>288</v>
      </c>
      <c r="DE11" s="301">
        <v>289</v>
      </c>
      <c r="DF11" s="301">
        <v>287</v>
      </c>
      <c r="DG11" s="301">
        <v>286</v>
      </c>
      <c r="DH11" s="301">
        <v>289</v>
      </c>
      <c r="DI11" s="301">
        <v>288</v>
      </c>
      <c r="DJ11" s="301">
        <v>281</v>
      </c>
      <c r="DK11" s="301">
        <v>283</v>
      </c>
      <c r="DL11" s="301">
        <v>285</v>
      </c>
      <c r="DM11" s="301">
        <v>289</v>
      </c>
      <c r="DN11" s="301">
        <v>290</v>
      </c>
      <c r="DO11" s="93">
        <v>1</v>
      </c>
      <c r="DP11" s="79">
        <v>0.34482758620689657</v>
      </c>
      <c r="DQ11" s="93">
        <v>4</v>
      </c>
      <c r="DR11" s="79">
        <v>1.3986013986013985</v>
      </c>
      <c r="DV11" s="16" t="s">
        <v>666</v>
      </c>
      <c r="DW11" s="92">
        <v>106974</v>
      </c>
      <c r="DX11" s="95">
        <v>105780</v>
      </c>
      <c r="DY11" s="95">
        <v>104884</v>
      </c>
      <c r="DZ11" s="3">
        <v>106223</v>
      </c>
      <c r="EA11" s="3">
        <v>105266</v>
      </c>
      <c r="EB11" s="567">
        <v>108461</v>
      </c>
      <c r="EC11" s="3">
        <v>106318</v>
      </c>
      <c r="ED11" s="3">
        <v>106102</v>
      </c>
      <c r="EE11" s="3">
        <v>105711</v>
      </c>
    </row>
    <row r="12" spans="1:136" ht="15" outlineLevel="1">
      <c r="A12" s="108" t="s">
        <v>393</v>
      </c>
      <c r="B12" s="21"/>
      <c r="C12" s="22"/>
      <c r="D12" s="39">
        <v>3895</v>
      </c>
      <c r="E12" s="40">
        <v>3895</v>
      </c>
      <c r="F12" s="40">
        <v>3895</v>
      </c>
      <c r="G12" s="40">
        <v>3895</v>
      </c>
      <c r="H12" s="40">
        <v>3895</v>
      </c>
      <c r="I12" s="40">
        <v>3921</v>
      </c>
      <c r="J12" s="40">
        <v>3918</v>
      </c>
      <c r="K12" s="40">
        <v>3921</v>
      </c>
      <c r="L12" s="40">
        <v>3921</v>
      </c>
      <c r="M12" s="40">
        <v>3921</v>
      </c>
      <c r="N12" s="40">
        <v>3913</v>
      </c>
      <c r="O12" s="208">
        <v>4071</v>
      </c>
      <c r="P12" s="39">
        <v>4058</v>
      </c>
      <c r="Q12" s="40">
        <v>3463</v>
      </c>
      <c r="R12" s="40">
        <v>3424</v>
      </c>
      <c r="S12" s="40">
        <v>4210</v>
      </c>
      <c r="T12" s="40">
        <v>4145</v>
      </c>
      <c r="U12" s="40">
        <v>4163</v>
      </c>
      <c r="V12" s="40">
        <v>4119</v>
      </c>
      <c r="W12" s="40">
        <v>4124</v>
      </c>
      <c r="X12" s="40">
        <v>4122</v>
      </c>
      <c r="Y12" s="40">
        <v>4146</v>
      </c>
      <c r="Z12" s="40">
        <v>4138</v>
      </c>
      <c r="AA12" s="208">
        <v>4153</v>
      </c>
      <c r="AB12" s="39">
        <v>4153</v>
      </c>
      <c r="AC12" s="40">
        <v>4158</v>
      </c>
      <c r="AD12" s="40">
        <v>4156</v>
      </c>
      <c r="AE12" s="40">
        <v>4155</v>
      </c>
      <c r="AF12" s="40">
        <v>4135</v>
      </c>
      <c r="AG12" s="40">
        <v>4124</v>
      </c>
      <c r="AH12" s="40">
        <v>4125</v>
      </c>
      <c r="AI12" s="40">
        <v>4138</v>
      </c>
      <c r="AJ12" s="40">
        <v>4143</v>
      </c>
      <c r="AK12" s="40">
        <v>4150</v>
      </c>
      <c r="AL12" s="40">
        <v>4145</v>
      </c>
      <c r="AM12" s="208">
        <v>4144</v>
      </c>
      <c r="AN12" s="39">
        <v>4142</v>
      </c>
      <c r="AO12" s="40">
        <v>4148</v>
      </c>
      <c r="AP12" s="40">
        <v>4138</v>
      </c>
      <c r="AQ12" s="40">
        <v>4131</v>
      </c>
      <c r="AR12" s="40">
        <v>4123</v>
      </c>
      <c r="AS12" s="40">
        <v>4120</v>
      </c>
      <c r="AT12" s="40">
        <v>4112</v>
      </c>
      <c r="AU12" s="40">
        <v>4108</v>
      </c>
      <c r="AV12" s="40">
        <v>4100</v>
      </c>
      <c r="AW12" s="40">
        <v>4092</v>
      </c>
      <c r="AX12" s="40">
        <v>4083</v>
      </c>
      <c r="AY12" s="208">
        <v>4076</v>
      </c>
      <c r="AZ12" s="39">
        <v>4073</v>
      </c>
      <c r="BA12" s="40">
        <v>4064</v>
      </c>
      <c r="BB12" s="40">
        <v>4044</v>
      </c>
      <c r="BC12" s="40">
        <v>4035</v>
      </c>
      <c r="BD12" s="40">
        <v>4026</v>
      </c>
      <c r="BE12" s="40">
        <v>4016</v>
      </c>
      <c r="BF12" s="40">
        <v>3938</v>
      </c>
      <c r="BG12" s="40">
        <v>3910</v>
      </c>
      <c r="BH12" s="40">
        <v>3907</v>
      </c>
      <c r="BI12" s="40">
        <v>3899</v>
      </c>
      <c r="BJ12" s="40">
        <v>3901</v>
      </c>
      <c r="BK12" s="52">
        <v>3895</v>
      </c>
      <c r="BL12" s="39">
        <v>3880</v>
      </c>
      <c r="BM12" s="40">
        <v>3874</v>
      </c>
      <c r="BN12" s="40">
        <v>3927</v>
      </c>
      <c r="BO12" s="40">
        <v>3940</v>
      </c>
      <c r="BP12" s="40">
        <v>3940</v>
      </c>
      <c r="BQ12" s="40">
        <v>3995</v>
      </c>
      <c r="BR12" s="40">
        <v>3933</v>
      </c>
      <c r="BS12" s="40">
        <v>3951</v>
      </c>
      <c r="BT12" s="40">
        <v>3931</v>
      </c>
      <c r="BU12" s="40">
        <v>3915</v>
      </c>
      <c r="BV12" s="40">
        <v>3908</v>
      </c>
      <c r="BW12" s="52">
        <v>3922</v>
      </c>
      <c r="BX12" s="39">
        <v>3952</v>
      </c>
      <c r="BY12" s="40">
        <v>3900</v>
      </c>
      <c r="BZ12" s="40">
        <v>4338</v>
      </c>
      <c r="CA12" s="40">
        <v>4109</v>
      </c>
      <c r="CB12" s="40">
        <v>4218</v>
      </c>
      <c r="CC12" s="40">
        <v>4208</v>
      </c>
      <c r="CD12" s="40">
        <v>4186</v>
      </c>
      <c r="CE12" s="40">
        <v>4170</v>
      </c>
      <c r="CF12" s="40">
        <v>4152</v>
      </c>
      <c r="CG12" s="40">
        <v>4174</v>
      </c>
      <c r="CH12" s="40">
        <v>4146</v>
      </c>
      <c r="CI12" s="52">
        <v>4136</v>
      </c>
      <c r="CJ12" s="39">
        <v>4140</v>
      </c>
      <c r="CK12" s="40">
        <v>4110</v>
      </c>
      <c r="CL12" s="40">
        <v>4122</v>
      </c>
      <c r="CM12" s="40">
        <v>4176</v>
      </c>
      <c r="CN12" s="40">
        <v>4174</v>
      </c>
      <c r="CO12" s="40">
        <v>4202</v>
      </c>
      <c r="CP12" s="40">
        <v>4173</v>
      </c>
      <c r="CQ12" s="40">
        <v>4205</v>
      </c>
      <c r="CR12" s="40">
        <v>4195</v>
      </c>
      <c r="CS12" s="52">
        <v>4177</v>
      </c>
      <c r="CT12" s="208">
        <v>4199</v>
      </c>
      <c r="CU12" s="40">
        <v>4184</v>
      </c>
      <c r="CV12" s="40">
        <v>4169</v>
      </c>
      <c r="CW12" s="40">
        <v>4121</v>
      </c>
      <c r="CX12" s="40">
        <v>4167</v>
      </c>
      <c r="CY12" s="40">
        <v>4205</v>
      </c>
      <c r="CZ12" s="40">
        <v>4205</v>
      </c>
      <c r="DA12" s="40">
        <v>4209</v>
      </c>
      <c r="DB12" s="40">
        <v>4199</v>
      </c>
      <c r="DC12" s="40">
        <v>4205</v>
      </c>
      <c r="DD12" s="40">
        <v>4201</v>
      </c>
      <c r="DE12" s="40">
        <v>4197</v>
      </c>
      <c r="DF12" s="40">
        <v>4179</v>
      </c>
      <c r="DG12" s="40">
        <v>4170</v>
      </c>
      <c r="DH12" s="40">
        <v>4164</v>
      </c>
      <c r="DI12" s="40">
        <v>4093</v>
      </c>
      <c r="DJ12" s="40">
        <v>4007</v>
      </c>
      <c r="DK12" s="40">
        <v>4069</v>
      </c>
      <c r="DL12" s="40">
        <v>4117</v>
      </c>
      <c r="DM12" s="40">
        <v>4127</v>
      </c>
      <c r="DN12" s="40">
        <v>4130</v>
      </c>
      <c r="DO12" s="93">
        <v>3</v>
      </c>
      <c r="DP12" s="79">
        <v>7.2639225181598058E-2</v>
      </c>
      <c r="DQ12" s="93">
        <v>-40</v>
      </c>
      <c r="DR12" s="79">
        <v>-0.95923261390887282</v>
      </c>
      <c r="DV12" s="16" t="s">
        <v>667</v>
      </c>
      <c r="DW12" s="92">
        <v>105793</v>
      </c>
      <c r="DX12" s="95">
        <v>105898</v>
      </c>
      <c r="DY12" s="95">
        <v>104625</v>
      </c>
      <c r="DZ12" s="3">
        <v>104412</v>
      </c>
      <c r="EA12" s="3">
        <v>104021</v>
      </c>
      <c r="EB12" s="567">
        <v>107936</v>
      </c>
      <c r="EC12" s="3">
        <v>106026</v>
      </c>
      <c r="ED12" s="3">
        <v>106013</v>
      </c>
      <c r="EE12" s="3">
        <v>106007</v>
      </c>
    </row>
    <row r="13" spans="1:136" ht="15" outlineLevel="2">
      <c r="A13" s="309">
        <v>120</v>
      </c>
      <c r="B13" s="14" t="s">
        <v>393</v>
      </c>
      <c r="C13" s="287" t="s">
        <v>438</v>
      </c>
      <c r="D13" s="293">
        <v>273</v>
      </c>
      <c r="E13" s="301">
        <v>273</v>
      </c>
      <c r="F13" s="301">
        <v>273</v>
      </c>
      <c r="G13" s="301">
        <v>273</v>
      </c>
      <c r="H13" s="301">
        <v>273</v>
      </c>
      <c r="I13" s="301">
        <v>273</v>
      </c>
      <c r="J13" s="301">
        <v>273</v>
      </c>
      <c r="K13" s="301">
        <v>273</v>
      </c>
      <c r="L13" s="301">
        <v>273</v>
      </c>
      <c r="M13" s="301">
        <v>273</v>
      </c>
      <c r="N13" s="301">
        <v>273</v>
      </c>
      <c r="O13" s="296">
        <v>290</v>
      </c>
      <c r="P13" s="293">
        <v>288</v>
      </c>
      <c r="Q13" s="301">
        <v>258</v>
      </c>
      <c r="R13" s="301">
        <v>257</v>
      </c>
      <c r="S13" s="301">
        <v>339</v>
      </c>
      <c r="T13" s="301">
        <v>335</v>
      </c>
      <c r="U13" s="301">
        <v>341</v>
      </c>
      <c r="V13" s="301">
        <v>343</v>
      </c>
      <c r="W13" s="301">
        <v>343</v>
      </c>
      <c r="X13" s="301">
        <v>343</v>
      </c>
      <c r="Y13" s="301">
        <v>346</v>
      </c>
      <c r="Z13" s="301">
        <v>346</v>
      </c>
      <c r="AA13" s="296">
        <v>351</v>
      </c>
      <c r="AB13" s="293">
        <v>351</v>
      </c>
      <c r="AC13" s="301">
        <v>351</v>
      </c>
      <c r="AD13" s="301">
        <v>350</v>
      </c>
      <c r="AE13" s="301">
        <v>350</v>
      </c>
      <c r="AF13" s="301">
        <v>354</v>
      </c>
      <c r="AG13" s="301">
        <v>352</v>
      </c>
      <c r="AH13" s="301">
        <v>351</v>
      </c>
      <c r="AI13" s="301">
        <v>353</v>
      </c>
      <c r="AJ13" s="301">
        <v>354</v>
      </c>
      <c r="AK13" s="301">
        <v>356</v>
      </c>
      <c r="AL13" s="301">
        <v>355</v>
      </c>
      <c r="AM13" s="296">
        <v>355</v>
      </c>
      <c r="AN13" s="293">
        <v>355</v>
      </c>
      <c r="AO13" s="301">
        <v>354</v>
      </c>
      <c r="AP13" s="301">
        <v>354</v>
      </c>
      <c r="AQ13" s="301">
        <v>353</v>
      </c>
      <c r="AR13" s="301">
        <v>352</v>
      </c>
      <c r="AS13" s="301">
        <v>352</v>
      </c>
      <c r="AT13" s="301">
        <v>352</v>
      </c>
      <c r="AU13" s="301">
        <v>352</v>
      </c>
      <c r="AV13" s="301">
        <v>350</v>
      </c>
      <c r="AW13" s="301">
        <v>349</v>
      </c>
      <c r="AX13" s="301">
        <v>348</v>
      </c>
      <c r="AY13" s="296">
        <v>346</v>
      </c>
      <c r="AZ13" s="293">
        <v>346</v>
      </c>
      <c r="BA13" s="301">
        <v>346</v>
      </c>
      <c r="BB13" s="301">
        <v>345</v>
      </c>
      <c r="BC13" s="301">
        <v>345</v>
      </c>
      <c r="BD13" s="301">
        <v>345</v>
      </c>
      <c r="BE13" s="301">
        <v>345</v>
      </c>
      <c r="BF13" s="301">
        <v>338</v>
      </c>
      <c r="BG13" s="301">
        <v>342</v>
      </c>
      <c r="BH13" s="301">
        <v>342</v>
      </c>
      <c r="BI13" s="301">
        <v>342</v>
      </c>
      <c r="BJ13" s="301">
        <v>340</v>
      </c>
      <c r="BK13" s="292">
        <v>340</v>
      </c>
      <c r="BL13" s="293">
        <v>339</v>
      </c>
      <c r="BM13" s="301">
        <v>339</v>
      </c>
      <c r="BN13" s="301">
        <v>339</v>
      </c>
      <c r="BO13" s="301">
        <v>340</v>
      </c>
      <c r="BP13" s="301">
        <v>340</v>
      </c>
      <c r="BQ13" s="301">
        <v>341</v>
      </c>
      <c r="BR13" s="301">
        <v>340</v>
      </c>
      <c r="BS13" s="301">
        <v>344</v>
      </c>
      <c r="BT13" s="301">
        <v>342</v>
      </c>
      <c r="BU13" s="301">
        <v>339</v>
      </c>
      <c r="BV13" s="301">
        <v>339</v>
      </c>
      <c r="BW13" s="292">
        <v>337</v>
      </c>
      <c r="BX13" s="293">
        <v>341</v>
      </c>
      <c r="BY13" s="301">
        <v>340</v>
      </c>
      <c r="BZ13" s="301">
        <v>349</v>
      </c>
      <c r="CA13" s="301">
        <v>322</v>
      </c>
      <c r="CB13" s="301">
        <v>332</v>
      </c>
      <c r="CC13" s="301">
        <v>330</v>
      </c>
      <c r="CD13" s="301">
        <v>329</v>
      </c>
      <c r="CE13" s="301">
        <v>328</v>
      </c>
      <c r="CF13" s="301">
        <v>328</v>
      </c>
      <c r="CG13" s="301">
        <v>331</v>
      </c>
      <c r="CH13" s="301">
        <v>328</v>
      </c>
      <c r="CI13" s="292">
        <v>330</v>
      </c>
      <c r="CJ13" s="293">
        <v>330</v>
      </c>
      <c r="CK13" s="301">
        <v>326</v>
      </c>
      <c r="CL13" s="301">
        <v>326</v>
      </c>
      <c r="CM13" s="301">
        <v>332</v>
      </c>
      <c r="CN13" s="301">
        <v>334</v>
      </c>
      <c r="CO13" s="301">
        <v>338</v>
      </c>
      <c r="CP13" s="301">
        <v>339</v>
      </c>
      <c r="CQ13" s="301">
        <v>341</v>
      </c>
      <c r="CR13" s="301">
        <v>342</v>
      </c>
      <c r="CS13" s="292">
        <v>344</v>
      </c>
      <c r="CT13" s="296">
        <v>346</v>
      </c>
      <c r="CU13" s="292">
        <v>345</v>
      </c>
      <c r="CV13" s="301">
        <v>344</v>
      </c>
      <c r="CW13" s="301">
        <v>338</v>
      </c>
      <c r="CX13" s="301">
        <v>348</v>
      </c>
      <c r="CY13" s="301">
        <v>354</v>
      </c>
      <c r="CZ13" s="301">
        <v>353</v>
      </c>
      <c r="DA13" s="301">
        <v>354</v>
      </c>
      <c r="DB13" s="301">
        <v>353</v>
      </c>
      <c r="DC13" s="301">
        <v>353</v>
      </c>
      <c r="DD13" s="301">
        <v>352</v>
      </c>
      <c r="DE13" s="301">
        <v>353</v>
      </c>
      <c r="DF13" s="301">
        <v>354</v>
      </c>
      <c r="DG13" s="301">
        <v>353</v>
      </c>
      <c r="DH13" s="301">
        <v>350</v>
      </c>
      <c r="DI13" s="301">
        <v>352</v>
      </c>
      <c r="DJ13" s="301">
        <v>338</v>
      </c>
      <c r="DK13" s="301">
        <v>346</v>
      </c>
      <c r="DL13" s="301">
        <v>350</v>
      </c>
      <c r="DM13" s="301">
        <v>352</v>
      </c>
      <c r="DN13" s="301">
        <v>352</v>
      </c>
      <c r="DO13" s="93">
        <v>0</v>
      </c>
      <c r="DP13" s="79">
        <v>0</v>
      </c>
      <c r="DQ13" s="93">
        <v>-1</v>
      </c>
      <c r="DR13" s="79">
        <v>-0.28328611898016998</v>
      </c>
      <c r="DV13" s="16" t="s">
        <v>669</v>
      </c>
      <c r="DW13" s="92">
        <v>105484</v>
      </c>
      <c r="DX13" s="95">
        <v>106031</v>
      </c>
      <c r="DY13" s="95">
        <v>105164</v>
      </c>
      <c r="DZ13" s="3">
        <v>104205</v>
      </c>
      <c r="EA13" s="3">
        <v>104098</v>
      </c>
      <c r="EB13" s="567">
        <v>107598</v>
      </c>
      <c r="EC13" s="3">
        <v>106671</v>
      </c>
      <c r="ED13" s="3">
        <v>106016</v>
      </c>
      <c r="EE13" s="3"/>
    </row>
    <row r="14" spans="1:136" ht="15" outlineLevel="2">
      <c r="A14" s="309">
        <v>154</v>
      </c>
      <c r="B14" s="14" t="s">
        <v>393</v>
      </c>
      <c r="C14" s="287" t="s">
        <v>448</v>
      </c>
      <c r="D14" s="293">
        <v>1791</v>
      </c>
      <c r="E14" s="301">
        <v>1791</v>
      </c>
      <c r="F14" s="301">
        <v>1791</v>
      </c>
      <c r="G14" s="301">
        <v>1791</v>
      </c>
      <c r="H14" s="301">
        <v>1791</v>
      </c>
      <c r="I14" s="301">
        <v>1805</v>
      </c>
      <c r="J14" s="301">
        <v>1803</v>
      </c>
      <c r="K14" s="301">
        <v>1805</v>
      </c>
      <c r="L14" s="301">
        <v>1805</v>
      </c>
      <c r="M14" s="301">
        <v>1805</v>
      </c>
      <c r="N14" s="301">
        <v>1800</v>
      </c>
      <c r="O14" s="296">
        <v>1826</v>
      </c>
      <c r="P14" s="293">
        <v>1819</v>
      </c>
      <c r="Q14" s="301">
        <v>1537</v>
      </c>
      <c r="R14" s="301">
        <v>1514</v>
      </c>
      <c r="S14" s="301">
        <v>1895</v>
      </c>
      <c r="T14" s="301">
        <v>1860</v>
      </c>
      <c r="U14" s="301">
        <v>1872</v>
      </c>
      <c r="V14" s="301">
        <v>1844</v>
      </c>
      <c r="W14" s="301">
        <v>1847</v>
      </c>
      <c r="X14" s="301">
        <v>1846</v>
      </c>
      <c r="Y14" s="301">
        <v>1849</v>
      </c>
      <c r="Z14" s="301">
        <v>1845</v>
      </c>
      <c r="AA14" s="296">
        <v>1844</v>
      </c>
      <c r="AB14" s="293">
        <v>1843</v>
      </c>
      <c r="AC14" s="301">
        <v>1841</v>
      </c>
      <c r="AD14" s="301">
        <v>1843</v>
      </c>
      <c r="AE14" s="301">
        <v>1843</v>
      </c>
      <c r="AF14" s="301">
        <v>1832</v>
      </c>
      <c r="AG14" s="301">
        <v>1830</v>
      </c>
      <c r="AH14" s="301">
        <v>1827</v>
      </c>
      <c r="AI14" s="301">
        <v>1831</v>
      </c>
      <c r="AJ14" s="301">
        <v>1832</v>
      </c>
      <c r="AK14" s="301">
        <v>1831</v>
      </c>
      <c r="AL14" s="301">
        <v>1828</v>
      </c>
      <c r="AM14" s="296">
        <v>1828</v>
      </c>
      <c r="AN14" s="293">
        <v>1828</v>
      </c>
      <c r="AO14" s="301">
        <v>1829</v>
      </c>
      <c r="AP14" s="301">
        <v>1822</v>
      </c>
      <c r="AQ14" s="301">
        <v>1818</v>
      </c>
      <c r="AR14" s="301">
        <v>1816</v>
      </c>
      <c r="AS14" s="301">
        <v>1815</v>
      </c>
      <c r="AT14" s="301">
        <v>1810</v>
      </c>
      <c r="AU14" s="301">
        <v>1807</v>
      </c>
      <c r="AV14" s="301">
        <v>1804</v>
      </c>
      <c r="AW14" s="301">
        <v>1802</v>
      </c>
      <c r="AX14" s="301">
        <v>1797</v>
      </c>
      <c r="AY14" s="296">
        <v>1794</v>
      </c>
      <c r="AZ14" s="293">
        <v>1794</v>
      </c>
      <c r="BA14" s="301">
        <v>1791</v>
      </c>
      <c r="BB14" s="301">
        <v>1781</v>
      </c>
      <c r="BC14" s="301">
        <v>1773</v>
      </c>
      <c r="BD14" s="301">
        <v>1769</v>
      </c>
      <c r="BE14" s="301">
        <v>1762</v>
      </c>
      <c r="BF14" s="301">
        <v>1734</v>
      </c>
      <c r="BG14" s="301">
        <v>1734</v>
      </c>
      <c r="BH14" s="301">
        <v>1733</v>
      </c>
      <c r="BI14" s="301">
        <v>1730</v>
      </c>
      <c r="BJ14" s="301">
        <v>1731</v>
      </c>
      <c r="BK14" s="292">
        <v>1729</v>
      </c>
      <c r="BL14" s="293">
        <v>1723</v>
      </c>
      <c r="BM14" s="301">
        <v>1720</v>
      </c>
      <c r="BN14" s="301">
        <v>1748</v>
      </c>
      <c r="BO14" s="301">
        <v>1754</v>
      </c>
      <c r="BP14" s="301">
        <v>1754</v>
      </c>
      <c r="BQ14" s="301">
        <v>1771</v>
      </c>
      <c r="BR14" s="301">
        <v>1734</v>
      </c>
      <c r="BS14" s="301">
        <v>1734</v>
      </c>
      <c r="BT14" s="301">
        <v>1724</v>
      </c>
      <c r="BU14" s="301">
        <v>1714</v>
      </c>
      <c r="BV14" s="301">
        <v>1710</v>
      </c>
      <c r="BW14" s="292">
        <v>1719</v>
      </c>
      <c r="BX14" s="293">
        <v>1737</v>
      </c>
      <c r="BY14" s="301">
        <v>1714</v>
      </c>
      <c r="BZ14" s="301">
        <v>1941</v>
      </c>
      <c r="CA14" s="301">
        <v>1875</v>
      </c>
      <c r="CB14" s="301">
        <v>1911</v>
      </c>
      <c r="CC14" s="301">
        <v>1909</v>
      </c>
      <c r="CD14" s="301">
        <v>1892</v>
      </c>
      <c r="CE14" s="301">
        <v>1881</v>
      </c>
      <c r="CF14" s="301">
        <v>1874</v>
      </c>
      <c r="CG14" s="301">
        <v>1884</v>
      </c>
      <c r="CH14" s="301">
        <v>1879</v>
      </c>
      <c r="CI14" s="292">
        <v>1867</v>
      </c>
      <c r="CJ14" s="293">
        <v>1864</v>
      </c>
      <c r="CK14" s="301">
        <v>1843</v>
      </c>
      <c r="CL14" s="301">
        <v>1851</v>
      </c>
      <c r="CM14" s="301">
        <v>1884</v>
      </c>
      <c r="CN14" s="301">
        <v>1884</v>
      </c>
      <c r="CO14" s="301">
        <v>1897</v>
      </c>
      <c r="CP14" s="301">
        <v>1878</v>
      </c>
      <c r="CQ14" s="301">
        <v>1904</v>
      </c>
      <c r="CR14" s="301">
        <v>1891</v>
      </c>
      <c r="CS14" s="292">
        <v>1877</v>
      </c>
      <c r="CT14" s="296">
        <v>1886</v>
      </c>
      <c r="CU14" s="292">
        <v>1877</v>
      </c>
      <c r="CV14" s="301">
        <v>1870</v>
      </c>
      <c r="CW14" s="301">
        <v>1860</v>
      </c>
      <c r="CX14" s="301">
        <v>1870</v>
      </c>
      <c r="CY14" s="301">
        <v>1888</v>
      </c>
      <c r="CZ14" s="301">
        <v>1889</v>
      </c>
      <c r="DA14" s="301">
        <v>1890</v>
      </c>
      <c r="DB14" s="301">
        <v>1884</v>
      </c>
      <c r="DC14" s="301">
        <v>1880</v>
      </c>
      <c r="DD14" s="301">
        <v>1881</v>
      </c>
      <c r="DE14" s="301">
        <v>1879</v>
      </c>
      <c r="DF14" s="301">
        <v>1865</v>
      </c>
      <c r="DG14" s="301">
        <v>1863</v>
      </c>
      <c r="DH14" s="301">
        <v>1862</v>
      </c>
      <c r="DI14" s="301">
        <v>1832</v>
      </c>
      <c r="DJ14" s="301">
        <v>1781</v>
      </c>
      <c r="DK14" s="301">
        <v>1806</v>
      </c>
      <c r="DL14" s="301">
        <v>1828</v>
      </c>
      <c r="DM14" s="301">
        <v>1828</v>
      </c>
      <c r="DN14" s="301">
        <v>1825</v>
      </c>
      <c r="DO14" s="93">
        <v>-3</v>
      </c>
      <c r="DP14" s="79">
        <v>-0.16438356164383564</v>
      </c>
      <c r="DQ14" s="93">
        <v>-38</v>
      </c>
      <c r="DR14" s="79">
        <v>-2.0397208803005906</v>
      </c>
      <c r="DV14" s="16" t="s">
        <v>670</v>
      </c>
      <c r="DW14" s="92">
        <v>105267</v>
      </c>
      <c r="DX14" s="95">
        <v>106045</v>
      </c>
      <c r="DY14" s="95">
        <v>104973</v>
      </c>
      <c r="DZ14" s="3">
        <v>104074</v>
      </c>
      <c r="EA14" s="3">
        <v>103804</v>
      </c>
      <c r="EB14" s="567">
        <v>107251</v>
      </c>
      <c r="EC14" s="3">
        <v>106662</v>
      </c>
      <c r="ED14" s="3">
        <v>106047</v>
      </c>
      <c r="EE14" s="3"/>
    </row>
    <row r="15" spans="1:136" ht="15" outlineLevel="2">
      <c r="A15" s="309">
        <v>250</v>
      </c>
      <c r="B15" s="14" t="s">
        <v>393</v>
      </c>
      <c r="C15" s="287" t="s">
        <v>458</v>
      </c>
      <c r="D15" s="293">
        <v>696</v>
      </c>
      <c r="E15" s="301">
        <v>696</v>
      </c>
      <c r="F15" s="301">
        <v>696</v>
      </c>
      <c r="G15" s="301">
        <v>696</v>
      </c>
      <c r="H15" s="301">
        <v>696</v>
      </c>
      <c r="I15" s="301">
        <v>698</v>
      </c>
      <c r="J15" s="301">
        <v>698</v>
      </c>
      <c r="K15" s="301">
        <v>698</v>
      </c>
      <c r="L15" s="301">
        <v>698</v>
      </c>
      <c r="M15" s="301">
        <v>698</v>
      </c>
      <c r="N15" s="301">
        <v>698</v>
      </c>
      <c r="O15" s="296">
        <v>738</v>
      </c>
      <c r="P15" s="293">
        <v>737</v>
      </c>
      <c r="Q15" s="301">
        <v>620</v>
      </c>
      <c r="R15" s="301">
        <v>617</v>
      </c>
      <c r="S15" s="301">
        <v>742</v>
      </c>
      <c r="T15" s="301">
        <v>733</v>
      </c>
      <c r="U15" s="301">
        <v>727</v>
      </c>
      <c r="V15" s="301">
        <v>724</v>
      </c>
      <c r="W15" s="301">
        <v>725</v>
      </c>
      <c r="X15" s="301">
        <v>724</v>
      </c>
      <c r="Y15" s="301">
        <v>729</v>
      </c>
      <c r="Z15" s="301">
        <v>728</v>
      </c>
      <c r="AA15" s="296">
        <v>731</v>
      </c>
      <c r="AB15" s="293">
        <v>732</v>
      </c>
      <c r="AC15" s="301">
        <v>738</v>
      </c>
      <c r="AD15" s="301">
        <v>734</v>
      </c>
      <c r="AE15" s="301">
        <v>734</v>
      </c>
      <c r="AF15" s="301">
        <v>719</v>
      </c>
      <c r="AG15" s="301">
        <v>719</v>
      </c>
      <c r="AH15" s="301">
        <v>721</v>
      </c>
      <c r="AI15" s="301">
        <v>724</v>
      </c>
      <c r="AJ15" s="301">
        <v>724</v>
      </c>
      <c r="AK15" s="301">
        <v>728</v>
      </c>
      <c r="AL15" s="301">
        <v>728</v>
      </c>
      <c r="AM15" s="296">
        <v>728</v>
      </c>
      <c r="AN15" s="293">
        <v>728</v>
      </c>
      <c r="AO15" s="301">
        <v>730</v>
      </c>
      <c r="AP15" s="301">
        <v>727</v>
      </c>
      <c r="AQ15" s="301">
        <v>726</v>
      </c>
      <c r="AR15" s="301">
        <v>725</v>
      </c>
      <c r="AS15" s="301">
        <v>724</v>
      </c>
      <c r="AT15" s="301">
        <v>723</v>
      </c>
      <c r="AU15" s="301">
        <v>723</v>
      </c>
      <c r="AV15" s="301">
        <v>722</v>
      </c>
      <c r="AW15" s="301">
        <v>722</v>
      </c>
      <c r="AX15" s="301">
        <v>720</v>
      </c>
      <c r="AY15" s="296">
        <v>719</v>
      </c>
      <c r="AZ15" s="293">
        <v>718</v>
      </c>
      <c r="BA15" s="301">
        <v>714</v>
      </c>
      <c r="BB15" s="301">
        <v>712</v>
      </c>
      <c r="BC15" s="301">
        <v>711</v>
      </c>
      <c r="BD15" s="301">
        <v>708</v>
      </c>
      <c r="BE15" s="301">
        <v>707</v>
      </c>
      <c r="BF15" s="301">
        <v>690</v>
      </c>
      <c r="BG15" s="301">
        <v>675</v>
      </c>
      <c r="BH15" s="301">
        <v>674</v>
      </c>
      <c r="BI15" s="301">
        <v>672</v>
      </c>
      <c r="BJ15" s="301">
        <v>673</v>
      </c>
      <c r="BK15" s="292">
        <v>672</v>
      </c>
      <c r="BL15" s="293">
        <v>670</v>
      </c>
      <c r="BM15" s="301">
        <v>669</v>
      </c>
      <c r="BN15" s="301">
        <v>674</v>
      </c>
      <c r="BO15" s="301">
        <v>675</v>
      </c>
      <c r="BP15" s="301">
        <v>675</v>
      </c>
      <c r="BQ15" s="301">
        <v>683</v>
      </c>
      <c r="BR15" s="301">
        <v>673</v>
      </c>
      <c r="BS15" s="301">
        <v>676</v>
      </c>
      <c r="BT15" s="301">
        <v>675</v>
      </c>
      <c r="BU15" s="301">
        <v>672</v>
      </c>
      <c r="BV15" s="301">
        <v>670</v>
      </c>
      <c r="BW15" s="292">
        <v>673</v>
      </c>
      <c r="BX15" s="293">
        <v>674</v>
      </c>
      <c r="BY15" s="301">
        <v>665</v>
      </c>
      <c r="BZ15" s="301">
        <v>749</v>
      </c>
      <c r="CA15" s="301">
        <v>700</v>
      </c>
      <c r="CB15" s="301">
        <v>714</v>
      </c>
      <c r="CC15" s="301">
        <v>715</v>
      </c>
      <c r="CD15" s="301">
        <v>716</v>
      </c>
      <c r="CE15" s="301">
        <v>713</v>
      </c>
      <c r="CF15" s="301">
        <v>706</v>
      </c>
      <c r="CG15" s="301">
        <v>712</v>
      </c>
      <c r="CH15" s="301">
        <v>710</v>
      </c>
      <c r="CI15" s="292">
        <v>707</v>
      </c>
      <c r="CJ15" s="293">
        <v>713</v>
      </c>
      <c r="CK15" s="301">
        <v>716</v>
      </c>
      <c r="CL15" s="301">
        <v>719</v>
      </c>
      <c r="CM15" s="301">
        <v>721</v>
      </c>
      <c r="CN15" s="301">
        <v>721</v>
      </c>
      <c r="CO15" s="301">
        <v>727</v>
      </c>
      <c r="CP15" s="301">
        <v>728</v>
      </c>
      <c r="CQ15" s="301">
        <v>729</v>
      </c>
      <c r="CR15" s="301">
        <v>729</v>
      </c>
      <c r="CS15" s="292">
        <v>726</v>
      </c>
      <c r="CT15" s="296">
        <v>730</v>
      </c>
      <c r="CU15" s="292">
        <v>725</v>
      </c>
      <c r="CV15" s="301">
        <v>726</v>
      </c>
      <c r="CW15" s="301">
        <v>717</v>
      </c>
      <c r="CX15" s="301">
        <v>722</v>
      </c>
      <c r="CY15" s="301">
        <v>728</v>
      </c>
      <c r="CZ15" s="301">
        <v>728</v>
      </c>
      <c r="DA15" s="301">
        <v>729</v>
      </c>
      <c r="DB15" s="301">
        <v>730</v>
      </c>
      <c r="DC15" s="301">
        <v>737</v>
      </c>
      <c r="DD15" s="301">
        <v>729</v>
      </c>
      <c r="DE15" s="301">
        <v>729</v>
      </c>
      <c r="DF15" s="301">
        <v>725</v>
      </c>
      <c r="DG15" s="301">
        <v>723</v>
      </c>
      <c r="DH15" s="301">
        <v>724</v>
      </c>
      <c r="DI15" s="301">
        <v>706</v>
      </c>
      <c r="DJ15" s="301">
        <v>690</v>
      </c>
      <c r="DK15" s="301">
        <v>696</v>
      </c>
      <c r="DL15" s="301">
        <v>702</v>
      </c>
      <c r="DM15" s="301">
        <v>706</v>
      </c>
      <c r="DN15" s="301">
        <v>708</v>
      </c>
      <c r="DO15" s="93">
        <v>2</v>
      </c>
      <c r="DP15" s="79">
        <v>0.2824858757062147</v>
      </c>
      <c r="DQ15" s="93">
        <v>-15</v>
      </c>
      <c r="DR15" s="79">
        <v>-2.0746887966804977</v>
      </c>
      <c r="DV15" s="16" t="s">
        <v>671</v>
      </c>
      <c r="DW15" s="92">
        <v>105957</v>
      </c>
      <c r="DX15" s="95">
        <v>106071</v>
      </c>
      <c r="DY15" s="95">
        <v>104813</v>
      </c>
      <c r="DZ15" s="3">
        <v>103951</v>
      </c>
      <c r="EA15" s="3">
        <v>103451</v>
      </c>
      <c r="EB15" s="567">
        <v>107471</v>
      </c>
      <c r="EC15" s="3">
        <v>106007</v>
      </c>
      <c r="ED15" s="3">
        <v>106096</v>
      </c>
      <c r="EE15" s="3"/>
    </row>
    <row r="16" spans="1:136" ht="15" outlineLevel="2">
      <c r="A16" s="309">
        <v>495</v>
      </c>
      <c r="B16" s="14" t="s">
        <v>393</v>
      </c>
      <c r="C16" s="287" t="s">
        <v>488</v>
      </c>
      <c r="D16" s="293">
        <v>372</v>
      </c>
      <c r="E16" s="301">
        <v>372</v>
      </c>
      <c r="F16" s="301">
        <v>372</v>
      </c>
      <c r="G16" s="301">
        <v>372</v>
      </c>
      <c r="H16" s="301">
        <v>372</v>
      </c>
      <c r="I16" s="301">
        <v>373</v>
      </c>
      <c r="J16" s="301">
        <v>373</v>
      </c>
      <c r="K16" s="301">
        <v>373</v>
      </c>
      <c r="L16" s="301">
        <v>373</v>
      </c>
      <c r="M16" s="301">
        <v>373</v>
      </c>
      <c r="N16" s="301">
        <v>373</v>
      </c>
      <c r="O16" s="296">
        <v>390</v>
      </c>
      <c r="P16" s="293">
        <v>390</v>
      </c>
      <c r="Q16" s="301">
        <v>340</v>
      </c>
      <c r="R16" s="301">
        <v>336</v>
      </c>
      <c r="S16" s="301">
        <v>394</v>
      </c>
      <c r="T16" s="301">
        <v>389</v>
      </c>
      <c r="U16" s="301">
        <v>387</v>
      </c>
      <c r="V16" s="301">
        <v>386</v>
      </c>
      <c r="W16" s="301">
        <v>387</v>
      </c>
      <c r="X16" s="301">
        <v>387</v>
      </c>
      <c r="Y16" s="301">
        <v>391</v>
      </c>
      <c r="Z16" s="301">
        <v>390</v>
      </c>
      <c r="AA16" s="296">
        <v>397</v>
      </c>
      <c r="AB16" s="293">
        <v>397</v>
      </c>
      <c r="AC16" s="301">
        <v>397</v>
      </c>
      <c r="AD16" s="301">
        <v>396</v>
      </c>
      <c r="AE16" s="301">
        <v>395</v>
      </c>
      <c r="AF16" s="301">
        <v>393</v>
      </c>
      <c r="AG16" s="301">
        <v>392</v>
      </c>
      <c r="AH16" s="301">
        <v>393</v>
      </c>
      <c r="AI16" s="301">
        <v>397</v>
      </c>
      <c r="AJ16" s="301">
        <v>398</v>
      </c>
      <c r="AK16" s="301">
        <v>400</v>
      </c>
      <c r="AL16" s="301">
        <v>400</v>
      </c>
      <c r="AM16" s="296">
        <v>400</v>
      </c>
      <c r="AN16" s="293">
        <v>400</v>
      </c>
      <c r="AO16" s="301">
        <v>400</v>
      </c>
      <c r="AP16" s="301">
        <v>400</v>
      </c>
      <c r="AQ16" s="301">
        <v>399</v>
      </c>
      <c r="AR16" s="301">
        <v>397</v>
      </c>
      <c r="AS16" s="301">
        <v>397</v>
      </c>
      <c r="AT16" s="301">
        <v>395</v>
      </c>
      <c r="AU16" s="301">
        <v>395</v>
      </c>
      <c r="AV16" s="301">
        <v>395</v>
      </c>
      <c r="AW16" s="301">
        <v>391</v>
      </c>
      <c r="AX16" s="301">
        <v>391</v>
      </c>
      <c r="AY16" s="296">
        <v>391</v>
      </c>
      <c r="AZ16" s="293">
        <v>390</v>
      </c>
      <c r="BA16" s="301">
        <v>389</v>
      </c>
      <c r="BB16" s="301">
        <v>385</v>
      </c>
      <c r="BC16" s="301">
        <v>385</v>
      </c>
      <c r="BD16" s="301">
        <v>384</v>
      </c>
      <c r="BE16" s="301">
        <v>383</v>
      </c>
      <c r="BF16" s="301">
        <v>376</v>
      </c>
      <c r="BG16" s="301">
        <v>372</v>
      </c>
      <c r="BH16" s="301">
        <v>372</v>
      </c>
      <c r="BI16" s="301">
        <v>372</v>
      </c>
      <c r="BJ16" s="301">
        <v>367</v>
      </c>
      <c r="BK16" s="292">
        <v>366</v>
      </c>
      <c r="BL16" s="293">
        <v>365</v>
      </c>
      <c r="BM16" s="301">
        <v>364</v>
      </c>
      <c r="BN16" s="301">
        <v>364</v>
      </c>
      <c r="BO16" s="301">
        <v>365</v>
      </c>
      <c r="BP16" s="301">
        <v>365</v>
      </c>
      <c r="BQ16" s="301">
        <v>375</v>
      </c>
      <c r="BR16" s="301">
        <v>370</v>
      </c>
      <c r="BS16" s="301">
        <v>373</v>
      </c>
      <c r="BT16" s="301">
        <v>369</v>
      </c>
      <c r="BU16" s="301">
        <v>369</v>
      </c>
      <c r="BV16" s="301">
        <v>368</v>
      </c>
      <c r="BW16" s="292">
        <v>369</v>
      </c>
      <c r="BX16" s="293">
        <v>370</v>
      </c>
      <c r="BY16" s="301">
        <v>367</v>
      </c>
      <c r="BZ16" s="301">
        <v>399</v>
      </c>
      <c r="CA16" s="301">
        <v>378</v>
      </c>
      <c r="CB16" s="301">
        <v>386</v>
      </c>
      <c r="CC16" s="301">
        <v>387</v>
      </c>
      <c r="CD16" s="301">
        <v>384</v>
      </c>
      <c r="CE16" s="301">
        <v>383</v>
      </c>
      <c r="CF16" s="301">
        <v>382</v>
      </c>
      <c r="CG16" s="301">
        <v>383</v>
      </c>
      <c r="CH16" s="301">
        <v>375</v>
      </c>
      <c r="CI16" s="292">
        <v>367</v>
      </c>
      <c r="CJ16" s="293">
        <v>366</v>
      </c>
      <c r="CK16" s="301">
        <v>362</v>
      </c>
      <c r="CL16" s="301">
        <v>364</v>
      </c>
      <c r="CM16" s="301">
        <v>372</v>
      </c>
      <c r="CN16" s="301">
        <v>368</v>
      </c>
      <c r="CO16" s="301">
        <v>372</v>
      </c>
      <c r="CP16" s="301">
        <v>367</v>
      </c>
      <c r="CQ16" s="301">
        <v>370</v>
      </c>
      <c r="CR16" s="301">
        <v>371</v>
      </c>
      <c r="CS16" s="292">
        <v>369</v>
      </c>
      <c r="CT16" s="296">
        <v>372</v>
      </c>
      <c r="CU16" s="292">
        <v>371</v>
      </c>
      <c r="CV16" s="301">
        <v>367</v>
      </c>
      <c r="CW16" s="301">
        <v>362</v>
      </c>
      <c r="CX16" s="301">
        <v>362</v>
      </c>
      <c r="CY16" s="301">
        <v>363</v>
      </c>
      <c r="CZ16" s="301">
        <v>365</v>
      </c>
      <c r="DA16" s="301">
        <v>364</v>
      </c>
      <c r="DB16" s="301">
        <v>363</v>
      </c>
      <c r="DC16" s="301">
        <v>362</v>
      </c>
      <c r="DD16" s="301">
        <v>365</v>
      </c>
      <c r="DE16" s="301">
        <v>364</v>
      </c>
      <c r="DF16" s="301">
        <v>363</v>
      </c>
      <c r="DG16" s="301">
        <v>364</v>
      </c>
      <c r="DH16" s="301">
        <v>365</v>
      </c>
      <c r="DI16" s="301">
        <v>360</v>
      </c>
      <c r="DJ16" s="301">
        <v>360</v>
      </c>
      <c r="DK16" s="301">
        <v>363</v>
      </c>
      <c r="DL16" s="301">
        <v>365</v>
      </c>
      <c r="DM16" s="301">
        <v>367</v>
      </c>
      <c r="DN16" s="301">
        <v>370</v>
      </c>
      <c r="DO16" s="93">
        <v>3</v>
      </c>
      <c r="DP16" s="79">
        <v>0.81081081081081086</v>
      </c>
      <c r="DQ16" s="93">
        <v>6</v>
      </c>
      <c r="DR16" s="79">
        <v>1.6483516483516485</v>
      </c>
      <c r="DV16" s="16" t="s">
        <v>672</v>
      </c>
      <c r="DW16" s="92">
        <v>105795</v>
      </c>
      <c r="DX16" s="95">
        <v>105884</v>
      </c>
      <c r="DY16" s="95">
        <v>104514</v>
      </c>
      <c r="DZ16" s="3">
        <v>103939</v>
      </c>
      <c r="EA16" s="3">
        <v>103298</v>
      </c>
      <c r="EB16" s="567">
        <v>106892</v>
      </c>
      <c r="EC16" s="3">
        <v>106465</v>
      </c>
      <c r="ED16" s="3">
        <v>105937</v>
      </c>
      <c r="EE16" s="3"/>
    </row>
    <row r="17" spans="1:141" ht="15" outlineLevel="2">
      <c r="A17" s="309">
        <v>790</v>
      </c>
      <c r="B17" s="14" t="s">
        <v>393</v>
      </c>
      <c r="C17" s="287" t="s">
        <v>522</v>
      </c>
      <c r="D17" s="293">
        <v>388</v>
      </c>
      <c r="E17" s="301">
        <v>388</v>
      </c>
      <c r="F17" s="301">
        <v>388</v>
      </c>
      <c r="G17" s="301">
        <v>388</v>
      </c>
      <c r="H17" s="301">
        <v>388</v>
      </c>
      <c r="I17" s="301">
        <v>393</v>
      </c>
      <c r="J17" s="301">
        <v>393</v>
      </c>
      <c r="K17" s="301">
        <v>393</v>
      </c>
      <c r="L17" s="301">
        <v>393</v>
      </c>
      <c r="M17" s="301">
        <v>393</v>
      </c>
      <c r="N17" s="301">
        <v>391</v>
      </c>
      <c r="O17" s="296">
        <v>418</v>
      </c>
      <c r="P17" s="293">
        <v>416</v>
      </c>
      <c r="Q17" s="301">
        <v>359</v>
      </c>
      <c r="R17" s="301">
        <v>354</v>
      </c>
      <c r="S17" s="301">
        <v>422</v>
      </c>
      <c r="T17" s="301">
        <v>414</v>
      </c>
      <c r="U17" s="301">
        <v>424</v>
      </c>
      <c r="V17" s="301">
        <v>418</v>
      </c>
      <c r="W17" s="301">
        <v>419</v>
      </c>
      <c r="X17" s="301">
        <v>419</v>
      </c>
      <c r="Y17" s="301">
        <v>424</v>
      </c>
      <c r="Z17" s="301">
        <v>423</v>
      </c>
      <c r="AA17" s="296">
        <v>423</v>
      </c>
      <c r="AB17" s="293">
        <v>422</v>
      </c>
      <c r="AC17" s="301">
        <v>422</v>
      </c>
      <c r="AD17" s="301">
        <v>422</v>
      </c>
      <c r="AE17" s="301">
        <v>422</v>
      </c>
      <c r="AF17" s="301">
        <v>423</v>
      </c>
      <c r="AG17" s="301">
        <v>418</v>
      </c>
      <c r="AH17" s="301">
        <v>418</v>
      </c>
      <c r="AI17" s="301">
        <v>418</v>
      </c>
      <c r="AJ17" s="301">
        <v>418</v>
      </c>
      <c r="AK17" s="301">
        <v>418</v>
      </c>
      <c r="AL17" s="301">
        <v>418</v>
      </c>
      <c r="AM17" s="296">
        <v>418</v>
      </c>
      <c r="AN17" s="293">
        <v>417</v>
      </c>
      <c r="AO17" s="301">
        <v>418</v>
      </c>
      <c r="AP17" s="301">
        <v>418</v>
      </c>
      <c r="AQ17" s="301">
        <v>418</v>
      </c>
      <c r="AR17" s="301">
        <v>418</v>
      </c>
      <c r="AS17" s="301">
        <v>417</v>
      </c>
      <c r="AT17" s="301">
        <v>417</v>
      </c>
      <c r="AU17" s="301">
        <v>416</v>
      </c>
      <c r="AV17" s="301">
        <v>414</v>
      </c>
      <c r="AW17" s="301">
        <v>414</v>
      </c>
      <c r="AX17" s="301">
        <v>413</v>
      </c>
      <c r="AY17" s="296">
        <v>412</v>
      </c>
      <c r="AZ17" s="293">
        <v>412</v>
      </c>
      <c r="BA17" s="301">
        <v>412</v>
      </c>
      <c r="BB17" s="301">
        <v>411</v>
      </c>
      <c r="BC17" s="301">
        <v>411</v>
      </c>
      <c r="BD17" s="301">
        <v>411</v>
      </c>
      <c r="BE17" s="301">
        <v>411</v>
      </c>
      <c r="BF17" s="301">
        <v>397</v>
      </c>
      <c r="BG17" s="301">
        <v>389</v>
      </c>
      <c r="BH17" s="301">
        <v>388</v>
      </c>
      <c r="BI17" s="301">
        <v>387</v>
      </c>
      <c r="BJ17" s="301">
        <v>390</v>
      </c>
      <c r="BK17" s="292">
        <v>389</v>
      </c>
      <c r="BL17" s="293">
        <v>384</v>
      </c>
      <c r="BM17" s="301">
        <v>384</v>
      </c>
      <c r="BN17" s="301">
        <v>394</v>
      </c>
      <c r="BO17" s="301">
        <v>396</v>
      </c>
      <c r="BP17" s="301">
        <v>396</v>
      </c>
      <c r="BQ17" s="301">
        <v>403</v>
      </c>
      <c r="BR17" s="301">
        <v>396</v>
      </c>
      <c r="BS17" s="301">
        <v>399</v>
      </c>
      <c r="BT17" s="301">
        <v>397</v>
      </c>
      <c r="BU17" s="301">
        <v>397</v>
      </c>
      <c r="BV17" s="301">
        <v>398</v>
      </c>
      <c r="BW17" s="292">
        <v>400</v>
      </c>
      <c r="BX17" s="293">
        <v>407</v>
      </c>
      <c r="BY17" s="301">
        <v>401</v>
      </c>
      <c r="BZ17" s="301">
        <v>449</v>
      </c>
      <c r="CA17" s="301">
        <v>412</v>
      </c>
      <c r="CB17" s="301">
        <v>435</v>
      </c>
      <c r="CC17" s="301">
        <v>437</v>
      </c>
      <c r="CD17" s="301">
        <v>436</v>
      </c>
      <c r="CE17" s="301">
        <v>437</v>
      </c>
      <c r="CF17" s="301">
        <v>437</v>
      </c>
      <c r="CG17" s="301">
        <v>440</v>
      </c>
      <c r="CH17" s="301">
        <v>438</v>
      </c>
      <c r="CI17" s="292">
        <v>442</v>
      </c>
      <c r="CJ17" s="293">
        <v>443</v>
      </c>
      <c r="CK17" s="301">
        <v>441</v>
      </c>
      <c r="CL17" s="301">
        <v>440</v>
      </c>
      <c r="CM17" s="301">
        <v>442</v>
      </c>
      <c r="CN17" s="301">
        <v>442</v>
      </c>
      <c r="CO17" s="301">
        <v>442</v>
      </c>
      <c r="CP17" s="301">
        <v>434</v>
      </c>
      <c r="CQ17" s="301">
        <v>435</v>
      </c>
      <c r="CR17" s="301">
        <v>434</v>
      </c>
      <c r="CS17" s="292">
        <v>433</v>
      </c>
      <c r="CT17" s="296">
        <v>432</v>
      </c>
      <c r="CU17" s="292">
        <v>433</v>
      </c>
      <c r="CV17" s="301">
        <v>430</v>
      </c>
      <c r="CW17" s="301">
        <v>426</v>
      </c>
      <c r="CX17" s="301">
        <v>431</v>
      </c>
      <c r="CY17" s="301">
        <v>434</v>
      </c>
      <c r="CZ17" s="301">
        <v>433</v>
      </c>
      <c r="DA17" s="301">
        <v>434</v>
      </c>
      <c r="DB17" s="301">
        <v>432</v>
      </c>
      <c r="DC17" s="301">
        <v>431</v>
      </c>
      <c r="DD17" s="301">
        <v>430</v>
      </c>
      <c r="DE17" s="301">
        <v>429</v>
      </c>
      <c r="DF17" s="301">
        <v>430</v>
      </c>
      <c r="DG17" s="301">
        <v>428</v>
      </c>
      <c r="DH17" s="301">
        <v>426</v>
      </c>
      <c r="DI17" s="301">
        <v>421</v>
      </c>
      <c r="DJ17" s="301">
        <v>418</v>
      </c>
      <c r="DK17" s="301">
        <v>426</v>
      </c>
      <c r="DL17" s="301">
        <v>433</v>
      </c>
      <c r="DM17" s="301">
        <v>435</v>
      </c>
      <c r="DN17" s="301">
        <v>436</v>
      </c>
      <c r="DO17" s="93">
        <v>1</v>
      </c>
      <c r="DP17" s="79">
        <v>0.22935779816513763</v>
      </c>
      <c r="DQ17" s="93">
        <v>8</v>
      </c>
      <c r="DR17" s="79">
        <v>1.8691588785046727</v>
      </c>
      <c r="DV17" s="16" t="s">
        <v>673</v>
      </c>
      <c r="DW17" s="92">
        <v>106002</v>
      </c>
      <c r="DX17" s="95">
        <v>105786</v>
      </c>
      <c r="DY17" s="95">
        <v>104367</v>
      </c>
      <c r="DZ17" s="3">
        <v>103803</v>
      </c>
      <c r="EA17" s="3">
        <v>103313</v>
      </c>
      <c r="EB17" s="567">
        <v>105628</v>
      </c>
      <c r="EC17" s="3">
        <v>106175</v>
      </c>
      <c r="ED17" s="3">
        <v>106007</v>
      </c>
      <c r="EE17" s="3"/>
    </row>
    <row r="18" spans="1:141" ht="15" outlineLevel="2">
      <c r="A18" s="309">
        <v>895</v>
      </c>
      <c r="B18" s="14" t="s">
        <v>393</v>
      </c>
      <c r="C18" s="287" t="s">
        <v>538</v>
      </c>
      <c r="D18" s="293">
        <v>375</v>
      </c>
      <c r="E18" s="301">
        <v>375</v>
      </c>
      <c r="F18" s="301">
        <v>375</v>
      </c>
      <c r="G18" s="301">
        <v>375</v>
      </c>
      <c r="H18" s="301">
        <v>375</v>
      </c>
      <c r="I18" s="301">
        <v>379</v>
      </c>
      <c r="J18" s="301">
        <v>378</v>
      </c>
      <c r="K18" s="301">
        <v>379</v>
      </c>
      <c r="L18" s="301">
        <v>379</v>
      </c>
      <c r="M18" s="301">
        <v>379</v>
      </c>
      <c r="N18" s="301">
        <v>378</v>
      </c>
      <c r="O18" s="296">
        <v>409</v>
      </c>
      <c r="P18" s="293">
        <v>408</v>
      </c>
      <c r="Q18" s="301">
        <v>349</v>
      </c>
      <c r="R18" s="301">
        <v>346</v>
      </c>
      <c r="S18" s="301">
        <v>418</v>
      </c>
      <c r="T18" s="301">
        <v>414</v>
      </c>
      <c r="U18" s="301">
        <v>412</v>
      </c>
      <c r="V18" s="301">
        <v>404</v>
      </c>
      <c r="W18" s="301">
        <v>403</v>
      </c>
      <c r="X18" s="301">
        <v>403</v>
      </c>
      <c r="Y18" s="301">
        <v>407</v>
      </c>
      <c r="Z18" s="301">
        <v>406</v>
      </c>
      <c r="AA18" s="296">
        <v>407</v>
      </c>
      <c r="AB18" s="293">
        <v>408</v>
      </c>
      <c r="AC18" s="301">
        <v>409</v>
      </c>
      <c r="AD18" s="301">
        <v>411</v>
      </c>
      <c r="AE18" s="301">
        <v>411</v>
      </c>
      <c r="AF18" s="301">
        <v>414</v>
      </c>
      <c r="AG18" s="301">
        <v>413</v>
      </c>
      <c r="AH18" s="301">
        <v>415</v>
      </c>
      <c r="AI18" s="301">
        <v>415</v>
      </c>
      <c r="AJ18" s="301">
        <v>417</v>
      </c>
      <c r="AK18" s="301">
        <v>417</v>
      </c>
      <c r="AL18" s="301">
        <v>416</v>
      </c>
      <c r="AM18" s="296">
        <v>415</v>
      </c>
      <c r="AN18" s="293">
        <v>414</v>
      </c>
      <c r="AO18" s="301">
        <v>417</v>
      </c>
      <c r="AP18" s="301">
        <v>417</v>
      </c>
      <c r="AQ18" s="301">
        <v>417</v>
      </c>
      <c r="AR18" s="301">
        <v>415</v>
      </c>
      <c r="AS18" s="301">
        <v>415</v>
      </c>
      <c r="AT18" s="301">
        <v>415</v>
      </c>
      <c r="AU18" s="301">
        <v>415</v>
      </c>
      <c r="AV18" s="301">
        <v>415</v>
      </c>
      <c r="AW18" s="301">
        <v>414</v>
      </c>
      <c r="AX18" s="301">
        <v>414</v>
      </c>
      <c r="AY18" s="296">
        <v>414</v>
      </c>
      <c r="AZ18" s="293">
        <v>413</v>
      </c>
      <c r="BA18" s="301">
        <v>412</v>
      </c>
      <c r="BB18" s="301">
        <v>410</v>
      </c>
      <c r="BC18" s="301">
        <v>410</v>
      </c>
      <c r="BD18" s="301">
        <v>409</v>
      </c>
      <c r="BE18" s="301">
        <v>408</v>
      </c>
      <c r="BF18" s="301">
        <v>403</v>
      </c>
      <c r="BG18" s="301">
        <v>398</v>
      </c>
      <c r="BH18" s="301">
        <v>398</v>
      </c>
      <c r="BI18" s="301">
        <v>396</v>
      </c>
      <c r="BJ18" s="301">
        <v>400</v>
      </c>
      <c r="BK18" s="292">
        <v>399</v>
      </c>
      <c r="BL18" s="293">
        <v>399</v>
      </c>
      <c r="BM18" s="301">
        <v>398</v>
      </c>
      <c r="BN18" s="301">
        <v>408</v>
      </c>
      <c r="BO18" s="301">
        <v>410</v>
      </c>
      <c r="BP18" s="301">
        <v>410</v>
      </c>
      <c r="BQ18" s="301">
        <v>422</v>
      </c>
      <c r="BR18" s="301">
        <v>420</v>
      </c>
      <c r="BS18" s="301">
        <v>425</v>
      </c>
      <c r="BT18" s="301">
        <v>424</v>
      </c>
      <c r="BU18" s="301">
        <v>424</v>
      </c>
      <c r="BV18" s="301">
        <v>423</v>
      </c>
      <c r="BW18" s="292">
        <v>424</v>
      </c>
      <c r="BX18" s="293">
        <v>423</v>
      </c>
      <c r="BY18" s="301">
        <v>413</v>
      </c>
      <c r="BZ18" s="301">
        <v>451</v>
      </c>
      <c r="CA18" s="301">
        <v>422</v>
      </c>
      <c r="CB18" s="301">
        <v>440</v>
      </c>
      <c r="CC18" s="301">
        <v>430</v>
      </c>
      <c r="CD18" s="301">
        <v>429</v>
      </c>
      <c r="CE18" s="301">
        <v>428</v>
      </c>
      <c r="CF18" s="301">
        <v>425</v>
      </c>
      <c r="CG18" s="301">
        <v>424</v>
      </c>
      <c r="CH18" s="301">
        <v>416</v>
      </c>
      <c r="CI18" s="292">
        <v>423</v>
      </c>
      <c r="CJ18" s="293">
        <v>424</v>
      </c>
      <c r="CK18" s="301">
        <v>422</v>
      </c>
      <c r="CL18" s="301">
        <v>422</v>
      </c>
      <c r="CM18" s="301">
        <v>425</v>
      </c>
      <c r="CN18" s="301">
        <v>425</v>
      </c>
      <c r="CO18" s="301">
        <v>426</v>
      </c>
      <c r="CP18" s="301">
        <v>427</v>
      </c>
      <c r="CQ18" s="301">
        <v>426</v>
      </c>
      <c r="CR18" s="301">
        <v>428</v>
      </c>
      <c r="CS18" s="292">
        <v>428</v>
      </c>
      <c r="CT18" s="296">
        <v>433</v>
      </c>
      <c r="CU18" s="292">
        <v>433</v>
      </c>
      <c r="CV18" s="301">
        <v>432</v>
      </c>
      <c r="CW18" s="301">
        <v>418</v>
      </c>
      <c r="CX18" s="301">
        <v>434</v>
      </c>
      <c r="CY18" s="301">
        <v>438</v>
      </c>
      <c r="CZ18" s="301">
        <v>437</v>
      </c>
      <c r="DA18" s="301">
        <v>438</v>
      </c>
      <c r="DB18" s="301">
        <v>437</v>
      </c>
      <c r="DC18" s="301">
        <v>442</v>
      </c>
      <c r="DD18" s="301">
        <v>444</v>
      </c>
      <c r="DE18" s="301">
        <v>443</v>
      </c>
      <c r="DF18" s="301">
        <v>442</v>
      </c>
      <c r="DG18" s="301">
        <v>439</v>
      </c>
      <c r="DH18" s="301">
        <v>437</v>
      </c>
      <c r="DI18" s="301">
        <v>422</v>
      </c>
      <c r="DJ18" s="301">
        <v>420</v>
      </c>
      <c r="DK18" s="301">
        <v>432</v>
      </c>
      <c r="DL18" s="301">
        <v>439</v>
      </c>
      <c r="DM18" s="301">
        <v>439</v>
      </c>
      <c r="DN18" s="301">
        <v>439</v>
      </c>
      <c r="DO18" s="93">
        <v>0</v>
      </c>
      <c r="DP18" s="79">
        <v>0</v>
      </c>
      <c r="DQ18" s="93">
        <v>0</v>
      </c>
      <c r="DR18" s="79">
        <v>0</v>
      </c>
    </row>
    <row r="19" spans="1:141" ht="15" outlineLevel="1">
      <c r="A19" s="108" t="s">
        <v>394</v>
      </c>
      <c r="B19" s="21"/>
      <c r="C19" s="22"/>
      <c r="D19" s="39">
        <v>8708</v>
      </c>
      <c r="E19" s="40">
        <v>8708</v>
      </c>
      <c r="F19" s="40">
        <v>8708</v>
      </c>
      <c r="G19" s="40">
        <v>8708</v>
      </c>
      <c r="H19" s="40">
        <v>8708</v>
      </c>
      <c r="I19" s="40">
        <v>8811</v>
      </c>
      <c r="J19" s="40">
        <v>8808</v>
      </c>
      <c r="K19" s="40">
        <v>8810</v>
      </c>
      <c r="L19" s="40">
        <v>8810</v>
      </c>
      <c r="M19" s="40">
        <v>8810</v>
      </c>
      <c r="N19" s="40">
        <v>8798</v>
      </c>
      <c r="O19" s="208">
        <v>9119</v>
      </c>
      <c r="P19" s="39">
        <v>9103</v>
      </c>
      <c r="Q19" s="40">
        <v>7980</v>
      </c>
      <c r="R19" s="40">
        <v>7860</v>
      </c>
      <c r="S19" s="40">
        <v>9730</v>
      </c>
      <c r="T19" s="40">
        <v>9528</v>
      </c>
      <c r="U19" s="40">
        <v>9736</v>
      </c>
      <c r="V19" s="40">
        <v>9618</v>
      </c>
      <c r="W19" s="40">
        <v>9601</v>
      </c>
      <c r="X19" s="40">
        <v>9587</v>
      </c>
      <c r="Y19" s="40">
        <v>9650</v>
      </c>
      <c r="Z19" s="40">
        <v>9626</v>
      </c>
      <c r="AA19" s="208">
        <v>9648</v>
      </c>
      <c r="AB19" s="39">
        <v>9653</v>
      </c>
      <c r="AC19" s="40">
        <v>9653</v>
      </c>
      <c r="AD19" s="40">
        <v>9692</v>
      </c>
      <c r="AE19" s="40">
        <v>9692</v>
      </c>
      <c r="AF19" s="40">
        <v>9591</v>
      </c>
      <c r="AG19" s="40">
        <v>9542</v>
      </c>
      <c r="AH19" s="40">
        <v>9567</v>
      </c>
      <c r="AI19" s="40">
        <v>9579</v>
      </c>
      <c r="AJ19" s="40">
        <v>9575</v>
      </c>
      <c r="AK19" s="40">
        <v>9594</v>
      </c>
      <c r="AL19" s="40">
        <v>9577</v>
      </c>
      <c r="AM19" s="208">
        <v>9572</v>
      </c>
      <c r="AN19" s="39">
        <v>9567</v>
      </c>
      <c r="AO19" s="40">
        <v>9582</v>
      </c>
      <c r="AP19" s="40">
        <v>9578</v>
      </c>
      <c r="AQ19" s="40">
        <v>9559</v>
      </c>
      <c r="AR19" s="40">
        <v>9550</v>
      </c>
      <c r="AS19" s="40">
        <v>9535</v>
      </c>
      <c r="AT19" s="40">
        <v>9519</v>
      </c>
      <c r="AU19" s="40">
        <v>9500</v>
      </c>
      <c r="AV19" s="40">
        <v>9484</v>
      </c>
      <c r="AW19" s="40">
        <v>9474</v>
      </c>
      <c r="AX19" s="40">
        <v>9453</v>
      </c>
      <c r="AY19" s="208">
        <v>9443</v>
      </c>
      <c r="AZ19" s="39">
        <v>9431</v>
      </c>
      <c r="BA19" s="40">
        <v>9399</v>
      </c>
      <c r="BB19" s="40">
        <v>9357</v>
      </c>
      <c r="BC19" s="40">
        <v>9342</v>
      </c>
      <c r="BD19" s="40">
        <v>9317</v>
      </c>
      <c r="BE19" s="40">
        <v>9305</v>
      </c>
      <c r="BF19" s="40">
        <v>9147</v>
      </c>
      <c r="BG19" s="40">
        <v>9094</v>
      </c>
      <c r="BH19" s="40">
        <v>9087</v>
      </c>
      <c r="BI19" s="40">
        <v>9081</v>
      </c>
      <c r="BJ19" s="40">
        <v>9119</v>
      </c>
      <c r="BK19" s="52">
        <v>9108</v>
      </c>
      <c r="BL19" s="39">
        <v>9027</v>
      </c>
      <c r="BM19" s="40">
        <v>9018</v>
      </c>
      <c r="BN19" s="40">
        <v>9278</v>
      </c>
      <c r="BO19" s="40">
        <v>9296</v>
      </c>
      <c r="BP19" s="40">
        <v>9296</v>
      </c>
      <c r="BQ19" s="40">
        <v>9367</v>
      </c>
      <c r="BR19" s="40">
        <v>9234</v>
      </c>
      <c r="BS19" s="40">
        <v>9240</v>
      </c>
      <c r="BT19" s="40">
        <v>9207</v>
      </c>
      <c r="BU19" s="40">
        <v>9180</v>
      </c>
      <c r="BV19" s="40">
        <v>9149</v>
      </c>
      <c r="BW19" s="52">
        <v>9158</v>
      </c>
      <c r="BX19" s="39">
        <v>9213</v>
      </c>
      <c r="BY19" s="40">
        <v>9119</v>
      </c>
      <c r="BZ19" s="40">
        <v>9997</v>
      </c>
      <c r="CA19" s="40">
        <v>9824</v>
      </c>
      <c r="CB19" s="40">
        <v>9925</v>
      </c>
      <c r="CC19" s="40">
        <v>9847</v>
      </c>
      <c r="CD19" s="40">
        <v>9795</v>
      </c>
      <c r="CE19" s="40">
        <v>9753</v>
      </c>
      <c r="CF19" s="40">
        <v>9724</v>
      </c>
      <c r="CG19" s="40">
        <v>9787</v>
      </c>
      <c r="CH19" s="40">
        <v>9732</v>
      </c>
      <c r="CI19" s="52">
        <v>9598</v>
      </c>
      <c r="CJ19" s="39">
        <v>9601</v>
      </c>
      <c r="CK19" s="40">
        <v>9578</v>
      </c>
      <c r="CL19" s="40">
        <v>9592</v>
      </c>
      <c r="CM19" s="40">
        <v>9711</v>
      </c>
      <c r="CN19" s="40">
        <v>9704</v>
      </c>
      <c r="CO19" s="40">
        <v>9740</v>
      </c>
      <c r="CP19" s="40">
        <v>9680</v>
      </c>
      <c r="CQ19" s="40">
        <v>9789</v>
      </c>
      <c r="CR19" s="40">
        <v>9798</v>
      </c>
      <c r="CS19" s="52">
        <v>9768</v>
      </c>
      <c r="CT19" s="208">
        <v>9791</v>
      </c>
      <c r="CU19" s="40">
        <v>9740</v>
      </c>
      <c r="CV19" s="40">
        <v>9689</v>
      </c>
      <c r="CW19" s="40">
        <v>9690</v>
      </c>
      <c r="CX19" s="40">
        <v>9683</v>
      </c>
      <c r="CY19" s="40">
        <v>9757</v>
      </c>
      <c r="CZ19" s="40">
        <v>9769</v>
      </c>
      <c r="DA19" s="40">
        <v>9788</v>
      </c>
      <c r="DB19" s="40">
        <v>9752</v>
      </c>
      <c r="DC19" s="40">
        <v>9776</v>
      </c>
      <c r="DD19" s="40">
        <v>9772</v>
      </c>
      <c r="DE19" s="40">
        <v>9772</v>
      </c>
      <c r="DF19" s="40">
        <v>9753</v>
      </c>
      <c r="DG19" s="40">
        <v>9705</v>
      </c>
      <c r="DH19" s="40">
        <v>9637</v>
      </c>
      <c r="DI19" s="40">
        <v>9593</v>
      </c>
      <c r="DJ19" s="40">
        <v>9308</v>
      </c>
      <c r="DK19" s="40">
        <v>9447</v>
      </c>
      <c r="DL19" s="40">
        <v>9570</v>
      </c>
      <c r="DM19" s="40">
        <v>9674</v>
      </c>
      <c r="DN19" s="40">
        <v>9662</v>
      </c>
      <c r="DO19" s="93">
        <v>-12</v>
      </c>
      <c r="DP19" s="79">
        <v>-0.12419788863589319</v>
      </c>
      <c r="DQ19" s="93">
        <v>-43</v>
      </c>
      <c r="DR19" s="79">
        <v>-0.44307058217413703</v>
      </c>
      <c r="DU19" s="835"/>
    </row>
    <row r="20" spans="1:141" ht="15" outlineLevel="2">
      <c r="A20" s="309">
        <v>45</v>
      </c>
      <c r="B20" s="14" t="s">
        <v>394</v>
      </c>
      <c r="C20" s="287" t="s">
        <v>426</v>
      </c>
      <c r="D20" s="293">
        <v>1745</v>
      </c>
      <c r="E20" s="301">
        <v>1745</v>
      </c>
      <c r="F20" s="301">
        <v>1745</v>
      </c>
      <c r="G20" s="301">
        <v>1745</v>
      </c>
      <c r="H20" s="301">
        <v>1745</v>
      </c>
      <c r="I20" s="301">
        <v>1762</v>
      </c>
      <c r="J20" s="301">
        <v>1762</v>
      </c>
      <c r="K20" s="301">
        <v>1762</v>
      </c>
      <c r="L20" s="301">
        <v>1762</v>
      </c>
      <c r="M20" s="301">
        <v>1762</v>
      </c>
      <c r="N20" s="301">
        <v>1756</v>
      </c>
      <c r="O20" s="296">
        <v>1827</v>
      </c>
      <c r="P20" s="293">
        <v>1825</v>
      </c>
      <c r="Q20" s="301">
        <v>1630</v>
      </c>
      <c r="R20" s="301">
        <v>1600</v>
      </c>
      <c r="S20" s="301">
        <v>2109</v>
      </c>
      <c r="T20" s="301">
        <v>2064</v>
      </c>
      <c r="U20" s="301">
        <v>2131</v>
      </c>
      <c r="V20" s="301">
        <v>2103</v>
      </c>
      <c r="W20" s="301">
        <v>2092</v>
      </c>
      <c r="X20" s="301">
        <v>2087</v>
      </c>
      <c r="Y20" s="301">
        <v>2093</v>
      </c>
      <c r="Z20" s="301">
        <v>2086</v>
      </c>
      <c r="AA20" s="296">
        <v>2086</v>
      </c>
      <c r="AB20" s="293">
        <v>2083</v>
      </c>
      <c r="AC20" s="301">
        <v>2080</v>
      </c>
      <c r="AD20" s="301">
        <v>2089</v>
      </c>
      <c r="AE20" s="301">
        <v>2089</v>
      </c>
      <c r="AF20" s="301">
        <v>2063</v>
      </c>
      <c r="AG20" s="301">
        <v>2049</v>
      </c>
      <c r="AH20" s="301">
        <v>2048</v>
      </c>
      <c r="AI20" s="301">
        <v>2042</v>
      </c>
      <c r="AJ20" s="301">
        <v>2045</v>
      </c>
      <c r="AK20" s="301">
        <v>2045</v>
      </c>
      <c r="AL20" s="301">
        <v>2042</v>
      </c>
      <c r="AM20" s="296">
        <v>2042</v>
      </c>
      <c r="AN20" s="293">
        <v>2041</v>
      </c>
      <c r="AO20" s="301">
        <v>2043</v>
      </c>
      <c r="AP20" s="301">
        <v>2041</v>
      </c>
      <c r="AQ20" s="301">
        <v>2035</v>
      </c>
      <c r="AR20" s="301">
        <v>2033</v>
      </c>
      <c r="AS20" s="301">
        <v>2030</v>
      </c>
      <c r="AT20" s="301">
        <v>2028</v>
      </c>
      <c r="AU20" s="301">
        <v>2025</v>
      </c>
      <c r="AV20" s="301">
        <v>2021</v>
      </c>
      <c r="AW20" s="301">
        <v>2017</v>
      </c>
      <c r="AX20" s="301">
        <v>2013</v>
      </c>
      <c r="AY20" s="296">
        <v>2012</v>
      </c>
      <c r="AZ20" s="293">
        <v>2010</v>
      </c>
      <c r="BA20" s="301">
        <v>2003</v>
      </c>
      <c r="BB20" s="301">
        <v>1996</v>
      </c>
      <c r="BC20" s="301">
        <v>1993</v>
      </c>
      <c r="BD20" s="301">
        <v>1986</v>
      </c>
      <c r="BE20" s="301">
        <v>1986</v>
      </c>
      <c r="BF20" s="301">
        <v>1946</v>
      </c>
      <c r="BG20" s="301">
        <v>1944</v>
      </c>
      <c r="BH20" s="301">
        <v>1943</v>
      </c>
      <c r="BI20" s="301">
        <v>1942</v>
      </c>
      <c r="BJ20" s="301">
        <v>1960</v>
      </c>
      <c r="BK20" s="292">
        <v>1956</v>
      </c>
      <c r="BL20" s="293">
        <v>1941</v>
      </c>
      <c r="BM20" s="301">
        <v>1939</v>
      </c>
      <c r="BN20" s="301">
        <v>2034</v>
      </c>
      <c r="BO20" s="301">
        <v>2037</v>
      </c>
      <c r="BP20" s="301">
        <v>2037</v>
      </c>
      <c r="BQ20" s="301">
        <v>2055</v>
      </c>
      <c r="BR20" s="301">
        <v>2027</v>
      </c>
      <c r="BS20" s="301">
        <v>2028</v>
      </c>
      <c r="BT20" s="301">
        <v>2021</v>
      </c>
      <c r="BU20" s="301">
        <v>2015</v>
      </c>
      <c r="BV20" s="301">
        <v>2004</v>
      </c>
      <c r="BW20" s="292">
        <v>2008</v>
      </c>
      <c r="BX20" s="293">
        <v>2016</v>
      </c>
      <c r="BY20" s="301">
        <v>2022</v>
      </c>
      <c r="BZ20" s="301">
        <v>2235</v>
      </c>
      <c r="CA20" s="301">
        <v>2217</v>
      </c>
      <c r="CB20" s="301">
        <v>2236</v>
      </c>
      <c r="CC20" s="301">
        <v>2191</v>
      </c>
      <c r="CD20" s="301">
        <v>2171</v>
      </c>
      <c r="CE20" s="301">
        <v>2159</v>
      </c>
      <c r="CF20" s="301">
        <v>2149</v>
      </c>
      <c r="CG20" s="301">
        <v>2164</v>
      </c>
      <c r="CH20" s="301">
        <v>2152</v>
      </c>
      <c r="CI20" s="292">
        <v>2104</v>
      </c>
      <c r="CJ20" s="293">
        <v>2108</v>
      </c>
      <c r="CK20" s="301">
        <v>2115</v>
      </c>
      <c r="CL20" s="301">
        <v>2111</v>
      </c>
      <c r="CM20" s="301">
        <v>2131</v>
      </c>
      <c r="CN20" s="301">
        <v>2132</v>
      </c>
      <c r="CO20" s="301">
        <v>2129</v>
      </c>
      <c r="CP20" s="301">
        <v>2108</v>
      </c>
      <c r="CQ20" s="301">
        <v>2134</v>
      </c>
      <c r="CR20" s="301">
        <v>2127</v>
      </c>
      <c r="CS20" s="292">
        <v>2130</v>
      </c>
      <c r="CT20" s="296">
        <v>2138</v>
      </c>
      <c r="CU20" s="292">
        <v>2129</v>
      </c>
      <c r="CV20" s="301">
        <v>2115</v>
      </c>
      <c r="CW20" s="301">
        <v>2117</v>
      </c>
      <c r="CX20" s="301">
        <v>2060</v>
      </c>
      <c r="CY20" s="301">
        <v>2073</v>
      </c>
      <c r="CZ20" s="301">
        <v>2088</v>
      </c>
      <c r="DA20" s="301">
        <v>2087</v>
      </c>
      <c r="DB20" s="301">
        <v>2078</v>
      </c>
      <c r="DC20" s="301">
        <v>2079</v>
      </c>
      <c r="DD20" s="301">
        <v>2080</v>
      </c>
      <c r="DE20" s="301">
        <v>2076</v>
      </c>
      <c r="DF20" s="301">
        <v>2070</v>
      </c>
      <c r="DG20" s="301">
        <v>2069</v>
      </c>
      <c r="DH20" s="301">
        <v>2045</v>
      </c>
      <c r="DI20" s="301">
        <v>2059</v>
      </c>
      <c r="DJ20" s="301">
        <v>1940</v>
      </c>
      <c r="DK20" s="301">
        <v>1984</v>
      </c>
      <c r="DL20" s="301">
        <v>2014</v>
      </c>
      <c r="DM20" s="301">
        <v>2020</v>
      </c>
      <c r="DN20" s="301">
        <v>2010</v>
      </c>
      <c r="DO20" s="93">
        <v>-10</v>
      </c>
      <c r="DP20" s="79">
        <v>-0.49751243781094528</v>
      </c>
      <c r="DQ20" s="93">
        <v>-59</v>
      </c>
      <c r="DR20" s="79">
        <v>-2.8516191396810053</v>
      </c>
    </row>
    <row r="21" spans="1:141" ht="15" outlineLevel="2">
      <c r="A21" s="309">
        <v>51</v>
      </c>
      <c r="B21" s="14" t="s">
        <v>394</v>
      </c>
      <c r="C21" s="287" t="s">
        <v>427</v>
      </c>
      <c r="D21" s="293">
        <v>604</v>
      </c>
      <c r="E21" s="301">
        <v>604</v>
      </c>
      <c r="F21" s="301">
        <v>604</v>
      </c>
      <c r="G21" s="301">
        <v>604</v>
      </c>
      <c r="H21" s="301">
        <v>604</v>
      </c>
      <c r="I21" s="301">
        <v>609</v>
      </c>
      <c r="J21" s="301">
        <v>608</v>
      </c>
      <c r="K21" s="301">
        <v>609</v>
      </c>
      <c r="L21" s="301">
        <v>609</v>
      </c>
      <c r="M21" s="301">
        <v>609</v>
      </c>
      <c r="N21" s="301">
        <v>609</v>
      </c>
      <c r="O21" s="296">
        <v>632</v>
      </c>
      <c r="P21" s="293">
        <v>630</v>
      </c>
      <c r="Q21" s="301">
        <v>543</v>
      </c>
      <c r="R21" s="301">
        <v>531</v>
      </c>
      <c r="S21" s="301">
        <v>661</v>
      </c>
      <c r="T21" s="301">
        <v>651</v>
      </c>
      <c r="U21" s="301">
        <v>661</v>
      </c>
      <c r="V21" s="301">
        <v>656</v>
      </c>
      <c r="W21" s="301">
        <v>655</v>
      </c>
      <c r="X21" s="301">
        <v>654</v>
      </c>
      <c r="Y21" s="301">
        <v>661</v>
      </c>
      <c r="Z21" s="301">
        <v>659</v>
      </c>
      <c r="AA21" s="296">
        <v>659</v>
      </c>
      <c r="AB21" s="293">
        <v>659</v>
      </c>
      <c r="AC21" s="301">
        <v>657</v>
      </c>
      <c r="AD21" s="301">
        <v>659</v>
      </c>
      <c r="AE21" s="301">
        <v>659</v>
      </c>
      <c r="AF21" s="301">
        <v>653</v>
      </c>
      <c r="AG21" s="301">
        <v>648</v>
      </c>
      <c r="AH21" s="301">
        <v>651</v>
      </c>
      <c r="AI21" s="301">
        <v>650</v>
      </c>
      <c r="AJ21" s="301">
        <v>650</v>
      </c>
      <c r="AK21" s="301">
        <v>651</v>
      </c>
      <c r="AL21" s="301">
        <v>649</v>
      </c>
      <c r="AM21" s="296">
        <v>649</v>
      </c>
      <c r="AN21" s="293">
        <v>649</v>
      </c>
      <c r="AO21" s="301">
        <v>650</v>
      </c>
      <c r="AP21" s="301">
        <v>649</v>
      </c>
      <c r="AQ21" s="301">
        <v>645</v>
      </c>
      <c r="AR21" s="301">
        <v>645</v>
      </c>
      <c r="AS21" s="301">
        <v>645</v>
      </c>
      <c r="AT21" s="301">
        <v>645</v>
      </c>
      <c r="AU21" s="301">
        <v>645</v>
      </c>
      <c r="AV21" s="301">
        <v>645</v>
      </c>
      <c r="AW21" s="301">
        <v>644</v>
      </c>
      <c r="AX21" s="301">
        <v>643</v>
      </c>
      <c r="AY21" s="296">
        <v>641</v>
      </c>
      <c r="AZ21" s="293">
        <v>640</v>
      </c>
      <c r="BA21" s="301">
        <v>639</v>
      </c>
      <c r="BB21" s="301">
        <v>637</v>
      </c>
      <c r="BC21" s="301">
        <v>637</v>
      </c>
      <c r="BD21" s="301">
        <v>637</v>
      </c>
      <c r="BE21" s="301">
        <v>637</v>
      </c>
      <c r="BF21" s="301">
        <v>625</v>
      </c>
      <c r="BG21" s="301">
        <v>611</v>
      </c>
      <c r="BH21" s="301">
        <v>610</v>
      </c>
      <c r="BI21" s="301">
        <v>610</v>
      </c>
      <c r="BJ21" s="301">
        <v>615</v>
      </c>
      <c r="BK21" s="292">
        <v>614</v>
      </c>
      <c r="BL21" s="293">
        <v>611</v>
      </c>
      <c r="BM21" s="301">
        <v>609</v>
      </c>
      <c r="BN21" s="301">
        <v>613</v>
      </c>
      <c r="BO21" s="301">
        <v>614</v>
      </c>
      <c r="BP21" s="301">
        <v>614</v>
      </c>
      <c r="BQ21" s="301">
        <v>616</v>
      </c>
      <c r="BR21" s="301">
        <v>608</v>
      </c>
      <c r="BS21" s="301">
        <v>615</v>
      </c>
      <c r="BT21" s="301">
        <v>611</v>
      </c>
      <c r="BU21" s="301">
        <v>609</v>
      </c>
      <c r="BV21" s="301">
        <v>607</v>
      </c>
      <c r="BW21" s="292">
        <v>609</v>
      </c>
      <c r="BX21" s="293">
        <v>614</v>
      </c>
      <c r="BY21" s="301">
        <v>602</v>
      </c>
      <c r="BZ21" s="301">
        <v>645</v>
      </c>
      <c r="CA21" s="301">
        <v>639</v>
      </c>
      <c r="CB21" s="301">
        <v>637</v>
      </c>
      <c r="CC21" s="301">
        <v>638</v>
      </c>
      <c r="CD21" s="301">
        <v>637</v>
      </c>
      <c r="CE21" s="301">
        <v>632</v>
      </c>
      <c r="CF21" s="301">
        <v>633</v>
      </c>
      <c r="CG21" s="301">
        <v>637</v>
      </c>
      <c r="CH21" s="301">
        <v>635</v>
      </c>
      <c r="CI21" s="292">
        <v>628</v>
      </c>
      <c r="CJ21" s="293">
        <v>631</v>
      </c>
      <c r="CK21" s="301">
        <v>631</v>
      </c>
      <c r="CL21" s="301">
        <v>625</v>
      </c>
      <c r="CM21" s="301">
        <v>628</v>
      </c>
      <c r="CN21" s="301">
        <v>629</v>
      </c>
      <c r="CO21" s="301">
        <v>630</v>
      </c>
      <c r="CP21" s="301">
        <v>631</v>
      </c>
      <c r="CQ21" s="301">
        <v>633</v>
      </c>
      <c r="CR21" s="301">
        <v>633</v>
      </c>
      <c r="CS21" s="292">
        <v>631</v>
      </c>
      <c r="CT21" s="296">
        <v>627</v>
      </c>
      <c r="CU21" s="292">
        <v>625</v>
      </c>
      <c r="CV21" s="301">
        <v>622</v>
      </c>
      <c r="CW21" s="301">
        <v>621</v>
      </c>
      <c r="CX21" s="301">
        <v>610</v>
      </c>
      <c r="CY21" s="301">
        <v>613</v>
      </c>
      <c r="CZ21" s="301">
        <v>609</v>
      </c>
      <c r="DA21" s="301">
        <v>605</v>
      </c>
      <c r="DB21" s="301">
        <v>602</v>
      </c>
      <c r="DC21" s="301">
        <v>601</v>
      </c>
      <c r="DD21" s="301">
        <v>603</v>
      </c>
      <c r="DE21" s="301">
        <v>603</v>
      </c>
      <c r="DF21" s="301">
        <v>606</v>
      </c>
      <c r="DG21" s="301">
        <v>606</v>
      </c>
      <c r="DH21" s="301">
        <v>605</v>
      </c>
      <c r="DI21" s="301">
        <v>605</v>
      </c>
      <c r="DJ21" s="301">
        <v>597</v>
      </c>
      <c r="DK21" s="301">
        <v>599</v>
      </c>
      <c r="DL21" s="301">
        <v>608</v>
      </c>
      <c r="DM21" s="301">
        <v>608</v>
      </c>
      <c r="DN21" s="301">
        <v>605</v>
      </c>
      <c r="DO21" s="93">
        <v>-3</v>
      </c>
      <c r="DP21" s="79">
        <v>-0.49586776859504134</v>
      </c>
      <c r="DQ21" s="93">
        <v>-1</v>
      </c>
      <c r="DR21" s="79">
        <v>-0.16501650165016502</v>
      </c>
    </row>
    <row r="22" spans="1:141" ht="15" outlineLevel="2">
      <c r="A22" s="309">
        <v>147</v>
      </c>
      <c r="B22" s="14" t="s">
        <v>394</v>
      </c>
      <c r="C22" s="287" t="s">
        <v>445</v>
      </c>
      <c r="D22" s="293">
        <v>465</v>
      </c>
      <c r="E22" s="301">
        <v>465</v>
      </c>
      <c r="F22" s="301">
        <v>465</v>
      </c>
      <c r="G22" s="301">
        <v>465</v>
      </c>
      <c r="H22" s="301">
        <v>465</v>
      </c>
      <c r="I22" s="301">
        <v>471</v>
      </c>
      <c r="J22" s="301">
        <v>471</v>
      </c>
      <c r="K22" s="301">
        <v>471</v>
      </c>
      <c r="L22" s="301">
        <v>471</v>
      </c>
      <c r="M22" s="301">
        <v>471</v>
      </c>
      <c r="N22" s="301">
        <v>471</v>
      </c>
      <c r="O22" s="296">
        <v>484</v>
      </c>
      <c r="P22" s="293">
        <v>484</v>
      </c>
      <c r="Q22" s="301">
        <v>430</v>
      </c>
      <c r="R22" s="301">
        <v>420</v>
      </c>
      <c r="S22" s="301">
        <v>532</v>
      </c>
      <c r="T22" s="301">
        <v>521</v>
      </c>
      <c r="U22" s="301">
        <v>531</v>
      </c>
      <c r="V22" s="301">
        <v>522</v>
      </c>
      <c r="W22" s="301">
        <v>520</v>
      </c>
      <c r="X22" s="301">
        <v>520</v>
      </c>
      <c r="Y22" s="301">
        <v>524</v>
      </c>
      <c r="Z22" s="301">
        <v>524</v>
      </c>
      <c r="AA22" s="296">
        <v>528</v>
      </c>
      <c r="AB22" s="293">
        <v>528</v>
      </c>
      <c r="AC22" s="301">
        <v>528</v>
      </c>
      <c r="AD22" s="301">
        <v>529</v>
      </c>
      <c r="AE22" s="301">
        <v>529</v>
      </c>
      <c r="AF22" s="301">
        <v>521</v>
      </c>
      <c r="AG22" s="301">
        <v>517</v>
      </c>
      <c r="AH22" s="301">
        <v>517</v>
      </c>
      <c r="AI22" s="301">
        <v>515</v>
      </c>
      <c r="AJ22" s="301">
        <v>513</v>
      </c>
      <c r="AK22" s="301">
        <v>513</v>
      </c>
      <c r="AL22" s="301">
        <v>512</v>
      </c>
      <c r="AM22" s="296">
        <v>512</v>
      </c>
      <c r="AN22" s="293">
        <v>511</v>
      </c>
      <c r="AO22" s="301">
        <v>511</v>
      </c>
      <c r="AP22" s="301">
        <v>511</v>
      </c>
      <c r="AQ22" s="301">
        <v>510</v>
      </c>
      <c r="AR22" s="301">
        <v>510</v>
      </c>
      <c r="AS22" s="301">
        <v>509</v>
      </c>
      <c r="AT22" s="301">
        <v>505</v>
      </c>
      <c r="AU22" s="301">
        <v>504</v>
      </c>
      <c r="AV22" s="301">
        <v>502</v>
      </c>
      <c r="AW22" s="301">
        <v>502</v>
      </c>
      <c r="AX22" s="301">
        <v>501</v>
      </c>
      <c r="AY22" s="296">
        <v>501</v>
      </c>
      <c r="AZ22" s="293">
        <v>499</v>
      </c>
      <c r="BA22" s="301">
        <v>498</v>
      </c>
      <c r="BB22" s="301">
        <v>497</v>
      </c>
      <c r="BC22" s="301">
        <v>497</v>
      </c>
      <c r="BD22" s="301">
        <v>497</v>
      </c>
      <c r="BE22" s="301">
        <v>496</v>
      </c>
      <c r="BF22" s="301">
        <v>487</v>
      </c>
      <c r="BG22" s="301">
        <v>480</v>
      </c>
      <c r="BH22" s="301">
        <v>480</v>
      </c>
      <c r="BI22" s="301">
        <v>479</v>
      </c>
      <c r="BJ22" s="301">
        <v>475</v>
      </c>
      <c r="BK22" s="292">
        <v>473</v>
      </c>
      <c r="BL22" s="293">
        <v>472</v>
      </c>
      <c r="BM22" s="301">
        <v>471</v>
      </c>
      <c r="BN22" s="301">
        <v>493</v>
      </c>
      <c r="BO22" s="301">
        <v>493</v>
      </c>
      <c r="BP22" s="301">
        <v>493</v>
      </c>
      <c r="BQ22" s="301">
        <v>497</v>
      </c>
      <c r="BR22" s="301">
        <v>487</v>
      </c>
      <c r="BS22" s="301">
        <v>487</v>
      </c>
      <c r="BT22" s="301">
        <v>484</v>
      </c>
      <c r="BU22" s="301">
        <v>484</v>
      </c>
      <c r="BV22" s="301">
        <v>483</v>
      </c>
      <c r="BW22" s="292">
        <v>482</v>
      </c>
      <c r="BX22" s="293">
        <v>487</v>
      </c>
      <c r="BY22" s="301">
        <v>483</v>
      </c>
      <c r="BZ22" s="301">
        <v>546</v>
      </c>
      <c r="CA22" s="301">
        <v>525</v>
      </c>
      <c r="CB22" s="301">
        <v>533</v>
      </c>
      <c r="CC22" s="301">
        <v>527</v>
      </c>
      <c r="CD22" s="301">
        <v>525</v>
      </c>
      <c r="CE22" s="301">
        <v>525</v>
      </c>
      <c r="CF22" s="301">
        <v>522</v>
      </c>
      <c r="CG22" s="301">
        <v>529</v>
      </c>
      <c r="CH22" s="301">
        <v>528</v>
      </c>
      <c r="CI22" s="292">
        <v>527</v>
      </c>
      <c r="CJ22" s="293">
        <v>529</v>
      </c>
      <c r="CK22" s="301">
        <v>526</v>
      </c>
      <c r="CL22" s="301">
        <v>525</v>
      </c>
      <c r="CM22" s="301">
        <v>533</v>
      </c>
      <c r="CN22" s="301">
        <v>531</v>
      </c>
      <c r="CO22" s="301">
        <v>538</v>
      </c>
      <c r="CP22" s="301">
        <v>538</v>
      </c>
      <c r="CQ22" s="301">
        <v>541</v>
      </c>
      <c r="CR22" s="301">
        <v>545</v>
      </c>
      <c r="CS22" s="292">
        <v>541</v>
      </c>
      <c r="CT22" s="296">
        <v>541</v>
      </c>
      <c r="CU22" s="292">
        <v>536</v>
      </c>
      <c r="CV22" s="301">
        <v>530</v>
      </c>
      <c r="CW22" s="301">
        <v>528</v>
      </c>
      <c r="CX22" s="301">
        <v>529</v>
      </c>
      <c r="CY22" s="301">
        <v>538</v>
      </c>
      <c r="CZ22" s="301">
        <v>539</v>
      </c>
      <c r="DA22" s="301">
        <v>536</v>
      </c>
      <c r="DB22" s="301">
        <v>538</v>
      </c>
      <c r="DC22" s="301">
        <v>539</v>
      </c>
      <c r="DD22" s="301">
        <v>538</v>
      </c>
      <c r="DE22" s="301">
        <v>536</v>
      </c>
      <c r="DF22" s="301">
        <v>534</v>
      </c>
      <c r="DG22" s="301">
        <v>528</v>
      </c>
      <c r="DH22" s="301">
        <v>526</v>
      </c>
      <c r="DI22" s="301">
        <v>518</v>
      </c>
      <c r="DJ22" s="301">
        <v>500</v>
      </c>
      <c r="DK22" s="301">
        <v>511</v>
      </c>
      <c r="DL22" s="301">
        <v>514</v>
      </c>
      <c r="DM22" s="301">
        <v>517</v>
      </c>
      <c r="DN22" s="301">
        <v>516</v>
      </c>
      <c r="DO22" s="93">
        <v>-1</v>
      </c>
      <c r="DP22" s="79">
        <v>-0.19379844961240311</v>
      </c>
      <c r="DQ22" s="93">
        <v>-12</v>
      </c>
      <c r="DR22" s="79">
        <v>-2.2727272727272729</v>
      </c>
    </row>
    <row r="23" spans="1:141" ht="15" outlineLevel="2">
      <c r="A23" s="309">
        <v>172</v>
      </c>
      <c r="B23" s="14" t="s">
        <v>394</v>
      </c>
      <c r="C23" s="287" t="s">
        <v>449</v>
      </c>
      <c r="D23" s="293">
        <v>764</v>
      </c>
      <c r="E23" s="301">
        <v>764</v>
      </c>
      <c r="F23" s="301">
        <v>764</v>
      </c>
      <c r="G23" s="301">
        <v>764</v>
      </c>
      <c r="H23" s="301">
        <v>764</v>
      </c>
      <c r="I23" s="301">
        <v>776</v>
      </c>
      <c r="J23" s="301">
        <v>776</v>
      </c>
      <c r="K23" s="301">
        <v>776</v>
      </c>
      <c r="L23" s="301">
        <v>776</v>
      </c>
      <c r="M23" s="301">
        <v>776</v>
      </c>
      <c r="N23" s="301">
        <v>775</v>
      </c>
      <c r="O23" s="296">
        <v>794</v>
      </c>
      <c r="P23" s="293">
        <v>792</v>
      </c>
      <c r="Q23" s="301">
        <v>673</v>
      </c>
      <c r="R23" s="301">
        <v>669</v>
      </c>
      <c r="S23" s="301">
        <v>807</v>
      </c>
      <c r="T23" s="301">
        <v>791</v>
      </c>
      <c r="U23" s="301">
        <v>798</v>
      </c>
      <c r="V23" s="301">
        <v>795</v>
      </c>
      <c r="W23" s="301">
        <v>789</v>
      </c>
      <c r="X23" s="301">
        <v>788</v>
      </c>
      <c r="Y23" s="301">
        <v>792</v>
      </c>
      <c r="Z23" s="301">
        <v>787</v>
      </c>
      <c r="AA23" s="296">
        <v>790</v>
      </c>
      <c r="AB23" s="293">
        <v>790</v>
      </c>
      <c r="AC23" s="301">
        <v>790</v>
      </c>
      <c r="AD23" s="301">
        <v>790</v>
      </c>
      <c r="AE23" s="301">
        <v>790</v>
      </c>
      <c r="AF23" s="301">
        <v>787</v>
      </c>
      <c r="AG23" s="301">
        <v>779</v>
      </c>
      <c r="AH23" s="301">
        <v>784</v>
      </c>
      <c r="AI23" s="301">
        <v>784</v>
      </c>
      <c r="AJ23" s="301">
        <v>782</v>
      </c>
      <c r="AK23" s="301">
        <v>783</v>
      </c>
      <c r="AL23" s="301">
        <v>782</v>
      </c>
      <c r="AM23" s="296">
        <v>782</v>
      </c>
      <c r="AN23" s="293">
        <v>781</v>
      </c>
      <c r="AO23" s="301">
        <v>783</v>
      </c>
      <c r="AP23" s="301">
        <v>783</v>
      </c>
      <c r="AQ23" s="301">
        <v>782</v>
      </c>
      <c r="AR23" s="301">
        <v>780</v>
      </c>
      <c r="AS23" s="301">
        <v>773</v>
      </c>
      <c r="AT23" s="301">
        <v>773</v>
      </c>
      <c r="AU23" s="301">
        <v>773</v>
      </c>
      <c r="AV23" s="301">
        <v>772</v>
      </c>
      <c r="AW23" s="301">
        <v>770</v>
      </c>
      <c r="AX23" s="301">
        <v>770</v>
      </c>
      <c r="AY23" s="296">
        <v>768</v>
      </c>
      <c r="AZ23" s="293">
        <v>767</v>
      </c>
      <c r="BA23" s="301">
        <v>765</v>
      </c>
      <c r="BB23" s="301">
        <v>763</v>
      </c>
      <c r="BC23" s="301">
        <v>763</v>
      </c>
      <c r="BD23" s="301">
        <v>761</v>
      </c>
      <c r="BE23" s="301">
        <v>761</v>
      </c>
      <c r="BF23" s="301">
        <v>755</v>
      </c>
      <c r="BG23" s="301">
        <v>741</v>
      </c>
      <c r="BH23" s="301">
        <v>741</v>
      </c>
      <c r="BI23" s="301">
        <v>740</v>
      </c>
      <c r="BJ23" s="301">
        <v>742</v>
      </c>
      <c r="BK23" s="292">
        <v>740</v>
      </c>
      <c r="BL23" s="293">
        <v>731</v>
      </c>
      <c r="BM23" s="301">
        <v>731</v>
      </c>
      <c r="BN23" s="301">
        <v>743</v>
      </c>
      <c r="BO23" s="301">
        <v>743</v>
      </c>
      <c r="BP23" s="301">
        <v>743</v>
      </c>
      <c r="BQ23" s="301">
        <v>752</v>
      </c>
      <c r="BR23" s="301">
        <v>740</v>
      </c>
      <c r="BS23" s="301">
        <v>739</v>
      </c>
      <c r="BT23" s="301">
        <v>739</v>
      </c>
      <c r="BU23" s="301">
        <v>737</v>
      </c>
      <c r="BV23" s="301">
        <v>728</v>
      </c>
      <c r="BW23" s="292">
        <v>730</v>
      </c>
      <c r="BX23" s="293">
        <v>741</v>
      </c>
      <c r="BY23" s="301">
        <v>720</v>
      </c>
      <c r="BZ23" s="301">
        <v>799</v>
      </c>
      <c r="CA23" s="301">
        <v>796</v>
      </c>
      <c r="CB23" s="301">
        <v>805</v>
      </c>
      <c r="CC23" s="301">
        <v>798</v>
      </c>
      <c r="CD23" s="301">
        <v>798</v>
      </c>
      <c r="CE23" s="301">
        <v>798</v>
      </c>
      <c r="CF23" s="301">
        <v>798</v>
      </c>
      <c r="CG23" s="301">
        <v>804</v>
      </c>
      <c r="CH23" s="301">
        <v>803</v>
      </c>
      <c r="CI23" s="292">
        <v>781</v>
      </c>
      <c r="CJ23" s="293">
        <v>789</v>
      </c>
      <c r="CK23" s="301">
        <v>781</v>
      </c>
      <c r="CL23" s="301">
        <v>785</v>
      </c>
      <c r="CM23" s="301">
        <v>795</v>
      </c>
      <c r="CN23" s="301">
        <v>796</v>
      </c>
      <c r="CO23" s="301">
        <v>802</v>
      </c>
      <c r="CP23" s="301">
        <v>796</v>
      </c>
      <c r="CQ23" s="301">
        <v>802</v>
      </c>
      <c r="CR23" s="301">
        <v>799</v>
      </c>
      <c r="CS23" s="292">
        <v>797</v>
      </c>
      <c r="CT23" s="296">
        <v>799</v>
      </c>
      <c r="CU23" s="292">
        <v>802</v>
      </c>
      <c r="CV23" s="301">
        <v>795</v>
      </c>
      <c r="CW23" s="301">
        <v>785</v>
      </c>
      <c r="CX23" s="301">
        <v>800</v>
      </c>
      <c r="CY23" s="301">
        <v>807</v>
      </c>
      <c r="CZ23" s="301">
        <v>808</v>
      </c>
      <c r="DA23" s="301">
        <v>805</v>
      </c>
      <c r="DB23" s="301">
        <v>806</v>
      </c>
      <c r="DC23" s="301">
        <v>809</v>
      </c>
      <c r="DD23" s="301">
        <v>809</v>
      </c>
      <c r="DE23" s="301">
        <v>813</v>
      </c>
      <c r="DF23" s="301">
        <v>815</v>
      </c>
      <c r="DG23" s="301">
        <v>809</v>
      </c>
      <c r="DH23" s="301">
        <v>808</v>
      </c>
      <c r="DI23" s="301">
        <v>789</v>
      </c>
      <c r="DJ23" s="301">
        <v>781</v>
      </c>
      <c r="DK23" s="301">
        <v>793</v>
      </c>
      <c r="DL23" s="301">
        <v>800</v>
      </c>
      <c r="DM23" s="301">
        <v>801</v>
      </c>
      <c r="DN23" s="301">
        <v>799</v>
      </c>
      <c r="DO23" s="93">
        <v>-2</v>
      </c>
      <c r="DP23" s="79">
        <v>-0.25031289111389238</v>
      </c>
      <c r="DQ23" s="93">
        <v>-10</v>
      </c>
      <c r="DR23" s="79">
        <v>-1.2360939431396787</v>
      </c>
    </row>
    <row r="24" spans="1:141" ht="15" outlineLevel="2">
      <c r="A24" s="309">
        <v>475</v>
      </c>
      <c r="B24" s="14" t="s">
        <v>394</v>
      </c>
      <c r="C24" s="287" t="s">
        <v>484</v>
      </c>
      <c r="D24" s="293">
        <v>62</v>
      </c>
      <c r="E24" s="301">
        <v>62</v>
      </c>
      <c r="F24" s="301">
        <v>62</v>
      </c>
      <c r="G24" s="301">
        <v>62</v>
      </c>
      <c r="H24" s="301">
        <v>62</v>
      </c>
      <c r="I24" s="301">
        <v>63</v>
      </c>
      <c r="J24" s="301">
        <v>63</v>
      </c>
      <c r="K24" s="301">
        <v>63</v>
      </c>
      <c r="L24" s="301">
        <v>63</v>
      </c>
      <c r="M24" s="301">
        <v>63</v>
      </c>
      <c r="N24" s="301">
        <v>63</v>
      </c>
      <c r="O24" s="296">
        <v>70</v>
      </c>
      <c r="P24" s="293">
        <v>68</v>
      </c>
      <c r="Q24" s="301">
        <v>56</v>
      </c>
      <c r="R24" s="301">
        <v>56</v>
      </c>
      <c r="S24" s="301">
        <v>80</v>
      </c>
      <c r="T24" s="301">
        <v>78</v>
      </c>
      <c r="U24" s="301">
        <v>80</v>
      </c>
      <c r="V24" s="301">
        <v>80</v>
      </c>
      <c r="W24" s="301">
        <v>81</v>
      </c>
      <c r="X24" s="301">
        <v>81</v>
      </c>
      <c r="Y24" s="301">
        <v>81</v>
      </c>
      <c r="Z24" s="301">
        <v>81</v>
      </c>
      <c r="AA24" s="296">
        <v>81</v>
      </c>
      <c r="AB24" s="293">
        <v>81</v>
      </c>
      <c r="AC24" s="301">
        <v>81</v>
      </c>
      <c r="AD24" s="301">
        <v>81</v>
      </c>
      <c r="AE24" s="301">
        <v>81</v>
      </c>
      <c r="AF24" s="301">
        <v>82</v>
      </c>
      <c r="AG24" s="301">
        <v>81</v>
      </c>
      <c r="AH24" s="301">
        <v>81</v>
      </c>
      <c r="AI24" s="301">
        <v>83</v>
      </c>
      <c r="AJ24" s="301">
        <v>83</v>
      </c>
      <c r="AK24" s="301">
        <v>83</v>
      </c>
      <c r="AL24" s="301">
        <v>83</v>
      </c>
      <c r="AM24" s="296">
        <v>83</v>
      </c>
      <c r="AN24" s="293">
        <v>83</v>
      </c>
      <c r="AO24" s="301">
        <v>83</v>
      </c>
      <c r="AP24" s="301">
        <v>83</v>
      </c>
      <c r="AQ24" s="301">
        <v>83</v>
      </c>
      <c r="AR24" s="301">
        <v>83</v>
      </c>
      <c r="AS24" s="301">
        <v>83</v>
      </c>
      <c r="AT24" s="301">
        <v>83</v>
      </c>
      <c r="AU24" s="301">
        <v>83</v>
      </c>
      <c r="AV24" s="301">
        <v>83</v>
      </c>
      <c r="AW24" s="301">
        <v>83</v>
      </c>
      <c r="AX24" s="301">
        <v>83</v>
      </c>
      <c r="AY24" s="296">
        <v>83</v>
      </c>
      <c r="AZ24" s="293">
        <v>83</v>
      </c>
      <c r="BA24" s="301">
        <v>83</v>
      </c>
      <c r="BB24" s="301">
        <v>83</v>
      </c>
      <c r="BC24" s="301">
        <v>83</v>
      </c>
      <c r="BD24" s="301">
        <v>83</v>
      </c>
      <c r="BE24" s="301">
        <v>83</v>
      </c>
      <c r="BF24" s="301">
        <v>83</v>
      </c>
      <c r="BG24" s="301">
        <v>83</v>
      </c>
      <c r="BH24" s="301">
        <v>83</v>
      </c>
      <c r="BI24" s="301">
        <v>83</v>
      </c>
      <c r="BJ24" s="301">
        <v>84</v>
      </c>
      <c r="BK24" s="292">
        <v>84</v>
      </c>
      <c r="BL24" s="293">
        <v>79</v>
      </c>
      <c r="BM24" s="301">
        <v>79</v>
      </c>
      <c r="BN24" s="301">
        <v>79</v>
      </c>
      <c r="BO24" s="301">
        <v>79</v>
      </c>
      <c r="BP24" s="301">
        <v>79</v>
      </c>
      <c r="BQ24" s="301">
        <v>79</v>
      </c>
      <c r="BR24" s="301">
        <v>78</v>
      </c>
      <c r="BS24" s="301">
        <v>79</v>
      </c>
      <c r="BT24" s="301">
        <v>79</v>
      </c>
      <c r="BU24" s="301">
        <v>79</v>
      </c>
      <c r="BV24" s="301">
        <v>79</v>
      </c>
      <c r="BW24" s="292">
        <v>80</v>
      </c>
      <c r="BX24" s="293">
        <v>80</v>
      </c>
      <c r="BY24" s="301">
        <v>77</v>
      </c>
      <c r="BZ24" s="301">
        <v>82</v>
      </c>
      <c r="CA24" s="301">
        <v>81</v>
      </c>
      <c r="CB24" s="301">
        <v>80</v>
      </c>
      <c r="CC24" s="301">
        <v>80</v>
      </c>
      <c r="CD24" s="301">
        <v>80</v>
      </c>
      <c r="CE24" s="301">
        <v>80</v>
      </c>
      <c r="CF24" s="301">
        <v>80</v>
      </c>
      <c r="CG24" s="301">
        <v>79</v>
      </c>
      <c r="CH24" s="301">
        <v>79</v>
      </c>
      <c r="CI24" s="292">
        <v>79</v>
      </c>
      <c r="CJ24" s="293">
        <v>78</v>
      </c>
      <c r="CK24" s="301">
        <v>78</v>
      </c>
      <c r="CL24" s="301">
        <v>78</v>
      </c>
      <c r="CM24" s="301">
        <v>78</v>
      </c>
      <c r="CN24" s="301">
        <v>78</v>
      </c>
      <c r="CO24" s="301">
        <v>80</v>
      </c>
      <c r="CP24" s="301">
        <v>80</v>
      </c>
      <c r="CQ24" s="301">
        <v>80</v>
      </c>
      <c r="CR24" s="301">
        <v>81</v>
      </c>
      <c r="CS24" s="292">
        <v>81</v>
      </c>
      <c r="CT24" s="296">
        <v>80</v>
      </c>
      <c r="CU24" s="292">
        <v>80</v>
      </c>
      <c r="CV24" s="301">
        <v>81</v>
      </c>
      <c r="CW24" s="301">
        <v>80</v>
      </c>
      <c r="CX24" s="301">
        <v>82</v>
      </c>
      <c r="CY24" s="301">
        <v>82</v>
      </c>
      <c r="CZ24" s="301">
        <v>81</v>
      </c>
      <c r="DA24" s="301">
        <v>81</v>
      </c>
      <c r="DB24" s="301">
        <v>80</v>
      </c>
      <c r="DC24" s="301">
        <v>79</v>
      </c>
      <c r="DD24" s="301">
        <v>79</v>
      </c>
      <c r="DE24" s="301">
        <v>79</v>
      </c>
      <c r="DF24" s="301">
        <v>80</v>
      </c>
      <c r="DG24" s="301">
        <v>80</v>
      </c>
      <c r="DH24" s="301">
        <v>80</v>
      </c>
      <c r="DI24" s="301">
        <v>79</v>
      </c>
      <c r="DJ24" s="301">
        <v>79</v>
      </c>
      <c r="DK24" s="301">
        <v>81</v>
      </c>
      <c r="DL24" s="301">
        <v>82</v>
      </c>
      <c r="DM24" s="301">
        <v>84</v>
      </c>
      <c r="DN24" s="301">
        <v>84</v>
      </c>
      <c r="DO24" s="93">
        <v>0</v>
      </c>
      <c r="DP24" s="79">
        <v>0</v>
      </c>
      <c r="DQ24" s="93">
        <v>4</v>
      </c>
      <c r="DR24" s="79">
        <v>5</v>
      </c>
    </row>
    <row r="25" spans="1:141" ht="15" outlineLevel="2">
      <c r="A25" s="309">
        <v>480</v>
      </c>
      <c r="B25" s="14" t="s">
        <v>394</v>
      </c>
      <c r="C25" s="287" t="s">
        <v>485</v>
      </c>
      <c r="D25" s="293">
        <v>276</v>
      </c>
      <c r="E25" s="301">
        <v>276</v>
      </c>
      <c r="F25" s="301">
        <v>276</v>
      </c>
      <c r="G25" s="301">
        <v>276</v>
      </c>
      <c r="H25" s="301">
        <v>276</v>
      </c>
      <c r="I25" s="301">
        <v>278</v>
      </c>
      <c r="J25" s="301">
        <v>278</v>
      </c>
      <c r="K25" s="301">
        <v>278</v>
      </c>
      <c r="L25" s="301">
        <v>278</v>
      </c>
      <c r="M25" s="301">
        <v>278</v>
      </c>
      <c r="N25" s="301">
        <v>278</v>
      </c>
      <c r="O25" s="296">
        <v>296</v>
      </c>
      <c r="P25" s="293">
        <v>295</v>
      </c>
      <c r="Q25" s="301">
        <v>260</v>
      </c>
      <c r="R25" s="301">
        <v>258</v>
      </c>
      <c r="S25" s="301">
        <v>298</v>
      </c>
      <c r="T25" s="301">
        <v>296</v>
      </c>
      <c r="U25" s="301">
        <v>299</v>
      </c>
      <c r="V25" s="301">
        <v>294</v>
      </c>
      <c r="W25" s="301">
        <v>295</v>
      </c>
      <c r="X25" s="301">
        <v>295</v>
      </c>
      <c r="Y25" s="301">
        <v>298</v>
      </c>
      <c r="Z25" s="301">
        <v>298</v>
      </c>
      <c r="AA25" s="296">
        <v>298</v>
      </c>
      <c r="AB25" s="293">
        <v>298</v>
      </c>
      <c r="AC25" s="301">
        <v>298</v>
      </c>
      <c r="AD25" s="301">
        <v>298</v>
      </c>
      <c r="AE25" s="301">
        <v>298</v>
      </c>
      <c r="AF25" s="301">
        <v>292</v>
      </c>
      <c r="AG25" s="301">
        <v>292</v>
      </c>
      <c r="AH25" s="301">
        <v>293</v>
      </c>
      <c r="AI25" s="301">
        <v>292</v>
      </c>
      <c r="AJ25" s="301">
        <v>292</v>
      </c>
      <c r="AK25" s="301">
        <v>293</v>
      </c>
      <c r="AL25" s="301">
        <v>293</v>
      </c>
      <c r="AM25" s="296">
        <v>293</v>
      </c>
      <c r="AN25" s="293">
        <v>292</v>
      </c>
      <c r="AO25" s="301">
        <v>291</v>
      </c>
      <c r="AP25" s="301">
        <v>291</v>
      </c>
      <c r="AQ25" s="301">
        <v>290</v>
      </c>
      <c r="AR25" s="301">
        <v>290</v>
      </c>
      <c r="AS25" s="301">
        <v>289</v>
      </c>
      <c r="AT25" s="301">
        <v>288</v>
      </c>
      <c r="AU25" s="301">
        <v>287</v>
      </c>
      <c r="AV25" s="301">
        <v>287</v>
      </c>
      <c r="AW25" s="301">
        <v>287</v>
      </c>
      <c r="AX25" s="301">
        <v>287</v>
      </c>
      <c r="AY25" s="296">
        <v>287</v>
      </c>
      <c r="AZ25" s="293">
        <v>287</v>
      </c>
      <c r="BA25" s="301">
        <v>287</v>
      </c>
      <c r="BB25" s="301">
        <v>287</v>
      </c>
      <c r="BC25" s="301">
        <v>288</v>
      </c>
      <c r="BD25" s="301">
        <v>286</v>
      </c>
      <c r="BE25" s="301">
        <v>286</v>
      </c>
      <c r="BF25" s="301">
        <v>280</v>
      </c>
      <c r="BG25" s="301">
        <v>277</v>
      </c>
      <c r="BH25" s="301">
        <v>277</v>
      </c>
      <c r="BI25" s="301">
        <v>277</v>
      </c>
      <c r="BJ25" s="301">
        <v>278</v>
      </c>
      <c r="BK25" s="292">
        <v>278</v>
      </c>
      <c r="BL25" s="293">
        <v>274</v>
      </c>
      <c r="BM25" s="301">
        <v>272</v>
      </c>
      <c r="BN25" s="301">
        <v>274</v>
      </c>
      <c r="BO25" s="301">
        <v>274</v>
      </c>
      <c r="BP25" s="301">
        <v>274</v>
      </c>
      <c r="BQ25" s="301">
        <v>277</v>
      </c>
      <c r="BR25" s="301">
        <v>273</v>
      </c>
      <c r="BS25" s="301">
        <v>274</v>
      </c>
      <c r="BT25" s="301">
        <v>274</v>
      </c>
      <c r="BU25" s="301">
        <v>273</v>
      </c>
      <c r="BV25" s="301">
        <v>271</v>
      </c>
      <c r="BW25" s="292">
        <v>271</v>
      </c>
      <c r="BX25" s="293">
        <v>272</v>
      </c>
      <c r="BY25" s="301">
        <v>268</v>
      </c>
      <c r="BZ25" s="301">
        <v>287</v>
      </c>
      <c r="CA25" s="301">
        <v>286</v>
      </c>
      <c r="CB25" s="301">
        <v>292</v>
      </c>
      <c r="CC25" s="301">
        <v>285</v>
      </c>
      <c r="CD25" s="301">
        <v>284</v>
      </c>
      <c r="CE25" s="301">
        <v>282</v>
      </c>
      <c r="CF25" s="301">
        <v>283</v>
      </c>
      <c r="CG25" s="301">
        <v>283</v>
      </c>
      <c r="CH25" s="301">
        <v>283</v>
      </c>
      <c r="CI25" s="292">
        <v>282</v>
      </c>
      <c r="CJ25" s="293">
        <v>283</v>
      </c>
      <c r="CK25" s="301">
        <v>280</v>
      </c>
      <c r="CL25" s="301">
        <v>281</v>
      </c>
      <c r="CM25" s="301">
        <v>286</v>
      </c>
      <c r="CN25" s="301">
        <v>285</v>
      </c>
      <c r="CO25" s="301">
        <v>290</v>
      </c>
      <c r="CP25" s="301">
        <v>291</v>
      </c>
      <c r="CQ25" s="301">
        <v>294</v>
      </c>
      <c r="CR25" s="301">
        <v>294</v>
      </c>
      <c r="CS25" s="292">
        <v>295</v>
      </c>
      <c r="CT25" s="296">
        <v>297</v>
      </c>
      <c r="CU25" s="292">
        <v>294</v>
      </c>
      <c r="CV25" s="301">
        <v>294</v>
      </c>
      <c r="CW25" s="301">
        <v>292</v>
      </c>
      <c r="CX25" s="301">
        <v>291</v>
      </c>
      <c r="CY25" s="301">
        <v>295</v>
      </c>
      <c r="CZ25" s="301">
        <v>295</v>
      </c>
      <c r="DA25" s="301">
        <v>295</v>
      </c>
      <c r="DB25" s="301">
        <v>294</v>
      </c>
      <c r="DC25" s="301">
        <v>293</v>
      </c>
      <c r="DD25" s="301">
        <v>295</v>
      </c>
      <c r="DE25" s="301">
        <v>295</v>
      </c>
      <c r="DF25" s="301">
        <v>294</v>
      </c>
      <c r="DG25" s="301">
        <v>295</v>
      </c>
      <c r="DH25" s="301">
        <v>292</v>
      </c>
      <c r="DI25" s="301">
        <v>287</v>
      </c>
      <c r="DJ25" s="301">
        <v>277</v>
      </c>
      <c r="DK25" s="301">
        <v>280</v>
      </c>
      <c r="DL25" s="301">
        <v>294</v>
      </c>
      <c r="DM25" s="301">
        <v>296</v>
      </c>
      <c r="DN25" s="301">
        <v>295</v>
      </c>
      <c r="DO25" s="93">
        <v>-1</v>
      </c>
      <c r="DP25" s="79">
        <v>-0.33898305084745761</v>
      </c>
      <c r="DQ25" s="93">
        <v>0</v>
      </c>
      <c r="DR25" s="79">
        <v>0</v>
      </c>
    </row>
    <row r="26" spans="1:141" ht="15" outlineLevel="2">
      <c r="A26" s="309">
        <v>490</v>
      </c>
      <c r="B26" s="14" t="s">
        <v>394</v>
      </c>
      <c r="C26" s="287" t="s">
        <v>487</v>
      </c>
      <c r="D26" s="293">
        <v>841</v>
      </c>
      <c r="E26" s="301">
        <v>841</v>
      </c>
      <c r="F26" s="301">
        <v>841</v>
      </c>
      <c r="G26" s="301">
        <v>841</v>
      </c>
      <c r="H26" s="301">
        <v>841</v>
      </c>
      <c r="I26" s="301">
        <v>853</v>
      </c>
      <c r="J26" s="301">
        <v>852</v>
      </c>
      <c r="K26" s="301">
        <v>853</v>
      </c>
      <c r="L26" s="301">
        <v>853</v>
      </c>
      <c r="M26" s="301">
        <v>853</v>
      </c>
      <c r="N26" s="301">
        <v>852</v>
      </c>
      <c r="O26" s="296">
        <v>902</v>
      </c>
      <c r="P26" s="293">
        <v>901</v>
      </c>
      <c r="Q26" s="301">
        <v>798</v>
      </c>
      <c r="R26" s="301">
        <v>794</v>
      </c>
      <c r="S26" s="301">
        <v>944</v>
      </c>
      <c r="T26" s="301">
        <v>919</v>
      </c>
      <c r="U26" s="301">
        <v>928</v>
      </c>
      <c r="V26" s="301">
        <v>920</v>
      </c>
      <c r="W26" s="301">
        <v>923</v>
      </c>
      <c r="X26" s="301">
        <v>921</v>
      </c>
      <c r="Y26" s="301">
        <v>923</v>
      </c>
      <c r="Z26" s="301">
        <v>923</v>
      </c>
      <c r="AA26" s="296">
        <v>932</v>
      </c>
      <c r="AB26" s="293">
        <v>935</v>
      </c>
      <c r="AC26" s="301">
        <v>934</v>
      </c>
      <c r="AD26" s="301">
        <v>935</v>
      </c>
      <c r="AE26" s="301">
        <v>935</v>
      </c>
      <c r="AF26" s="301">
        <v>935</v>
      </c>
      <c r="AG26" s="301">
        <v>931</v>
      </c>
      <c r="AH26" s="301">
        <v>936</v>
      </c>
      <c r="AI26" s="301">
        <v>944</v>
      </c>
      <c r="AJ26" s="301">
        <v>942</v>
      </c>
      <c r="AK26" s="301">
        <v>948</v>
      </c>
      <c r="AL26" s="301">
        <v>947</v>
      </c>
      <c r="AM26" s="296">
        <v>947</v>
      </c>
      <c r="AN26" s="293">
        <v>947</v>
      </c>
      <c r="AO26" s="301">
        <v>952</v>
      </c>
      <c r="AP26" s="301">
        <v>952</v>
      </c>
      <c r="AQ26" s="301">
        <v>951</v>
      </c>
      <c r="AR26" s="301">
        <v>950</v>
      </c>
      <c r="AS26" s="301">
        <v>950</v>
      </c>
      <c r="AT26" s="301">
        <v>949</v>
      </c>
      <c r="AU26" s="301">
        <v>948</v>
      </c>
      <c r="AV26" s="301">
        <v>945</v>
      </c>
      <c r="AW26" s="301">
        <v>944</v>
      </c>
      <c r="AX26" s="301">
        <v>941</v>
      </c>
      <c r="AY26" s="296">
        <v>940</v>
      </c>
      <c r="AZ26" s="293">
        <v>941</v>
      </c>
      <c r="BA26" s="301">
        <v>941</v>
      </c>
      <c r="BB26" s="301">
        <v>935</v>
      </c>
      <c r="BC26" s="301">
        <v>934</v>
      </c>
      <c r="BD26" s="301">
        <v>933</v>
      </c>
      <c r="BE26" s="301">
        <v>932</v>
      </c>
      <c r="BF26" s="301">
        <v>912</v>
      </c>
      <c r="BG26" s="301">
        <v>917</v>
      </c>
      <c r="BH26" s="301">
        <v>914</v>
      </c>
      <c r="BI26" s="301">
        <v>913</v>
      </c>
      <c r="BJ26" s="301">
        <v>918</v>
      </c>
      <c r="BK26" s="292">
        <v>918</v>
      </c>
      <c r="BL26" s="293">
        <v>914</v>
      </c>
      <c r="BM26" s="301">
        <v>914</v>
      </c>
      <c r="BN26" s="301">
        <v>932</v>
      </c>
      <c r="BO26" s="301">
        <v>939</v>
      </c>
      <c r="BP26" s="301">
        <v>939</v>
      </c>
      <c r="BQ26" s="301">
        <v>951</v>
      </c>
      <c r="BR26" s="301">
        <v>935</v>
      </c>
      <c r="BS26" s="301">
        <v>938</v>
      </c>
      <c r="BT26" s="301">
        <v>935</v>
      </c>
      <c r="BU26" s="301">
        <v>932</v>
      </c>
      <c r="BV26" s="301">
        <v>933</v>
      </c>
      <c r="BW26" s="292">
        <v>934</v>
      </c>
      <c r="BX26" s="293">
        <v>933</v>
      </c>
      <c r="BY26" s="301">
        <v>895</v>
      </c>
      <c r="BZ26" s="301">
        <v>969</v>
      </c>
      <c r="CA26" s="301">
        <v>929</v>
      </c>
      <c r="CB26" s="301">
        <v>952</v>
      </c>
      <c r="CC26" s="301">
        <v>933</v>
      </c>
      <c r="CD26" s="301">
        <v>929</v>
      </c>
      <c r="CE26" s="301">
        <v>923</v>
      </c>
      <c r="CF26" s="301">
        <v>917</v>
      </c>
      <c r="CG26" s="301">
        <v>932</v>
      </c>
      <c r="CH26" s="301">
        <v>921</v>
      </c>
      <c r="CI26" s="292">
        <v>930</v>
      </c>
      <c r="CJ26" s="293">
        <v>937</v>
      </c>
      <c r="CK26" s="301">
        <v>928</v>
      </c>
      <c r="CL26" s="301">
        <v>932</v>
      </c>
      <c r="CM26" s="301">
        <v>949</v>
      </c>
      <c r="CN26" s="301">
        <v>953</v>
      </c>
      <c r="CO26" s="301">
        <v>960</v>
      </c>
      <c r="CP26" s="301">
        <v>959</v>
      </c>
      <c r="CQ26" s="301">
        <v>970</v>
      </c>
      <c r="CR26" s="301">
        <v>967</v>
      </c>
      <c r="CS26" s="292">
        <v>957</v>
      </c>
      <c r="CT26" s="296">
        <v>960</v>
      </c>
      <c r="CU26" s="292">
        <v>956</v>
      </c>
      <c r="CV26" s="301">
        <v>956</v>
      </c>
      <c r="CW26" s="301">
        <v>947</v>
      </c>
      <c r="CX26" s="301">
        <v>953</v>
      </c>
      <c r="CY26" s="301">
        <v>958</v>
      </c>
      <c r="CZ26" s="301">
        <v>960</v>
      </c>
      <c r="DA26" s="301">
        <v>970</v>
      </c>
      <c r="DB26" s="301">
        <v>971</v>
      </c>
      <c r="DC26" s="301">
        <v>978</v>
      </c>
      <c r="DD26" s="301">
        <v>982</v>
      </c>
      <c r="DE26" s="301">
        <v>984</v>
      </c>
      <c r="DF26" s="301">
        <v>978</v>
      </c>
      <c r="DG26" s="301">
        <v>975</v>
      </c>
      <c r="DH26" s="301">
        <v>975</v>
      </c>
      <c r="DI26" s="301">
        <v>969</v>
      </c>
      <c r="DJ26" s="301">
        <v>940</v>
      </c>
      <c r="DK26" s="301">
        <v>966</v>
      </c>
      <c r="DL26" s="301">
        <v>987</v>
      </c>
      <c r="DM26" s="301">
        <v>988</v>
      </c>
      <c r="DN26" s="301">
        <v>993</v>
      </c>
      <c r="DO26" s="93">
        <v>5</v>
      </c>
      <c r="DP26" s="79">
        <v>0.50352467270896273</v>
      </c>
      <c r="DQ26" s="93">
        <v>18</v>
      </c>
      <c r="DR26" s="79">
        <v>1.8461538461538463</v>
      </c>
      <c r="EA26" s="196"/>
    </row>
    <row r="27" spans="1:141" ht="15" outlineLevel="2">
      <c r="A27" s="309">
        <v>659</v>
      </c>
      <c r="B27" s="14" t="s">
        <v>394</v>
      </c>
      <c r="C27" s="287" t="s">
        <v>507</v>
      </c>
      <c r="D27" s="293">
        <v>357</v>
      </c>
      <c r="E27" s="301">
        <v>357</v>
      </c>
      <c r="F27" s="301">
        <v>357</v>
      </c>
      <c r="G27" s="301">
        <v>357</v>
      </c>
      <c r="H27" s="301">
        <v>357</v>
      </c>
      <c r="I27" s="301">
        <v>360</v>
      </c>
      <c r="J27" s="301">
        <v>360</v>
      </c>
      <c r="K27" s="301">
        <v>359</v>
      </c>
      <c r="L27" s="301">
        <v>359</v>
      </c>
      <c r="M27" s="301">
        <v>359</v>
      </c>
      <c r="N27" s="301">
        <v>359</v>
      </c>
      <c r="O27" s="296">
        <v>372</v>
      </c>
      <c r="P27" s="293">
        <v>371</v>
      </c>
      <c r="Q27" s="301">
        <v>337</v>
      </c>
      <c r="R27" s="301">
        <v>333</v>
      </c>
      <c r="S27" s="301">
        <v>419</v>
      </c>
      <c r="T27" s="301">
        <v>414</v>
      </c>
      <c r="U27" s="301">
        <v>419</v>
      </c>
      <c r="V27" s="301">
        <v>409</v>
      </c>
      <c r="W27" s="301">
        <v>407</v>
      </c>
      <c r="X27" s="301">
        <v>407</v>
      </c>
      <c r="Y27" s="301">
        <v>412</v>
      </c>
      <c r="Z27" s="301">
        <v>412</v>
      </c>
      <c r="AA27" s="296">
        <v>413</v>
      </c>
      <c r="AB27" s="293">
        <v>411</v>
      </c>
      <c r="AC27" s="301">
        <v>411</v>
      </c>
      <c r="AD27" s="301">
        <v>411</v>
      </c>
      <c r="AE27" s="301">
        <v>411</v>
      </c>
      <c r="AF27" s="301">
        <v>402</v>
      </c>
      <c r="AG27" s="301">
        <v>401</v>
      </c>
      <c r="AH27" s="301">
        <v>403</v>
      </c>
      <c r="AI27" s="301">
        <v>408</v>
      </c>
      <c r="AJ27" s="301">
        <v>408</v>
      </c>
      <c r="AK27" s="301">
        <v>408</v>
      </c>
      <c r="AL27" s="301">
        <v>408</v>
      </c>
      <c r="AM27" s="296">
        <v>408</v>
      </c>
      <c r="AN27" s="293">
        <v>408</v>
      </c>
      <c r="AO27" s="301">
        <v>408</v>
      </c>
      <c r="AP27" s="301">
        <v>408</v>
      </c>
      <c r="AQ27" s="301">
        <v>408</v>
      </c>
      <c r="AR27" s="301">
        <v>406</v>
      </c>
      <c r="AS27" s="301">
        <v>406</v>
      </c>
      <c r="AT27" s="301">
        <v>406</v>
      </c>
      <c r="AU27" s="301">
        <v>406</v>
      </c>
      <c r="AV27" s="301">
        <v>406</v>
      </c>
      <c r="AW27" s="301">
        <v>406</v>
      </c>
      <c r="AX27" s="301">
        <v>405</v>
      </c>
      <c r="AY27" s="296">
        <v>404</v>
      </c>
      <c r="AZ27" s="293">
        <v>404</v>
      </c>
      <c r="BA27" s="301">
        <v>403</v>
      </c>
      <c r="BB27" s="301">
        <v>402</v>
      </c>
      <c r="BC27" s="301">
        <v>400</v>
      </c>
      <c r="BD27" s="301">
        <v>399</v>
      </c>
      <c r="BE27" s="301">
        <v>397</v>
      </c>
      <c r="BF27" s="301">
        <v>388</v>
      </c>
      <c r="BG27" s="301">
        <v>377</v>
      </c>
      <c r="BH27" s="301">
        <v>377</v>
      </c>
      <c r="BI27" s="301">
        <v>377</v>
      </c>
      <c r="BJ27" s="301">
        <v>380</v>
      </c>
      <c r="BK27" s="292">
        <v>380</v>
      </c>
      <c r="BL27" s="293">
        <v>374</v>
      </c>
      <c r="BM27" s="301">
        <v>374</v>
      </c>
      <c r="BN27" s="301">
        <v>378</v>
      </c>
      <c r="BO27" s="301">
        <v>379</v>
      </c>
      <c r="BP27" s="301">
        <v>379</v>
      </c>
      <c r="BQ27" s="301">
        <v>383</v>
      </c>
      <c r="BR27" s="301">
        <v>379</v>
      </c>
      <c r="BS27" s="301">
        <v>379</v>
      </c>
      <c r="BT27" s="301">
        <v>378</v>
      </c>
      <c r="BU27" s="301">
        <v>376</v>
      </c>
      <c r="BV27" s="301">
        <v>379</v>
      </c>
      <c r="BW27" s="292">
        <v>379</v>
      </c>
      <c r="BX27" s="293">
        <v>380</v>
      </c>
      <c r="BY27" s="301">
        <v>376</v>
      </c>
      <c r="BZ27" s="301">
        <v>399</v>
      </c>
      <c r="CA27" s="301">
        <v>390</v>
      </c>
      <c r="CB27" s="301">
        <v>390</v>
      </c>
      <c r="CC27" s="301">
        <v>391</v>
      </c>
      <c r="CD27" s="301">
        <v>389</v>
      </c>
      <c r="CE27" s="301">
        <v>386</v>
      </c>
      <c r="CF27" s="301">
        <v>384</v>
      </c>
      <c r="CG27" s="301">
        <v>384</v>
      </c>
      <c r="CH27" s="301">
        <v>380</v>
      </c>
      <c r="CI27" s="292">
        <v>380</v>
      </c>
      <c r="CJ27" s="293">
        <v>379</v>
      </c>
      <c r="CK27" s="301">
        <v>378</v>
      </c>
      <c r="CL27" s="301">
        <v>377</v>
      </c>
      <c r="CM27" s="301">
        <v>383</v>
      </c>
      <c r="CN27" s="301">
        <v>383</v>
      </c>
      <c r="CO27" s="301">
        <v>384</v>
      </c>
      <c r="CP27" s="301">
        <v>382</v>
      </c>
      <c r="CQ27" s="301">
        <v>381</v>
      </c>
      <c r="CR27" s="301">
        <v>380</v>
      </c>
      <c r="CS27" s="292">
        <v>378</v>
      </c>
      <c r="CT27" s="296">
        <v>377</v>
      </c>
      <c r="CU27" s="292">
        <v>377</v>
      </c>
      <c r="CV27" s="301">
        <v>376</v>
      </c>
      <c r="CW27" s="301">
        <v>373</v>
      </c>
      <c r="CX27" s="301">
        <v>376</v>
      </c>
      <c r="CY27" s="301">
        <v>376</v>
      </c>
      <c r="CZ27" s="301">
        <v>376</v>
      </c>
      <c r="DA27" s="301">
        <v>377</v>
      </c>
      <c r="DB27" s="301">
        <v>375</v>
      </c>
      <c r="DC27" s="301">
        <v>375</v>
      </c>
      <c r="DD27" s="301">
        <v>376</v>
      </c>
      <c r="DE27" s="301">
        <v>376</v>
      </c>
      <c r="DF27" s="301">
        <v>375</v>
      </c>
      <c r="DG27" s="301">
        <v>372</v>
      </c>
      <c r="DH27" s="301">
        <v>375</v>
      </c>
      <c r="DI27" s="301">
        <v>364</v>
      </c>
      <c r="DJ27" s="301">
        <v>353</v>
      </c>
      <c r="DK27" s="301">
        <v>357</v>
      </c>
      <c r="DL27" s="301">
        <v>361</v>
      </c>
      <c r="DM27" s="301">
        <v>363</v>
      </c>
      <c r="DN27" s="301">
        <v>363</v>
      </c>
      <c r="DO27" s="93">
        <v>0</v>
      </c>
      <c r="DP27" s="79">
        <v>0</v>
      </c>
      <c r="DQ27" s="93">
        <v>-9</v>
      </c>
      <c r="DR27" s="79">
        <v>-2.4193548387096775</v>
      </c>
    </row>
    <row r="28" spans="1:141" ht="15" outlineLevel="2">
      <c r="A28" s="309">
        <v>665</v>
      </c>
      <c r="B28" s="14" t="s">
        <v>394</v>
      </c>
      <c r="C28" s="287" t="s">
        <v>510</v>
      </c>
      <c r="D28" s="293">
        <v>568</v>
      </c>
      <c r="E28" s="301">
        <v>568</v>
      </c>
      <c r="F28" s="301">
        <v>568</v>
      </c>
      <c r="G28" s="301">
        <v>568</v>
      </c>
      <c r="H28" s="301">
        <v>568</v>
      </c>
      <c r="I28" s="301">
        <v>576</v>
      </c>
      <c r="J28" s="301">
        <v>576</v>
      </c>
      <c r="K28" s="301">
        <v>576</v>
      </c>
      <c r="L28" s="301">
        <v>576</v>
      </c>
      <c r="M28" s="301">
        <v>576</v>
      </c>
      <c r="N28" s="301">
        <v>576</v>
      </c>
      <c r="O28" s="296">
        <v>591</v>
      </c>
      <c r="P28" s="293">
        <v>588</v>
      </c>
      <c r="Q28" s="301">
        <v>529</v>
      </c>
      <c r="R28" s="301">
        <v>523</v>
      </c>
      <c r="S28" s="301">
        <v>598</v>
      </c>
      <c r="T28" s="301">
        <v>586</v>
      </c>
      <c r="U28" s="301">
        <v>594</v>
      </c>
      <c r="V28" s="301">
        <v>586</v>
      </c>
      <c r="W28" s="301">
        <v>585</v>
      </c>
      <c r="X28" s="301">
        <v>585</v>
      </c>
      <c r="Y28" s="301">
        <v>588</v>
      </c>
      <c r="Z28" s="301">
        <v>587</v>
      </c>
      <c r="AA28" s="296">
        <v>591</v>
      </c>
      <c r="AB28" s="293">
        <v>590</v>
      </c>
      <c r="AC28" s="301">
        <v>589</v>
      </c>
      <c r="AD28" s="301">
        <v>590</v>
      </c>
      <c r="AE28" s="301">
        <v>590</v>
      </c>
      <c r="AF28" s="301">
        <v>580</v>
      </c>
      <c r="AG28" s="301">
        <v>578</v>
      </c>
      <c r="AH28" s="301">
        <v>579</v>
      </c>
      <c r="AI28" s="301">
        <v>579</v>
      </c>
      <c r="AJ28" s="301">
        <v>578</v>
      </c>
      <c r="AK28" s="301">
        <v>581</v>
      </c>
      <c r="AL28" s="301">
        <v>579</v>
      </c>
      <c r="AM28" s="296">
        <v>578</v>
      </c>
      <c r="AN28" s="293">
        <v>578</v>
      </c>
      <c r="AO28" s="301">
        <v>578</v>
      </c>
      <c r="AP28" s="301">
        <v>578</v>
      </c>
      <c r="AQ28" s="301">
        <v>578</v>
      </c>
      <c r="AR28" s="301">
        <v>577</v>
      </c>
      <c r="AS28" s="301">
        <v>576</v>
      </c>
      <c r="AT28" s="301">
        <v>575</v>
      </c>
      <c r="AU28" s="301">
        <v>574</v>
      </c>
      <c r="AV28" s="301">
        <v>573</v>
      </c>
      <c r="AW28" s="301">
        <v>573</v>
      </c>
      <c r="AX28" s="301">
        <v>571</v>
      </c>
      <c r="AY28" s="296">
        <v>570</v>
      </c>
      <c r="AZ28" s="293">
        <v>570</v>
      </c>
      <c r="BA28" s="301">
        <v>568</v>
      </c>
      <c r="BB28" s="301">
        <v>567</v>
      </c>
      <c r="BC28" s="301">
        <v>567</v>
      </c>
      <c r="BD28" s="301">
        <v>567</v>
      </c>
      <c r="BE28" s="301">
        <v>567</v>
      </c>
      <c r="BF28" s="301">
        <v>561</v>
      </c>
      <c r="BG28" s="301">
        <v>551</v>
      </c>
      <c r="BH28" s="301">
        <v>550</v>
      </c>
      <c r="BI28" s="301">
        <v>549</v>
      </c>
      <c r="BJ28" s="301">
        <v>546</v>
      </c>
      <c r="BK28" s="292">
        <v>546</v>
      </c>
      <c r="BL28" s="293">
        <v>544</v>
      </c>
      <c r="BM28" s="301">
        <v>544</v>
      </c>
      <c r="BN28" s="301">
        <v>560</v>
      </c>
      <c r="BO28" s="301">
        <v>561</v>
      </c>
      <c r="BP28" s="301">
        <v>561</v>
      </c>
      <c r="BQ28" s="301">
        <v>565</v>
      </c>
      <c r="BR28" s="301">
        <v>562</v>
      </c>
      <c r="BS28" s="301">
        <v>561</v>
      </c>
      <c r="BT28" s="301">
        <v>559</v>
      </c>
      <c r="BU28" s="301">
        <v>559</v>
      </c>
      <c r="BV28" s="301">
        <v>558</v>
      </c>
      <c r="BW28" s="292">
        <v>557</v>
      </c>
      <c r="BX28" s="293">
        <v>559</v>
      </c>
      <c r="BY28" s="301">
        <v>557</v>
      </c>
      <c r="BZ28" s="301">
        <v>615</v>
      </c>
      <c r="CA28" s="301">
        <v>558</v>
      </c>
      <c r="CB28" s="301">
        <v>570</v>
      </c>
      <c r="CC28" s="301">
        <v>576</v>
      </c>
      <c r="CD28" s="301">
        <v>574</v>
      </c>
      <c r="CE28" s="301">
        <v>573</v>
      </c>
      <c r="CF28" s="301">
        <v>568</v>
      </c>
      <c r="CG28" s="301">
        <v>569</v>
      </c>
      <c r="CH28" s="301">
        <v>566</v>
      </c>
      <c r="CI28" s="292">
        <v>558</v>
      </c>
      <c r="CJ28" s="293">
        <v>560</v>
      </c>
      <c r="CK28" s="301">
        <v>554</v>
      </c>
      <c r="CL28" s="301">
        <v>559</v>
      </c>
      <c r="CM28" s="301">
        <v>568</v>
      </c>
      <c r="CN28" s="301">
        <v>561</v>
      </c>
      <c r="CO28" s="301">
        <v>557</v>
      </c>
      <c r="CP28" s="301">
        <v>552</v>
      </c>
      <c r="CQ28" s="301">
        <v>561</v>
      </c>
      <c r="CR28" s="301">
        <v>563</v>
      </c>
      <c r="CS28" s="292">
        <v>561</v>
      </c>
      <c r="CT28" s="296">
        <v>562</v>
      </c>
      <c r="CU28" s="292">
        <v>560</v>
      </c>
      <c r="CV28" s="301">
        <v>561</v>
      </c>
      <c r="CW28" s="301">
        <v>558</v>
      </c>
      <c r="CX28" s="301">
        <v>567</v>
      </c>
      <c r="CY28" s="301">
        <v>571</v>
      </c>
      <c r="CZ28" s="301">
        <v>571</v>
      </c>
      <c r="DA28" s="301">
        <v>569</v>
      </c>
      <c r="DB28" s="301">
        <v>568</v>
      </c>
      <c r="DC28" s="301">
        <v>569</v>
      </c>
      <c r="DD28" s="301">
        <v>567</v>
      </c>
      <c r="DE28" s="301">
        <v>567</v>
      </c>
      <c r="DF28" s="301">
        <v>565</v>
      </c>
      <c r="DG28" s="301">
        <v>567</v>
      </c>
      <c r="DH28" s="301">
        <v>566</v>
      </c>
      <c r="DI28" s="301">
        <v>561</v>
      </c>
      <c r="DJ28" s="301">
        <v>547</v>
      </c>
      <c r="DK28" s="301">
        <v>558</v>
      </c>
      <c r="DL28" s="301">
        <v>566</v>
      </c>
      <c r="DM28" s="301">
        <v>568</v>
      </c>
      <c r="DN28" s="301">
        <v>570</v>
      </c>
      <c r="DO28" s="93">
        <v>2</v>
      </c>
      <c r="DP28" s="79">
        <v>0.35087719298245612</v>
      </c>
      <c r="DQ28" s="93">
        <v>3</v>
      </c>
      <c r="DR28" s="79">
        <v>0.52910052910052907</v>
      </c>
    </row>
    <row r="29" spans="1:141" ht="15" outlineLevel="2">
      <c r="A29" s="309">
        <v>837</v>
      </c>
      <c r="B29" s="14" t="s">
        <v>394</v>
      </c>
      <c r="C29" s="287" t="s">
        <v>526</v>
      </c>
      <c r="D29" s="293">
        <v>2858</v>
      </c>
      <c r="E29" s="301">
        <v>2858</v>
      </c>
      <c r="F29" s="301">
        <v>2858</v>
      </c>
      <c r="G29" s="301">
        <v>2858</v>
      </c>
      <c r="H29" s="301">
        <v>2858</v>
      </c>
      <c r="I29" s="301">
        <v>2890</v>
      </c>
      <c r="J29" s="301">
        <v>2889</v>
      </c>
      <c r="K29" s="301">
        <v>2890</v>
      </c>
      <c r="L29" s="301">
        <v>2890</v>
      </c>
      <c r="M29" s="301">
        <v>2890</v>
      </c>
      <c r="N29" s="301">
        <v>2886</v>
      </c>
      <c r="O29" s="296">
        <v>2966</v>
      </c>
      <c r="P29" s="293">
        <v>2964</v>
      </c>
      <c r="Q29" s="301">
        <v>2567</v>
      </c>
      <c r="R29" s="301">
        <v>2521</v>
      </c>
      <c r="S29" s="301">
        <v>3082</v>
      </c>
      <c r="T29" s="301">
        <v>3011</v>
      </c>
      <c r="U29" s="301">
        <v>3094</v>
      </c>
      <c r="V29" s="301">
        <v>3058</v>
      </c>
      <c r="W29" s="301">
        <v>3060</v>
      </c>
      <c r="X29" s="301">
        <v>3055</v>
      </c>
      <c r="Y29" s="301">
        <v>3082</v>
      </c>
      <c r="Z29" s="301">
        <v>3075</v>
      </c>
      <c r="AA29" s="296">
        <v>3076</v>
      </c>
      <c r="AB29" s="293">
        <v>3083</v>
      </c>
      <c r="AC29" s="301">
        <v>3089</v>
      </c>
      <c r="AD29" s="301">
        <v>3114</v>
      </c>
      <c r="AE29" s="301">
        <v>3114</v>
      </c>
      <c r="AF29" s="301">
        <v>3076</v>
      </c>
      <c r="AG29" s="301">
        <v>3068</v>
      </c>
      <c r="AH29" s="301">
        <v>3077</v>
      </c>
      <c r="AI29" s="301">
        <v>3083</v>
      </c>
      <c r="AJ29" s="301">
        <v>3082</v>
      </c>
      <c r="AK29" s="301">
        <v>3084</v>
      </c>
      <c r="AL29" s="301">
        <v>3077</v>
      </c>
      <c r="AM29" s="296">
        <v>3073</v>
      </c>
      <c r="AN29" s="293">
        <v>3072</v>
      </c>
      <c r="AO29" s="301">
        <v>3077</v>
      </c>
      <c r="AP29" s="301">
        <v>3077</v>
      </c>
      <c r="AQ29" s="301">
        <v>3074</v>
      </c>
      <c r="AR29" s="301">
        <v>3073</v>
      </c>
      <c r="AS29" s="301">
        <v>3071</v>
      </c>
      <c r="AT29" s="301">
        <v>3064</v>
      </c>
      <c r="AU29" s="301">
        <v>3052</v>
      </c>
      <c r="AV29" s="301">
        <v>3047</v>
      </c>
      <c r="AW29" s="301">
        <v>3045</v>
      </c>
      <c r="AX29" s="301">
        <v>3036</v>
      </c>
      <c r="AY29" s="296">
        <v>3034</v>
      </c>
      <c r="AZ29" s="293">
        <v>3029</v>
      </c>
      <c r="BA29" s="301">
        <v>3012</v>
      </c>
      <c r="BB29" s="301">
        <v>2990</v>
      </c>
      <c r="BC29" s="301">
        <v>2980</v>
      </c>
      <c r="BD29" s="301">
        <v>2970</v>
      </c>
      <c r="BE29" s="301">
        <v>2963</v>
      </c>
      <c r="BF29" s="301">
        <v>2917</v>
      </c>
      <c r="BG29" s="301">
        <v>2928</v>
      </c>
      <c r="BH29" s="301">
        <v>2927</v>
      </c>
      <c r="BI29" s="301">
        <v>2926</v>
      </c>
      <c r="BJ29" s="301">
        <v>2934</v>
      </c>
      <c r="BK29" s="292">
        <v>2932</v>
      </c>
      <c r="BL29" s="293">
        <v>2901</v>
      </c>
      <c r="BM29" s="301">
        <v>2899</v>
      </c>
      <c r="BN29" s="301">
        <v>2985</v>
      </c>
      <c r="BO29" s="301">
        <v>2989</v>
      </c>
      <c r="BP29" s="301">
        <v>2989</v>
      </c>
      <c r="BQ29" s="301">
        <v>3001</v>
      </c>
      <c r="BR29" s="301">
        <v>2956</v>
      </c>
      <c r="BS29" s="301">
        <v>2950</v>
      </c>
      <c r="BT29" s="301">
        <v>2937</v>
      </c>
      <c r="BU29" s="301">
        <v>2927</v>
      </c>
      <c r="BV29" s="301">
        <v>2916</v>
      </c>
      <c r="BW29" s="292">
        <v>2916</v>
      </c>
      <c r="BX29" s="293">
        <v>2937</v>
      </c>
      <c r="BY29" s="301">
        <v>2927</v>
      </c>
      <c r="BZ29" s="301">
        <v>3215</v>
      </c>
      <c r="CA29" s="301">
        <v>3201</v>
      </c>
      <c r="CB29" s="301">
        <v>3223</v>
      </c>
      <c r="CC29" s="301">
        <v>3224</v>
      </c>
      <c r="CD29" s="301">
        <v>3208</v>
      </c>
      <c r="CE29" s="301">
        <v>3197</v>
      </c>
      <c r="CF29" s="301">
        <v>3191</v>
      </c>
      <c r="CG29" s="301">
        <v>3207</v>
      </c>
      <c r="CH29" s="301">
        <v>3188</v>
      </c>
      <c r="CI29" s="292">
        <v>3137</v>
      </c>
      <c r="CJ29" s="293">
        <v>3115</v>
      </c>
      <c r="CK29" s="301">
        <v>3117</v>
      </c>
      <c r="CL29" s="301">
        <v>3132</v>
      </c>
      <c r="CM29" s="301">
        <v>3169</v>
      </c>
      <c r="CN29" s="301">
        <v>3163</v>
      </c>
      <c r="CO29" s="301">
        <v>3176</v>
      </c>
      <c r="CP29" s="301">
        <v>3148</v>
      </c>
      <c r="CQ29" s="301">
        <v>3197</v>
      </c>
      <c r="CR29" s="301">
        <v>3215</v>
      </c>
      <c r="CS29" s="292">
        <v>3204</v>
      </c>
      <c r="CT29" s="296">
        <v>3217</v>
      </c>
      <c r="CU29" s="292">
        <v>3187</v>
      </c>
      <c r="CV29" s="301">
        <v>3166</v>
      </c>
      <c r="CW29" s="301">
        <v>3199</v>
      </c>
      <c r="CX29" s="301">
        <v>3222</v>
      </c>
      <c r="CY29" s="301">
        <v>3250</v>
      </c>
      <c r="CZ29" s="301">
        <v>3248</v>
      </c>
      <c r="DA29" s="301">
        <v>3269</v>
      </c>
      <c r="DB29" s="301">
        <v>3246</v>
      </c>
      <c r="DC29" s="301">
        <v>3262</v>
      </c>
      <c r="DD29" s="301">
        <v>3251</v>
      </c>
      <c r="DE29" s="301">
        <v>3251</v>
      </c>
      <c r="DF29" s="301">
        <v>3243</v>
      </c>
      <c r="DG29" s="301">
        <v>3211</v>
      </c>
      <c r="DH29" s="301">
        <v>3173</v>
      </c>
      <c r="DI29" s="301">
        <v>3175</v>
      </c>
      <c r="DJ29" s="301">
        <v>3112</v>
      </c>
      <c r="DK29" s="301">
        <v>3133</v>
      </c>
      <c r="DL29" s="301">
        <v>3159</v>
      </c>
      <c r="DM29" s="301">
        <v>3243</v>
      </c>
      <c r="DN29" s="301">
        <v>3242</v>
      </c>
      <c r="DO29" s="93">
        <v>-1</v>
      </c>
      <c r="DP29" s="79">
        <v>-3.0845157310302282E-2</v>
      </c>
      <c r="DQ29" s="93">
        <v>31</v>
      </c>
      <c r="DR29" s="79">
        <v>0.96543132980379953</v>
      </c>
      <c r="DV29" s="196"/>
      <c r="DW29" s="196"/>
      <c r="DX29" s="196"/>
    </row>
    <row r="30" spans="1:141" ht="15" outlineLevel="2">
      <c r="A30" s="309">
        <v>873</v>
      </c>
      <c r="B30" s="14" t="s">
        <v>394</v>
      </c>
      <c r="C30" s="287" t="s">
        <v>533</v>
      </c>
      <c r="D30" s="293">
        <v>168</v>
      </c>
      <c r="E30" s="301">
        <v>168</v>
      </c>
      <c r="F30" s="301">
        <v>168</v>
      </c>
      <c r="G30" s="301">
        <v>168</v>
      </c>
      <c r="H30" s="301">
        <v>168</v>
      </c>
      <c r="I30" s="301">
        <v>173</v>
      </c>
      <c r="J30" s="301">
        <v>173</v>
      </c>
      <c r="K30" s="301">
        <v>173</v>
      </c>
      <c r="L30" s="301">
        <v>173</v>
      </c>
      <c r="M30" s="301">
        <v>173</v>
      </c>
      <c r="N30" s="301">
        <v>173</v>
      </c>
      <c r="O30" s="296">
        <v>185</v>
      </c>
      <c r="P30" s="293">
        <v>185</v>
      </c>
      <c r="Q30" s="301">
        <v>157</v>
      </c>
      <c r="R30" s="301">
        <v>155</v>
      </c>
      <c r="S30" s="301">
        <v>200</v>
      </c>
      <c r="T30" s="301">
        <v>197</v>
      </c>
      <c r="U30" s="301">
        <v>201</v>
      </c>
      <c r="V30" s="301">
        <v>195</v>
      </c>
      <c r="W30" s="301">
        <v>194</v>
      </c>
      <c r="X30" s="301">
        <v>194</v>
      </c>
      <c r="Y30" s="301">
        <v>196</v>
      </c>
      <c r="Z30" s="301">
        <v>194</v>
      </c>
      <c r="AA30" s="296">
        <v>194</v>
      </c>
      <c r="AB30" s="293">
        <v>195</v>
      </c>
      <c r="AC30" s="301">
        <v>196</v>
      </c>
      <c r="AD30" s="301">
        <v>196</v>
      </c>
      <c r="AE30" s="301">
        <v>196</v>
      </c>
      <c r="AF30" s="301">
        <v>200</v>
      </c>
      <c r="AG30" s="301">
        <v>198</v>
      </c>
      <c r="AH30" s="301">
        <v>198</v>
      </c>
      <c r="AI30" s="301">
        <v>199</v>
      </c>
      <c r="AJ30" s="301">
        <v>200</v>
      </c>
      <c r="AK30" s="301">
        <v>205</v>
      </c>
      <c r="AL30" s="301">
        <v>205</v>
      </c>
      <c r="AM30" s="296">
        <v>205</v>
      </c>
      <c r="AN30" s="293">
        <v>205</v>
      </c>
      <c r="AO30" s="301">
        <v>206</v>
      </c>
      <c r="AP30" s="301">
        <v>205</v>
      </c>
      <c r="AQ30" s="301">
        <v>203</v>
      </c>
      <c r="AR30" s="301">
        <v>203</v>
      </c>
      <c r="AS30" s="301">
        <v>203</v>
      </c>
      <c r="AT30" s="301">
        <v>203</v>
      </c>
      <c r="AU30" s="301">
        <v>203</v>
      </c>
      <c r="AV30" s="301">
        <v>203</v>
      </c>
      <c r="AW30" s="301">
        <v>203</v>
      </c>
      <c r="AX30" s="301">
        <v>203</v>
      </c>
      <c r="AY30" s="296">
        <v>203</v>
      </c>
      <c r="AZ30" s="293">
        <v>201</v>
      </c>
      <c r="BA30" s="301">
        <v>200</v>
      </c>
      <c r="BB30" s="301">
        <v>200</v>
      </c>
      <c r="BC30" s="301">
        <v>200</v>
      </c>
      <c r="BD30" s="301">
        <v>198</v>
      </c>
      <c r="BE30" s="301">
        <v>197</v>
      </c>
      <c r="BF30" s="301">
        <v>193</v>
      </c>
      <c r="BG30" s="301">
        <v>185</v>
      </c>
      <c r="BH30" s="301">
        <v>185</v>
      </c>
      <c r="BI30" s="301">
        <v>185</v>
      </c>
      <c r="BJ30" s="301">
        <v>187</v>
      </c>
      <c r="BK30" s="292">
        <v>187</v>
      </c>
      <c r="BL30" s="293">
        <v>186</v>
      </c>
      <c r="BM30" s="301">
        <v>186</v>
      </c>
      <c r="BN30" s="301">
        <v>187</v>
      </c>
      <c r="BO30" s="301">
        <v>188</v>
      </c>
      <c r="BP30" s="301">
        <v>188</v>
      </c>
      <c r="BQ30" s="301">
        <v>191</v>
      </c>
      <c r="BR30" s="301">
        <v>189</v>
      </c>
      <c r="BS30" s="301">
        <v>190</v>
      </c>
      <c r="BT30" s="301">
        <v>190</v>
      </c>
      <c r="BU30" s="301">
        <v>189</v>
      </c>
      <c r="BV30" s="301">
        <v>191</v>
      </c>
      <c r="BW30" s="292">
        <v>192</v>
      </c>
      <c r="BX30" s="293">
        <v>194</v>
      </c>
      <c r="BY30" s="301">
        <v>192</v>
      </c>
      <c r="BZ30" s="301">
        <v>205</v>
      </c>
      <c r="CA30" s="301">
        <v>202</v>
      </c>
      <c r="CB30" s="301">
        <v>207</v>
      </c>
      <c r="CC30" s="301">
        <v>204</v>
      </c>
      <c r="CD30" s="301">
        <v>200</v>
      </c>
      <c r="CE30" s="301">
        <v>198</v>
      </c>
      <c r="CF30" s="301">
        <v>199</v>
      </c>
      <c r="CG30" s="301">
        <v>199</v>
      </c>
      <c r="CH30" s="301">
        <v>197</v>
      </c>
      <c r="CI30" s="292">
        <v>192</v>
      </c>
      <c r="CJ30" s="293">
        <v>192</v>
      </c>
      <c r="CK30" s="301">
        <v>190</v>
      </c>
      <c r="CL30" s="301">
        <v>187</v>
      </c>
      <c r="CM30" s="301">
        <v>191</v>
      </c>
      <c r="CN30" s="301">
        <v>193</v>
      </c>
      <c r="CO30" s="301">
        <v>194</v>
      </c>
      <c r="CP30" s="301">
        <v>195</v>
      </c>
      <c r="CQ30" s="301">
        <v>196</v>
      </c>
      <c r="CR30" s="301">
        <v>194</v>
      </c>
      <c r="CS30" s="292">
        <v>193</v>
      </c>
      <c r="CT30" s="296">
        <v>193</v>
      </c>
      <c r="CU30" s="292">
        <v>194</v>
      </c>
      <c r="CV30" s="301">
        <v>193</v>
      </c>
      <c r="CW30" s="301">
        <v>190</v>
      </c>
      <c r="CX30" s="301">
        <v>193</v>
      </c>
      <c r="CY30" s="301">
        <v>194</v>
      </c>
      <c r="CZ30" s="301">
        <v>194</v>
      </c>
      <c r="DA30" s="301">
        <v>194</v>
      </c>
      <c r="DB30" s="301">
        <v>194</v>
      </c>
      <c r="DC30" s="301">
        <v>192</v>
      </c>
      <c r="DD30" s="301">
        <v>192</v>
      </c>
      <c r="DE30" s="301">
        <v>192</v>
      </c>
      <c r="DF30" s="301">
        <v>193</v>
      </c>
      <c r="DG30" s="301">
        <v>193</v>
      </c>
      <c r="DH30" s="301">
        <v>192</v>
      </c>
      <c r="DI30" s="301">
        <v>187</v>
      </c>
      <c r="DJ30" s="301">
        <v>182</v>
      </c>
      <c r="DK30" s="301">
        <v>185</v>
      </c>
      <c r="DL30" s="301">
        <v>185</v>
      </c>
      <c r="DM30" s="301">
        <v>186</v>
      </c>
      <c r="DN30" s="301">
        <v>185</v>
      </c>
      <c r="DO30" s="93">
        <v>-1</v>
      </c>
      <c r="DP30" s="79">
        <v>-0.54054054054054057</v>
      </c>
      <c r="DQ30" s="93">
        <v>-8</v>
      </c>
      <c r="DR30" s="79">
        <v>-4.1450777202072544</v>
      </c>
      <c r="DV30" s="5"/>
      <c r="DW30" s="5"/>
      <c r="DY30" s="5"/>
    </row>
    <row r="31" spans="1:141" ht="15" outlineLevel="1">
      <c r="A31" s="108" t="s">
        <v>395</v>
      </c>
      <c r="B31" s="21"/>
      <c r="C31" s="22"/>
      <c r="D31" s="39">
        <v>2795</v>
      </c>
      <c r="E31" s="40">
        <v>2796</v>
      </c>
      <c r="F31" s="40">
        <v>2796</v>
      </c>
      <c r="G31" s="40">
        <v>2796</v>
      </c>
      <c r="H31" s="40">
        <v>2796</v>
      </c>
      <c r="I31" s="40">
        <v>2832</v>
      </c>
      <c r="J31" s="40">
        <v>2830</v>
      </c>
      <c r="K31" s="40">
        <v>2833</v>
      </c>
      <c r="L31" s="40">
        <v>2832</v>
      </c>
      <c r="M31" s="40">
        <v>2832</v>
      </c>
      <c r="N31" s="40">
        <v>2827</v>
      </c>
      <c r="O31" s="208">
        <v>3080</v>
      </c>
      <c r="P31" s="39">
        <v>3056</v>
      </c>
      <c r="Q31" s="40">
        <v>2623</v>
      </c>
      <c r="R31" s="40">
        <v>2596</v>
      </c>
      <c r="S31" s="40">
        <v>3268</v>
      </c>
      <c r="T31" s="40">
        <v>3217</v>
      </c>
      <c r="U31" s="40">
        <v>3269</v>
      </c>
      <c r="V31" s="40">
        <v>3235</v>
      </c>
      <c r="W31" s="40">
        <v>3237</v>
      </c>
      <c r="X31" s="40">
        <v>3224</v>
      </c>
      <c r="Y31" s="40">
        <v>3249</v>
      </c>
      <c r="Z31" s="40">
        <v>3245</v>
      </c>
      <c r="AA31" s="208">
        <v>3266</v>
      </c>
      <c r="AB31" s="39">
        <v>3264</v>
      </c>
      <c r="AC31" s="40">
        <v>3267</v>
      </c>
      <c r="AD31" s="40">
        <v>3272</v>
      </c>
      <c r="AE31" s="40">
        <v>3271</v>
      </c>
      <c r="AF31" s="40">
        <v>3274</v>
      </c>
      <c r="AG31" s="40">
        <v>3260</v>
      </c>
      <c r="AH31" s="40">
        <v>3263</v>
      </c>
      <c r="AI31" s="40">
        <v>3272</v>
      </c>
      <c r="AJ31" s="40">
        <v>3275</v>
      </c>
      <c r="AK31" s="40">
        <v>3278</v>
      </c>
      <c r="AL31" s="40">
        <v>3275</v>
      </c>
      <c r="AM31" s="208">
        <v>3272</v>
      </c>
      <c r="AN31" s="39">
        <v>3268</v>
      </c>
      <c r="AO31" s="40">
        <v>3271</v>
      </c>
      <c r="AP31" s="40">
        <v>3261</v>
      </c>
      <c r="AQ31" s="40">
        <v>3253</v>
      </c>
      <c r="AR31" s="40">
        <v>3250</v>
      </c>
      <c r="AS31" s="40">
        <v>3240</v>
      </c>
      <c r="AT31" s="40">
        <v>3229</v>
      </c>
      <c r="AU31" s="40">
        <v>3214</v>
      </c>
      <c r="AV31" s="40">
        <v>3203</v>
      </c>
      <c r="AW31" s="40">
        <v>3199</v>
      </c>
      <c r="AX31" s="40">
        <v>3184</v>
      </c>
      <c r="AY31" s="208">
        <v>3177</v>
      </c>
      <c r="AZ31" s="39">
        <v>3175</v>
      </c>
      <c r="BA31" s="40">
        <v>3168</v>
      </c>
      <c r="BB31" s="40">
        <v>3152</v>
      </c>
      <c r="BC31" s="40">
        <v>3146</v>
      </c>
      <c r="BD31" s="40">
        <v>3139</v>
      </c>
      <c r="BE31" s="40">
        <v>3132</v>
      </c>
      <c r="BF31" s="40">
        <v>3081</v>
      </c>
      <c r="BG31" s="40">
        <v>3069</v>
      </c>
      <c r="BH31" s="40">
        <v>3064</v>
      </c>
      <c r="BI31" s="40">
        <v>3060</v>
      </c>
      <c r="BJ31" s="40">
        <v>3065</v>
      </c>
      <c r="BK31" s="52">
        <v>3060</v>
      </c>
      <c r="BL31" s="39">
        <v>3039</v>
      </c>
      <c r="BM31" s="40">
        <v>3033</v>
      </c>
      <c r="BN31" s="40">
        <v>3085</v>
      </c>
      <c r="BO31" s="40">
        <v>3095</v>
      </c>
      <c r="BP31" s="40">
        <v>3095</v>
      </c>
      <c r="BQ31" s="40">
        <v>3121</v>
      </c>
      <c r="BR31" s="40">
        <v>3087</v>
      </c>
      <c r="BS31" s="40">
        <v>3090</v>
      </c>
      <c r="BT31" s="40">
        <v>3083</v>
      </c>
      <c r="BU31" s="40">
        <v>3076</v>
      </c>
      <c r="BV31" s="40">
        <v>3073</v>
      </c>
      <c r="BW31" s="52">
        <v>3074</v>
      </c>
      <c r="BX31" s="39">
        <v>3096</v>
      </c>
      <c r="BY31" s="40">
        <v>3067</v>
      </c>
      <c r="BZ31" s="40">
        <v>3297</v>
      </c>
      <c r="CA31" s="40">
        <v>3226</v>
      </c>
      <c r="CB31" s="40">
        <v>3272</v>
      </c>
      <c r="CC31" s="40">
        <v>3272</v>
      </c>
      <c r="CD31" s="40">
        <v>3268</v>
      </c>
      <c r="CE31" s="40">
        <v>3257</v>
      </c>
      <c r="CF31" s="40">
        <v>3242</v>
      </c>
      <c r="CG31" s="40">
        <v>3253</v>
      </c>
      <c r="CH31" s="40">
        <v>3235</v>
      </c>
      <c r="CI31" s="52">
        <v>3199</v>
      </c>
      <c r="CJ31" s="39">
        <v>2867</v>
      </c>
      <c r="CK31" s="40">
        <v>2862</v>
      </c>
      <c r="CL31" s="40">
        <v>3190</v>
      </c>
      <c r="CM31" s="40">
        <v>3217</v>
      </c>
      <c r="CN31" s="40">
        <v>3225</v>
      </c>
      <c r="CO31" s="40">
        <v>3239</v>
      </c>
      <c r="CP31" s="40">
        <v>3220</v>
      </c>
      <c r="CQ31" s="40">
        <v>3226</v>
      </c>
      <c r="CR31" s="40">
        <v>3235</v>
      </c>
      <c r="CS31" s="52">
        <v>3232</v>
      </c>
      <c r="CT31" s="208">
        <v>3231</v>
      </c>
      <c r="CU31" s="40">
        <v>3233</v>
      </c>
      <c r="CV31" s="40">
        <v>3219</v>
      </c>
      <c r="CW31" s="40">
        <v>3206</v>
      </c>
      <c r="CX31" s="40">
        <v>3183</v>
      </c>
      <c r="CY31" s="40">
        <v>3211</v>
      </c>
      <c r="CZ31" s="40">
        <v>3208</v>
      </c>
      <c r="DA31" s="40">
        <v>3208</v>
      </c>
      <c r="DB31" s="40">
        <v>3204</v>
      </c>
      <c r="DC31" s="40">
        <v>3209</v>
      </c>
      <c r="DD31" s="40">
        <v>3208</v>
      </c>
      <c r="DE31" s="40">
        <v>3209</v>
      </c>
      <c r="DF31" s="40">
        <v>3188</v>
      </c>
      <c r="DG31" s="40">
        <v>3174</v>
      </c>
      <c r="DH31" s="40">
        <v>3161</v>
      </c>
      <c r="DI31" s="40">
        <v>3143</v>
      </c>
      <c r="DJ31" s="40">
        <v>3090</v>
      </c>
      <c r="DK31" s="40">
        <v>3107</v>
      </c>
      <c r="DL31" s="40">
        <v>3128</v>
      </c>
      <c r="DM31" s="40">
        <v>3153</v>
      </c>
      <c r="DN31" s="40">
        <v>3156</v>
      </c>
      <c r="DO31" s="93">
        <v>3</v>
      </c>
      <c r="DP31" s="79">
        <v>9.5057034220532313E-2</v>
      </c>
      <c r="DQ31" s="93">
        <v>-18</v>
      </c>
      <c r="DR31" s="79">
        <v>-0.56710775047258988</v>
      </c>
      <c r="DV31" s="5"/>
      <c r="DW31" s="5"/>
      <c r="DX31" s="5"/>
      <c r="DY31" s="5"/>
    </row>
    <row r="32" spans="1:141" ht="15" outlineLevel="2">
      <c r="A32" s="309">
        <v>31</v>
      </c>
      <c r="B32" s="14" t="s">
        <v>395</v>
      </c>
      <c r="C32" s="287" t="s">
        <v>419</v>
      </c>
      <c r="D32" s="293">
        <v>380</v>
      </c>
      <c r="E32" s="301">
        <v>380</v>
      </c>
      <c r="F32" s="301">
        <v>380</v>
      </c>
      <c r="G32" s="301">
        <v>380</v>
      </c>
      <c r="H32" s="301">
        <v>380</v>
      </c>
      <c r="I32" s="301">
        <v>383</v>
      </c>
      <c r="J32" s="301">
        <v>382</v>
      </c>
      <c r="K32" s="301">
        <v>383</v>
      </c>
      <c r="L32" s="301">
        <v>383</v>
      </c>
      <c r="M32" s="301">
        <v>383</v>
      </c>
      <c r="N32" s="301">
        <v>383</v>
      </c>
      <c r="O32" s="296">
        <v>409</v>
      </c>
      <c r="P32" s="293">
        <v>405</v>
      </c>
      <c r="Q32" s="301">
        <v>361</v>
      </c>
      <c r="R32" s="301">
        <v>357</v>
      </c>
      <c r="S32" s="301">
        <v>441</v>
      </c>
      <c r="T32" s="301">
        <v>435</v>
      </c>
      <c r="U32" s="301">
        <v>444</v>
      </c>
      <c r="V32" s="301">
        <v>437</v>
      </c>
      <c r="W32" s="301">
        <v>437</v>
      </c>
      <c r="X32" s="301">
        <v>436</v>
      </c>
      <c r="Y32" s="301">
        <v>440</v>
      </c>
      <c r="Z32" s="301">
        <v>439</v>
      </c>
      <c r="AA32" s="296">
        <v>440</v>
      </c>
      <c r="AB32" s="293">
        <v>440</v>
      </c>
      <c r="AC32" s="301">
        <v>440</v>
      </c>
      <c r="AD32" s="301">
        <v>447</v>
      </c>
      <c r="AE32" s="301">
        <v>447</v>
      </c>
      <c r="AF32" s="301">
        <v>447</v>
      </c>
      <c r="AG32" s="301">
        <v>447</v>
      </c>
      <c r="AH32" s="301">
        <v>449</v>
      </c>
      <c r="AI32" s="301">
        <v>448</v>
      </c>
      <c r="AJ32" s="301">
        <v>449</v>
      </c>
      <c r="AK32" s="301">
        <v>449</v>
      </c>
      <c r="AL32" s="301">
        <v>448</v>
      </c>
      <c r="AM32" s="296">
        <v>448</v>
      </c>
      <c r="AN32" s="293">
        <v>448</v>
      </c>
      <c r="AO32" s="301">
        <v>447</v>
      </c>
      <c r="AP32" s="301">
        <v>447</v>
      </c>
      <c r="AQ32" s="301">
        <v>444</v>
      </c>
      <c r="AR32" s="301">
        <v>444</v>
      </c>
      <c r="AS32" s="301">
        <v>443</v>
      </c>
      <c r="AT32" s="301">
        <v>443</v>
      </c>
      <c r="AU32" s="301">
        <v>442</v>
      </c>
      <c r="AV32" s="301">
        <v>442</v>
      </c>
      <c r="AW32" s="301">
        <v>442</v>
      </c>
      <c r="AX32" s="301">
        <v>441</v>
      </c>
      <c r="AY32" s="296">
        <v>438</v>
      </c>
      <c r="AZ32" s="293">
        <v>437</v>
      </c>
      <c r="BA32" s="301">
        <v>436</v>
      </c>
      <c r="BB32" s="301">
        <v>435</v>
      </c>
      <c r="BC32" s="301">
        <v>435</v>
      </c>
      <c r="BD32" s="301">
        <v>434</v>
      </c>
      <c r="BE32" s="301">
        <v>433</v>
      </c>
      <c r="BF32" s="301">
        <v>428</v>
      </c>
      <c r="BG32" s="301">
        <v>431</v>
      </c>
      <c r="BH32" s="301">
        <v>431</v>
      </c>
      <c r="BI32" s="301">
        <v>430</v>
      </c>
      <c r="BJ32" s="301">
        <v>429</v>
      </c>
      <c r="BK32" s="292">
        <v>428</v>
      </c>
      <c r="BL32" s="293">
        <v>426</v>
      </c>
      <c r="BM32" s="301">
        <v>426</v>
      </c>
      <c r="BN32" s="301">
        <v>430</v>
      </c>
      <c r="BO32" s="301">
        <v>431</v>
      </c>
      <c r="BP32" s="301">
        <v>431</v>
      </c>
      <c r="BQ32" s="301">
        <v>433</v>
      </c>
      <c r="BR32" s="301">
        <v>428</v>
      </c>
      <c r="BS32" s="301">
        <v>429</v>
      </c>
      <c r="BT32" s="301">
        <v>429</v>
      </c>
      <c r="BU32" s="301">
        <v>431</v>
      </c>
      <c r="BV32" s="301">
        <v>431</v>
      </c>
      <c r="BW32" s="292">
        <v>431</v>
      </c>
      <c r="BX32" s="293">
        <v>429</v>
      </c>
      <c r="BY32" s="301">
        <v>427</v>
      </c>
      <c r="BZ32" s="301">
        <v>456</v>
      </c>
      <c r="CA32" s="301">
        <v>458</v>
      </c>
      <c r="CB32" s="301">
        <v>460</v>
      </c>
      <c r="CC32" s="301">
        <v>458</v>
      </c>
      <c r="CD32" s="301">
        <v>456</v>
      </c>
      <c r="CE32" s="301">
        <v>455</v>
      </c>
      <c r="CF32" s="301">
        <v>449</v>
      </c>
      <c r="CG32" s="301">
        <v>450</v>
      </c>
      <c r="CH32" s="301">
        <v>446</v>
      </c>
      <c r="CI32" s="292">
        <v>435</v>
      </c>
      <c r="CJ32" s="293">
        <v>107</v>
      </c>
      <c r="CK32" s="301">
        <v>107</v>
      </c>
      <c r="CL32" s="301">
        <v>435</v>
      </c>
      <c r="CM32" s="301">
        <v>438</v>
      </c>
      <c r="CN32" s="301">
        <v>439</v>
      </c>
      <c r="CO32" s="301">
        <v>441</v>
      </c>
      <c r="CP32" s="301">
        <v>443</v>
      </c>
      <c r="CQ32" s="301">
        <v>444</v>
      </c>
      <c r="CR32" s="301">
        <v>445</v>
      </c>
      <c r="CS32" s="292">
        <v>445</v>
      </c>
      <c r="CT32" s="296">
        <v>446</v>
      </c>
      <c r="CU32" s="292">
        <v>448</v>
      </c>
      <c r="CV32" s="301">
        <v>448</v>
      </c>
      <c r="CW32" s="301">
        <v>446</v>
      </c>
      <c r="CX32" s="301">
        <v>435</v>
      </c>
      <c r="CY32" s="301">
        <v>437</v>
      </c>
      <c r="CZ32" s="301">
        <v>433</v>
      </c>
      <c r="DA32" s="301">
        <v>434</v>
      </c>
      <c r="DB32" s="301">
        <v>435</v>
      </c>
      <c r="DC32" s="301">
        <v>438</v>
      </c>
      <c r="DD32" s="301">
        <v>437</v>
      </c>
      <c r="DE32" s="301">
        <v>435</v>
      </c>
      <c r="DF32" s="301">
        <v>434</v>
      </c>
      <c r="DG32" s="301">
        <v>428</v>
      </c>
      <c r="DH32" s="301">
        <v>428</v>
      </c>
      <c r="DI32" s="301">
        <v>438</v>
      </c>
      <c r="DJ32" s="301">
        <v>436</v>
      </c>
      <c r="DK32" s="301">
        <v>437</v>
      </c>
      <c r="DL32" s="301">
        <v>434</v>
      </c>
      <c r="DM32" s="301">
        <v>436</v>
      </c>
      <c r="DN32" s="301">
        <v>436</v>
      </c>
      <c r="DO32" s="93">
        <v>0</v>
      </c>
      <c r="DP32" s="79">
        <v>0</v>
      </c>
      <c r="DQ32" s="93">
        <v>8</v>
      </c>
      <c r="DR32" s="79">
        <v>1.8691588785046727</v>
      </c>
      <c r="DV32" s="5"/>
      <c r="DW32" s="5"/>
      <c r="DX32" s="5"/>
      <c r="DY32" s="5"/>
      <c r="EK32" s="6" t="s">
        <v>895</v>
      </c>
    </row>
    <row r="33" spans="1:129" ht="15" outlineLevel="2">
      <c r="A33" s="309">
        <v>40</v>
      </c>
      <c r="B33" s="14" t="s">
        <v>395</v>
      </c>
      <c r="C33" s="287" t="s">
        <v>423</v>
      </c>
      <c r="D33" s="293">
        <v>205</v>
      </c>
      <c r="E33" s="301">
        <v>205</v>
      </c>
      <c r="F33" s="301">
        <v>205</v>
      </c>
      <c r="G33" s="301">
        <v>205</v>
      </c>
      <c r="H33" s="301">
        <v>205</v>
      </c>
      <c r="I33" s="301">
        <v>209</v>
      </c>
      <c r="J33" s="301">
        <v>209</v>
      </c>
      <c r="K33" s="301">
        <v>209</v>
      </c>
      <c r="L33" s="301">
        <v>209</v>
      </c>
      <c r="M33" s="301">
        <v>209</v>
      </c>
      <c r="N33" s="301">
        <v>209</v>
      </c>
      <c r="O33" s="296">
        <v>242</v>
      </c>
      <c r="P33" s="293">
        <v>233</v>
      </c>
      <c r="Q33" s="301">
        <v>185</v>
      </c>
      <c r="R33" s="301">
        <v>184</v>
      </c>
      <c r="S33" s="301">
        <v>239</v>
      </c>
      <c r="T33" s="301">
        <v>231</v>
      </c>
      <c r="U33" s="301">
        <v>234</v>
      </c>
      <c r="V33" s="301">
        <v>234</v>
      </c>
      <c r="W33" s="301">
        <v>234</v>
      </c>
      <c r="X33" s="301">
        <v>234</v>
      </c>
      <c r="Y33" s="301">
        <v>235</v>
      </c>
      <c r="Z33" s="301">
        <v>235</v>
      </c>
      <c r="AA33" s="296">
        <v>237</v>
      </c>
      <c r="AB33" s="293">
        <v>237</v>
      </c>
      <c r="AC33" s="301">
        <v>237</v>
      </c>
      <c r="AD33" s="301">
        <v>238</v>
      </c>
      <c r="AE33" s="301">
        <v>238</v>
      </c>
      <c r="AF33" s="301">
        <v>239</v>
      </c>
      <c r="AG33" s="301">
        <v>237</v>
      </c>
      <c r="AH33" s="301">
        <v>237</v>
      </c>
      <c r="AI33" s="301">
        <v>237</v>
      </c>
      <c r="AJ33" s="301">
        <v>238</v>
      </c>
      <c r="AK33" s="301">
        <v>240</v>
      </c>
      <c r="AL33" s="301">
        <v>240</v>
      </c>
      <c r="AM33" s="296">
        <v>240</v>
      </c>
      <c r="AN33" s="293">
        <v>240</v>
      </c>
      <c r="AO33" s="301">
        <v>240</v>
      </c>
      <c r="AP33" s="301">
        <v>239</v>
      </c>
      <c r="AQ33" s="301">
        <v>239</v>
      </c>
      <c r="AR33" s="301">
        <v>239</v>
      </c>
      <c r="AS33" s="301">
        <v>239</v>
      </c>
      <c r="AT33" s="301">
        <v>237</v>
      </c>
      <c r="AU33" s="301">
        <v>236</v>
      </c>
      <c r="AV33" s="301">
        <v>234</v>
      </c>
      <c r="AW33" s="301">
        <v>234</v>
      </c>
      <c r="AX33" s="301">
        <v>233</v>
      </c>
      <c r="AY33" s="296">
        <v>233</v>
      </c>
      <c r="AZ33" s="293">
        <v>233</v>
      </c>
      <c r="BA33" s="301">
        <v>233</v>
      </c>
      <c r="BB33" s="301">
        <v>232</v>
      </c>
      <c r="BC33" s="301">
        <v>232</v>
      </c>
      <c r="BD33" s="301">
        <v>231</v>
      </c>
      <c r="BE33" s="301">
        <v>229</v>
      </c>
      <c r="BF33" s="301">
        <v>228</v>
      </c>
      <c r="BG33" s="301">
        <v>229</v>
      </c>
      <c r="BH33" s="301">
        <v>229</v>
      </c>
      <c r="BI33" s="301">
        <v>229</v>
      </c>
      <c r="BJ33" s="301">
        <v>230</v>
      </c>
      <c r="BK33" s="292">
        <v>230</v>
      </c>
      <c r="BL33" s="293">
        <v>230</v>
      </c>
      <c r="BM33" s="301">
        <v>229</v>
      </c>
      <c r="BN33" s="301">
        <v>231</v>
      </c>
      <c r="BO33" s="301">
        <v>231</v>
      </c>
      <c r="BP33" s="301">
        <v>231</v>
      </c>
      <c r="BQ33" s="301">
        <v>236</v>
      </c>
      <c r="BR33" s="301">
        <v>234</v>
      </c>
      <c r="BS33" s="301">
        <v>238</v>
      </c>
      <c r="BT33" s="301">
        <v>237</v>
      </c>
      <c r="BU33" s="301">
        <v>237</v>
      </c>
      <c r="BV33" s="301">
        <v>234</v>
      </c>
      <c r="BW33" s="292">
        <v>233</v>
      </c>
      <c r="BX33" s="293">
        <v>235</v>
      </c>
      <c r="BY33" s="301">
        <v>230</v>
      </c>
      <c r="BZ33" s="301">
        <v>246</v>
      </c>
      <c r="CA33" s="301">
        <v>245</v>
      </c>
      <c r="CB33" s="301">
        <v>257</v>
      </c>
      <c r="CC33" s="301">
        <v>258</v>
      </c>
      <c r="CD33" s="301">
        <v>262</v>
      </c>
      <c r="CE33" s="301">
        <v>262</v>
      </c>
      <c r="CF33" s="301">
        <v>261</v>
      </c>
      <c r="CG33" s="301">
        <v>262</v>
      </c>
      <c r="CH33" s="301">
        <v>260</v>
      </c>
      <c r="CI33" s="292">
        <v>260</v>
      </c>
      <c r="CJ33" s="293">
        <v>260</v>
      </c>
      <c r="CK33" s="301">
        <v>261</v>
      </c>
      <c r="CL33" s="301">
        <v>262</v>
      </c>
      <c r="CM33" s="301">
        <v>266</v>
      </c>
      <c r="CN33" s="301">
        <v>268</v>
      </c>
      <c r="CO33" s="301">
        <v>270</v>
      </c>
      <c r="CP33" s="301">
        <v>269</v>
      </c>
      <c r="CQ33" s="301">
        <v>270</v>
      </c>
      <c r="CR33" s="301">
        <v>273</v>
      </c>
      <c r="CS33" s="292">
        <v>273</v>
      </c>
      <c r="CT33" s="296">
        <v>271</v>
      </c>
      <c r="CU33" s="292">
        <v>271</v>
      </c>
      <c r="CV33" s="301">
        <v>270</v>
      </c>
      <c r="CW33" s="301">
        <v>270</v>
      </c>
      <c r="CX33" s="301">
        <v>257</v>
      </c>
      <c r="CY33" s="301">
        <v>259</v>
      </c>
      <c r="CZ33" s="301">
        <v>259</v>
      </c>
      <c r="DA33" s="301">
        <v>257</v>
      </c>
      <c r="DB33" s="301">
        <v>256</v>
      </c>
      <c r="DC33" s="301">
        <v>257</v>
      </c>
      <c r="DD33" s="301">
        <v>257</v>
      </c>
      <c r="DE33" s="301">
        <v>258</v>
      </c>
      <c r="DF33" s="301">
        <v>255</v>
      </c>
      <c r="DG33" s="301">
        <v>254</v>
      </c>
      <c r="DH33" s="301">
        <v>252</v>
      </c>
      <c r="DI33" s="301">
        <v>249</v>
      </c>
      <c r="DJ33" s="301">
        <v>245</v>
      </c>
      <c r="DK33" s="301">
        <v>250</v>
      </c>
      <c r="DL33" s="301">
        <v>252</v>
      </c>
      <c r="DM33" s="301">
        <v>256</v>
      </c>
      <c r="DN33" s="301">
        <v>256</v>
      </c>
      <c r="DO33" s="93">
        <v>0</v>
      </c>
      <c r="DP33" s="79">
        <v>0</v>
      </c>
      <c r="DQ33" s="93">
        <v>2</v>
      </c>
      <c r="DR33" s="79">
        <v>0.78740157480314954</v>
      </c>
      <c r="DV33" s="5"/>
      <c r="DW33" s="5"/>
      <c r="DX33" s="5"/>
      <c r="DY33" s="5"/>
    </row>
    <row r="34" spans="1:129" ht="15" outlineLevel="2">
      <c r="A34" s="309">
        <v>190</v>
      </c>
      <c r="B34" s="14" t="s">
        <v>395</v>
      </c>
      <c r="C34" s="287" t="s">
        <v>450</v>
      </c>
      <c r="D34" s="293">
        <v>201</v>
      </c>
      <c r="E34" s="301">
        <v>202</v>
      </c>
      <c r="F34" s="301">
        <v>202</v>
      </c>
      <c r="G34" s="301">
        <v>202</v>
      </c>
      <c r="H34" s="301">
        <v>202</v>
      </c>
      <c r="I34" s="301">
        <v>207</v>
      </c>
      <c r="J34" s="301">
        <v>207</v>
      </c>
      <c r="K34" s="301">
        <v>208</v>
      </c>
      <c r="L34" s="301">
        <v>208</v>
      </c>
      <c r="M34" s="301">
        <v>208</v>
      </c>
      <c r="N34" s="301">
        <v>208</v>
      </c>
      <c r="O34" s="296">
        <v>211</v>
      </c>
      <c r="P34" s="293">
        <v>210</v>
      </c>
      <c r="Q34" s="301">
        <v>180</v>
      </c>
      <c r="R34" s="301">
        <v>177</v>
      </c>
      <c r="S34" s="301">
        <v>250</v>
      </c>
      <c r="T34" s="301">
        <v>247</v>
      </c>
      <c r="U34" s="301">
        <v>248</v>
      </c>
      <c r="V34" s="301">
        <v>246</v>
      </c>
      <c r="W34" s="301">
        <v>245</v>
      </c>
      <c r="X34" s="301">
        <v>244</v>
      </c>
      <c r="Y34" s="301">
        <v>245</v>
      </c>
      <c r="Z34" s="301">
        <v>245</v>
      </c>
      <c r="AA34" s="296">
        <v>246</v>
      </c>
      <c r="AB34" s="293">
        <v>245</v>
      </c>
      <c r="AC34" s="301">
        <v>246</v>
      </c>
      <c r="AD34" s="301">
        <v>245</v>
      </c>
      <c r="AE34" s="301">
        <v>245</v>
      </c>
      <c r="AF34" s="301">
        <v>241</v>
      </c>
      <c r="AG34" s="301">
        <v>241</v>
      </c>
      <c r="AH34" s="301">
        <v>243</v>
      </c>
      <c r="AI34" s="301">
        <v>244</v>
      </c>
      <c r="AJ34" s="301">
        <v>246</v>
      </c>
      <c r="AK34" s="301">
        <v>244</v>
      </c>
      <c r="AL34" s="301">
        <v>243</v>
      </c>
      <c r="AM34" s="296">
        <v>243</v>
      </c>
      <c r="AN34" s="293">
        <v>243</v>
      </c>
      <c r="AO34" s="301">
        <v>243</v>
      </c>
      <c r="AP34" s="301">
        <v>242</v>
      </c>
      <c r="AQ34" s="301">
        <v>242</v>
      </c>
      <c r="AR34" s="301">
        <v>242</v>
      </c>
      <c r="AS34" s="301">
        <v>242</v>
      </c>
      <c r="AT34" s="301">
        <v>242</v>
      </c>
      <c r="AU34" s="301">
        <v>241</v>
      </c>
      <c r="AV34" s="301">
        <v>241</v>
      </c>
      <c r="AW34" s="301">
        <v>241</v>
      </c>
      <c r="AX34" s="301">
        <v>240</v>
      </c>
      <c r="AY34" s="296">
        <v>240</v>
      </c>
      <c r="AZ34" s="293">
        <v>240</v>
      </c>
      <c r="BA34" s="301">
        <v>240</v>
      </c>
      <c r="BB34" s="301">
        <v>239</v>
      </c>
      <c r="BC34" s="301">
        <v>239</v>
      </c>
      <c r="BD34" s="301">
        <v>240</v>
      </c>
      <c r="BE34" s="301">
        <v>240</v>
      </c>
      <c r="BF34" s="301">
        <v>235</v>
      </c>
      <c r="BG34" s="301">
        <v>234</v>
      </c>
      <c r="BH34" s="301">
        <v>233</v>
      </c>
      <c r="BI34" s="301">
        <v>232</v>
      </c>
      <c r="BJ34" s="301">
        <v>232</v>
      </c>
      <c r="BK34" s="292">
        <v>232</v>
      </c>
      <c r="BL34" s="293">
        <v>223</v>
      </c>
      <c r="BM34" s="301">
        <v>221</v>
      </c>
      <c r="BN34" s="301">
        <v>226</v>
      </c>
      <c r="BO34" s="301">
        <v>226</v>
      </c>
      <c r="BP34" s="301">
        <v>226</v>
      </c>
      <c r="BQ34" s="301">
        <v>226</v>
      </c>
      <c r="BR34" s="301">
        <v>224</v>
      </c>
      <c r="BS34" s="301">
        <v>224</v>
      </c>
      <c r="BT34" s="301">
        <v>224</v>
      </c>
      <c r="BU34" s="301">
        <v>223</v>
      </c>
      <c r="BV34" s="301">
        <v>221</v>
      </c>
      <c r="BW34" s="292">
        <v>220</v>
      </c>
      <c r="BX34" s="293">
        <v>221</v>
      </c>
      <c r="BY34" s="301">
        <v>218</v>
      </c>
      <c r="BZ34" s="301">
        <v>239</v>
      </c>
      <c r="CA34" s="301">
        <v>237</v>
      </c>
      <c r="CB34" s="301">
        <v>234</v>
      </c>
      <c r="CC34" s="301">
        <v>231</v>
      </c>
      <c r="CD34" s="301">
        <v>229</v>
      </c>
      <c r="CE34" s="301">
        <v>228</v>
      </c>
      <c r="CF34" s="301">
        <v>228</v>
      </c>
      <c r="CG34" s="301">
        <v>226</v>
      </c>
      <c r="CH34" s="301">
        <v>225</v>
      </c>
      <c r="CI34" s="292">
        <v>220</v>
      </c>
      <c r="CJ34" s="293">
        <v>219</v>
      </c>
      <c r="CK34" s="301">
        <v>219</v>
      </c>
      <c r="CL34" s="301">
        <v>221</v>
      </c>
      <c r="CM34" s="301">
        <v>220</v>
      </c>
      <c r="CN34" s="301">
        <v>221</v>
      </c>
      <c r="CO34" s="301">
        <v>220</v>
      </c>
      <c r="CP34" s="301">
        <v>219</v>
      </c>
      <c r="CQ34" s="301">
        <v>219</v>
      </c>
      <c r="CR34" s="301">
        <v>219</v>
      </c>
      <c r="CS34" s="292">
        <v>221</v>
      </c>
      <c r="CT34" s="296">
        <v>221</v>
      </c>
      <c r="CU34" s="292">
        <v>222</v>
      </c>
      <c r="CV34" s="301">
        <v>221</v>
      </c>
      <c r="CW34" s="301">
        <v>217</v>
      </c>
      <c r="CX34" s="301">
        <v>216</v>
      </c>
      <c r="CY34" s="301">
        <v>217</v>
      </c>
      <c r="CZ34" s="301">
        <v>216</v>
      </c>
      <c r="DA34" s="301">
        <v>216</v>
      </c>
      <c r="DB34" s="301">
        <v>216</v>
      </c>
      <c r="DC34" s="301">
        <v>215</v>
      </c>
      <c r="DD34" s="301">
        <v>215</v>
      </c>
      <c r="DE34" s="301">
        <v>215</v>
      </c>
      <c r="DF34" s="301">
        <v>215</v>
      </c>
      <c r="DG34" s="301">
        <v>212</v>
      </c>
      <c r="DH34" s="301">
        <v>208</v>
      </c>
      <c r="DI34" s="301">
        <v>204</v>
      </c>
      <c r="DJ34" s="301">
        <v>205</v>
      </c>
      <c r="DK34" s="301">
        <v>206</v>
      </c>
      <c r="DL34" s="301">
        <v>207</v>
      </c>
      <c r="DM34" s="301">
        <v>208</v>
      </c>
      <c r="DN34" s="301">
        <v>207</v>
      </c>
      <c r="DO34" s="93">
        <v>-1</v>
      </c>
      <c r="DP34" s="79">
        <v>-0.48309178743961351</v>
      </c>
      <c r="DQ34" s="93">
        <v>-5</v>
      </c>
      <c r="DR34" s="79">
        <v>-2.358490566037736</v>
      </c>
      <c r="DV34" s="5"/>
      <c r="DW34" s="5"/>
      <c r="DX34" s="5"/>
      <c r="DY34" s="5"/>
    </row>
    <row r="35" spans="1:129" ht="15" outlineLevel="2">
      <c r="A35" s="309">
        <v>604</v>
      </c>
      <c r="B35" s="14" t="s">
        <v>395</v>
      </c>
      <c r="C35" s="287" t="s">
        <v>496</v>
      </c>
      <c r="D35" s="293">
        <v>364</v>
      </c>
      <c r="E35" s="301">
        <v>364</v>
      </c>
      <c r="F35" s="301">
        <v>364</v>
      </c>
      <c r="G35" s="301">
        <v>364</v>
      </c>
      <c r="H35" s="301">
        <v>364</v>
      </c>
      <c r="I35" s="301">
        <v>370</v>
      </c>
      <c r="J35" s="301">
        <v>370</v>
      </c>
      <c r="K35" s="301">
        <v>370</v>
      </c>
      <c r="L35" s="301">
        <v>369</v>
      </c>
      <c r="M35" s="301">
        <v>369</v>
      </c>
      <c r="N35" s="301">
        <v>369</v>
      </c>
      <c r="O35" s="296">
        <v>425</v>
      </c>
      <c r="P35" s="293">
        <v>423</v>
      </c>
      <c r="Q35" s="301">
        <v>354</v>
      </c>
      <c r="R35" s="301">
        <v>348</v>
      </c>
      <c r="S35" s="301">
        <v>428</v>
      </c>
      <c r="T35" s="301">
        <v>423</v>
      </c>
      <c r="U35" s="301">
        <v>425</v>
      </c>
      <c r="V35" s="301">
        <v>425</v>
      </c>
      <c r="W35" s="301">
        <v>425</v>
      </c>
      <c r="X35" s="301">
        <v>423</v>
      </c>
      <c r="Y35" s="301">
        <v>429</v>
      </c>
      <c r="Z35" s="301">
        <v>429</v>
      </c>
      <c r="AA35" s="296">
        <v>436</v>
      </c>
      <c r="AB35" s="293">
        <v>437</v>
      </c>
      <c r="AC35" s="301">
        <v>439</v>
      </c>
      <c r="AD35" s="301">
        <v>442</v>
      </c>
      <c r="AE35" s="301">
        <v>442</v>
      </c>
      <c r="AF35" s="301">
        <v>433</v>
      </c>
      <c r="AG35" s="301">
        <v>429</v>
      </c>
      <c r="AH35" s="301">
        <v>429</v>
      </c>
      <c r="AI35" s="301">
        <v>431</v>
      </c>
      <c r="AJ35" s="301">
        <v>434</v>
      </c>
      <c r="AK35" s="301">
        <v>438</v>
      </c>
      <c r="AL35" s="301">
        <v>438</v>
      </c>
      <c r="AM35" s="296">
        <v>438</v>
      </c>
      <c r="AN35" s="293">
        <v>437</v>
      </c>
      <c r="AO35" s="301">
        <v>439</v>
      </c>
      <c r="AP35" s="301">
        <v>434</v>
      </c>
      <c r="AQ35" s="301">
        <v>432</v>
      </c>
      <c r="AR35" s="301">
        <v>429</v>
      </c>
      <c r="AS35" s="301">
        <v>426</v>
      </c>
      <c r="AT35" s="301">
        <v>424</v>
      </c>
      <c r="AU35" s="301">
        <v>421</v>
      </c>
      <c r="AV35" s="301">
        <v>417</v>
      </c>
      <c r="AW35" s="301">
        <v>417</v>
      </c>
      <c r="AX35" s="301">
        <v>416</v>
      </c>
      <c r="AY35" s="296">
        <v>415</v>
      </c>
      <c r="AZ35" s="293">
        <v>415</v>
      </c>
      <c r="BA35" s="301">
        <v>415</v>
      </c>
      <c r="BB35" s="301">
        <v>410</v>
      </c>
      <c r="BC35" s="301">
        <v>410</v>
      </c>
      <c r="BD35" s="301">
        <v>409</v>
      </c>
      <c r="BE35" s="301">
        <v>409</v>
      </c>
      <c r="BF35" s="301">
        <v>402</v>
      </c>
      <c r="BG35" s="301">
        <v>393</v>
      </c>
      <c r="BH35" s="301">
        <v>393</v>
      </c>
      <c r="BI35" s="301">
        <v>393</v>
      </c>
      <c r="BJ35" s="301">
        <v>390</v>
      </c>
      <c r="BK35" s="292">
        <v>389</v>
      </c>
      <c r="BL35" s="293">
        <v>387</v>
      </c>
      <c r="BM35" s="301">
        <v>387</v>
      </c>
      <c r="BN35" s="301">
        <v>392</v>
      </c>
      <c r="BO35" s="301">
        <v>395</v>
      </c>
      <c r="BP35" s="301">
        <v>395</v>
      </c>
      <c r="BQ35" s="301">
        <v>397</v>
      </c>
      <c r="BR35" s="301">
        <v>394</v>
      </c>
      <c r="BS35" s="301">
        <v>394</v>
      </c>
      <c r="BT35" s="301">
        <v>394</v>
      </c>
      <c r="BU35" s="301">
        <v>391</v>
      </c>
      <c r="BV35" s="301">
        <v>391</v>
      </c>
      <c r="BW35" s="292">
        <v>393</v>
      </c>
      <c r="BX35" s="293">
        <v>392</v>
      </c>
      <c r="BY35" s="301">
        <v>391</v>
      </c>
      <c r="BZ35" s="301">
        <v>429</v>
      </c>
      <c r="CA35" s="301">
        <v>396</v>
      </c>
      <c r="CB35" s="301">
        <v>415</v>
      </c>
      <c r="CC35" s="301">
        <v>419</v>
      </c>
      <c r="CD35" s="301">
        <v>416</v>
      </c>
      <c r="CE35" s="301">
        <v>416</v>
      </c>
      <c r="CF35" s="301">
        <v>415</v>
      </c>
      <c r="CG35" s="301">
        <v>420</v>
      </c>
      <c r="CH35" s="301">
        <v>417</v>
      </c>
      <c r="CI35" s="292">
        <v>417</v>
      </c>
      <c r="CJ35" s="293">
        <v>418</v>
      </c>
      <c r="CK35" s="301">
        <v>417</v>
      </c>
      <c r="CL35" s="301">
        <v>419</v>
      </c>
      <c r="CM35" s="301">
        <v>420</v>
      </c>
      <c r="CN35" s="301">
        <v>421</v>
      </c>
      <c r="CO35" s="301">
        <v>429</v>
      </c>
      <c r="CP35" s="301">
        <v>425</v>
      </c>
      <c r="CQ35" s="301">
        <v>425</v>
      </c>
      <c r="CR35" s="301">
        <v>428</v>
      </c>
      <c r="CS35" s="292">
        <v>425</v>
      </c>
      <c r="CT35" s="296">
        <v>425</v>
      </c>
      <c r="CU35" s="292">
        <v>424</v>
      </c>
      <c r="CV35" s="301">
        <v>419</v>
      </c>
      <c r="CW35" s="301">
        <v>416</v>
      </c>
      <c r="CX35" s="301">
        <v>418</v>
      </c>
      <c r="CY35" s="301">
        <v>429</v>
      </c>
      <c r="CZ35" s="301">
        <v>430</v>
      </c>
      <c r="DA35" s="301">
        <v>430</v>
      </c>
      <c r="DB35" s="301">
        <v>430</v>
      </c>
      <c r="DC35" s="301">
        <v>432</v>
      </c>
      <c r="DD35" s="301">
        <v>432</v>
      </c>
      <c r="DE35" s="301">
        <v>435</v>
      </c>
      <c r="DF35" s="301">
        <v>430</v>
      </c>
      <c r="DG35" s="301">
        <v>429</v>
      </c>
      <c r="DH35" s="301">
        <v>423</v>
      </c>
      <c r="DI35" s="301">
        <v>427</v>
      </c>
      <c r="DJ35" s="301">
        <v>423</v>
      </c>
      <c r="DK35" s="301">
        <v>424</v>
      </c>
      <c r="DL35" s="301">
        <v>431</v>
      </c>
      <c r="DM35" s="301">
        <v>435</v>
      </c>
      <c r="DN35" s="301">
        <v>433</v>
      </c>
      <c r="DO35" s="93">
        <v>-2</v>
      </c>
      <c r="DP35" s="79">
        <v>-0.46189376443418012</v>
      </c>
      <c r="DQ35" s="93">
        <v>4</v>
      </c>
      <c r="DR35" s="79">
        <v>0.93240093240093236</v>
      </c>
      <c r="DV35" s="5"/>
      <c r="DW35" s="5"/>
      <c r="DX35" s="5"/>
      <c r="DY35" s="5"/>
    </row>
    <row r="36" spans="1:129" ht="15" outlineLevel="2">
      <c r="A36" s="309">
        <v>670</v>
      </c>
      <c r="B36" s="14" t="s">
        <v>395</v>
      </c>
      <c r="C36" s="287" t="s">
        <v>512</v>
      </c>
      <c r="D36" s="293">
        <v>401</v>
      </c>
      <c r="E36" s="301">
        <v>401</v>
      </c>
      <c r="F36" s="301">
        <v>401</v>
      </c>
      <c r="G36" s="301">
        <v>401</v>
      </c>
      <c r="H36" s="301">
        <v>401</v>
      </c>
      <c r="I36" s="301">
        <v>407</v>
      </c>
      <c r="J36" s="301">
        <v>407</v>
      </c>
      <c r="K36" s="301">
        <v>407</v>
      </c>
      <c r="L36" s="301">
        <v>407</v>
      </c>
      <c r="M36" s="301">
        <v>407</v>
      </c>
      <c r="N36" s="301">
        <v>404</v>
      </c>
      <c r="O36" s="296">
        <v>419</v>
      </c>
      <c r="P36" s="293">
        <v>417</v>
      </c>
      <c r="Q36" s="301">
        <v>356</v>
      </c>
      <c r="R36" s="301">
        <v>354</v>
      </c>
      <c r="S36" s="301">
        <v>454</v>
      </c>
      <c r="T36" s="301">
        <v>441</v>
      </c>
      <c r="U36" s="301">
        <v>451</v>
      </c>
      <c r="V36" s="301">
        <v>449</v>
      </c>
      <c r="W36" s="301">
        <v>451</v>
      </c>
      <c r="X36" s="301">
        <v>450</v>
      </c>
      <c r="Y36" s="301">
        <v>451</v>
      </c>
      <c r="Z36" s="301">
        <v>450</v>
      </c>
      <c r="AA36" s="296">
        <v>451</v>
      </c>
      <c r="AB36" s="293">
        <v>453</v>
      </c>
      <c r="AC36" s="301">
        <v>452</v>
      </c>
      <c r="AD36" s="301">
        <v>452</v>
      </c>
      <c r="AE36" s="301">
        <v>452</v>
      </c>
      <c r="AF36" s="301">
        <v>447</v>
      </c>
      <c r="AG36" s="301">
        <v>443</v>
      </c>
      <c r="AH36" s="301">
        <v>444</v>
      </c>
      <c r="AI36" s="301">
        <v>445</v>
      </c>
      <c r="AJ36" s="301">
        <v>444</v>
      </c>
      <c r="AK36" s="301">
        <v>444</v>
      </c>
      <c r="AL36" s="301">
        <v>441</v>
      </c>
      <c r="AM36" s="296">
        <v>441</v>
      </c>
      <c r="AN36" s="293">
        <v>440</v>
      </c>
      <c r="AO36" s="301">
        <v>439</v>
      </c>
      <c r="AP36" s="301">
        <v>438</v>
      </c>
      <c r="AQ36" s="301">
        <v>438</v>
      </c>
      <c r="AR36" s="301">
        <v>438</v>
      </c>
      <c r="AS36" s="301">
        <v>438</v>
      </c>
      <c r="AT36" s="301">
        <v>435</v>
      </c>
      <c r="AU36" s="301">
        <v>434</v>
      </c>
      <c r="AV36" s="301">
        <v>433</v>
      </c>
      <c r="AW36" s="301">
        <v>432</v>
      </c>
      <c r="AX36" s="301">
        <v>430</v>
      </c>
      <c r="AY36" s="296">
        <v>428</v>
      </c>
      <c r="AZ36" s="293">
        <v>428</v>
      </c>
      <c r="BA36" s="301">
        <v>424</v>
      </c>
      <c r="BB36" s="301">
        <v>421</v>
      </c>
      <c r="BC36" s="301">
        <v>421</v>
      </c>
      <c r="BD36" s="301">
        <v>419</v>
      </c>
      <c r="BE36" s="301">
        <v>416</v>
      </c>
      <c r="BF36" s="301">
        <v>405</v>
      </c>
      <c r="BG36" s="301">
        <v>402</v>
      </c>
      <c r="BH36" s="301">
        <v>401</v>
      </c>
      <c r="BI36" s="301">
        <v>400</v>
      </c>
      <c r="BJ36" s="301">
        <v>399</v>
      </c>
      <c r="BK36" s="292">
        <v>397</v>
      </c>
      <c r="BL36" s="293">
        <v>395</v>
      </c>
      <c r="BM36" s="301">
        <v>393</v>
      </c>
      <c r="BN36" s="301">
        <v>401</v>
      </c>
      <c r="BO36" s="301">
        <v>401</v>
      </c>
      <c r="BP36" s="301">
        <v>401</v>
      </c>
      <c r="BQ36" s="301">
        <v>403</v>
      </c>
      <c r="BR36" s="301">
        <v>395</v>
      </c>
      <c r="BS36" s="301">
        <v>392</v>
      </c>
      <c r="BT36" s="301">
        <v>391</v>
      </c>
      <c r="BU36" s="301">
        <v>389</v>
      </c>
      <c r="BV36" s="301">
        <v>388</v>
      </c>
      <c r="BW36" s="292">
        <v>388</v>
      </c>
      <c r="BX36" s="293">
        <v>395</v>
      </c>
      <c r="BY36" s="301">
        <v>391</v>
      </c>
      <c r="BZ36" s="301">
        <v>420</v>
      </c>
      <c r="CA36" s="301">
        <v>420</v>
      </c>
      <c r="CB36" s="301">
        <v>416</v>
      </c>
      <c r="CC36" s="301">
        <v>415</v>
      </c>
      <c r="CD36" s="301">
        <v>415</v>
      </c>
      <c r="CE36" s="301">
        <v>413</v>
      </c>
      <c r="CF36" s="301">
        <v>410</v>
      </c>
      <c r="CG36" s="301">
        <v>411</v>
      </c>
      <c r="CH36" s="301">
        <v>410</v>
      </c>
      <c r="CI36" s="292">
        <v>400</v>
      </c>
      <c r="CJ36" s="293">
        <v>403</v>
      </c>
      <c r="CK36" s="301">
        <v>404</v>
      </c>
      <c r="CL36" s="301">
        <v>402</v>
      </c>
      <c r="CM36" s="301">
        <v>412</v>
      </c>
      <c r="CN36" s="301">
        <v>413</v>
      </c>
      <c r="CO36" s="301">
        <v>412</v>
      </c>
      <c r="CP36" s="301">
        <v>410</v>
      </c>
      <c r="CQ36" s="301">
        <v>409</v>
      </c>
      <c r="CR36" s="301">
        <v>410</v>
      </c>
      <c r="CS36" s="292">
        <v>410</v>
      </c>
      <c r="CT36" s="296">
        <v>409</v>
      </c>
      <c r="CU36" s="292">
        <v>409</v>
      </c>
      <c r="CV36" s="301">
        <v>408</v>
      </c>
      <c r="CW36" s="301">
        <v>410</v>
      </c>
      <c r="CX36" s="301">
        <v>411</v>
      </c>
      <c r="CY36" s="301">
        <v>410</v>
      </c>
      <c r="CZ36" s="301">
        <v>409</v>
      </c>
      <c r="DA36" s="301">
        <v>411</v>
      </c>
      <c r="DB36" s="301">
        <v>409</v>
      </c>
      <c r="DC36" s="301">
        <v>411</v>
      </c>
      <c r="DD36" s="301">
        <v>413</v>
      </c>
      <c r="DE36" s="301">
        <v>413</v>
      </c>
      <c r="DF36" s="301">
        <v>409</v>
      </c>
      <c r="DG36" s="301">
        <v>412</v>
      </c>
      <c r="DH36" s="301">
        <v>409</v>
      </c>
      <c r="DI36" s="301">
        <v>404</v>
      </c>
      <c r="DJ36" s="301">
        <v>403</v>
      </c>
      <c r="DK36" s="301">
        <v>414</v>
      </c>
      <c r="DL36" s="301">
        <v>414</v>
      </c>
      <c r="DM36" s="301">
        <v>415</v>
      </c>
      <c r="DN36" s="301">
        <v>409</v>
      </c>
      <c r="DO36" s="93">
        <v>-6</v>
      </c>
      <c r="DP36" s="79">
        <v>-1.4669926650366749</v>
      </c>
      <c r="DQ36" s="93">
        <v>-3</v>
      </c>
      <c r="DR36" s="79">
        <v>-0.72815533980582525</v>
      </c>
      <c r="DV36" s="5"/>
      <c r="DW36" s="5"/>
      <c r="DX36" s="5"/>
      <c r="DY36" s="5"/>
    </row>
    <row r="37" spans="1:129" ht="15" outlineLevel="2">
      <c r="A37" s="309">
        <v>690</v>
      </c>
      <c r="B37" s="14" t="s">
        <v>395</v>
      </c>
      <c r="C37" s="287" t="s">
        <v>516</v>
      </c>
      <c r="D37" s="293">
        <v>131</v>
      </c>
      <c r="E37" s="301">
        <v>131</v>
      </c>
      <c r="F37" s="301">
        <v>131</v>
      </c>
      <c r="G37" s="301">
        <v>131</v>
      </c>
      <c r="H37" s="301">
        <v>131</v>
      </c>
      <c r="I37" s="301">
        <v>133</v>
      </c>
      <c r="J37" s="301">
        <v>133</v>
      </c>
      <c r="K37" s="301">
        <v>133</v>
      </c>
      <c r="L37" s="301">
        <v>133</v>
      </c>
      <c r="M37" s="301">
        <v>133</v>
      </c>
      <c r="N37" s="301">
        <v>133</v>
      </c>
      <c r="O37" s="296">
        <v>145</v>
      </c>
      <c r="P37" s="293">
        <v>145</v>
      </c>
      <c r="Q37" s="301">
        <v>136</v>
      </c>
      <c r="R37" s="301">
        <v>136</v>
      </c>
      <c r="S37" s="301">
        <v>186</v>
      </c>
      <c r="T37" s="301">
        <v>185</v>
      </c>
      <c r="U37" s="301">
        <v>188</v>
      </c>
      <c r="V37" s="301">
        <v>187</v>
      </c>
      <c r="W37" s="301">
        <v>187</v>
      </c>
      <c r="X37" s="301">
        <v>187</v>
      </c>
      <c r="Y37" s="301">
        <v>188</v>
      </c>
      <c r="Z37" s="301">
        <v>188</v>
      </c>
      <c r="AA37" s="296">
        <v>189</v>
      </c>
      <c r="AB37" s="293">
        <v>189</v>
      </c>
      <c r="AC37" s="301">
        <v>189</v>
      </c>
      <c r="AD37" s="301">
        <v>190</v>
      </c>
      <c r="AE37" s="301">
        <v>190</v>
      </c>
      <c r="AF37" s="301">
        <v>191</v>
      </c>
      <c r="AG37" s="301">
        <v>190</v>
      </c>
      <c r="AH37" s="301">
        <v>190</v>
      </c>
      <c r="AI37" s="301">
        <v>191</v>
      </c>
      <c r="AJ37" s="301">
        <v>190</v>
      </c>
      <c r="AK37" s="301">
        <v>189</v>
      </c>
      <c r="AL37" s="301">
        <v>189</v>
      </c>
      <c r="AM37" s="296">
        <v>189</v>
      </c>
      <c r="AN37" s="293">
        <v>189</v>
      </c>
      <c r="AO37" s="301">
        <v>189</v>
      </c>
      <c r="AP37" s="301">
        <v>189</v>
      </c>
      <c r="AQ37" s="301">
        <v>188</v>
      </c>
      <c r="AR37" s="301">
        <v>188</v>
      </c>
      <c r="AS37" s="301">
        <v>187</v>
      </c>
      <c r="AT37" s="301">
        <v>186</v>
      </c>
      <c r="AU37" s="301">
        <v>185</v>
      </c>
      <c r="AV37" s="301">
        <v>185</v>
      </c>
      <c r="AW37" s="301">
        <v>184</v>
      </c>
      <c r="AX37" s="301">
        <v>184</v>
      </c>
      <c r="AY37" s="296">
        <v>184</v>
      </c>
      <c r="AZ37" s="293">
        <v>184</v>
      </c>
      <c r="BA37" s="301">
        <v>184</v>
      </c>
      <c r="BB37" s="301">
        <v>184</v>
      </c>
      <c r="BC37" s="301">
        <v>184</v>
      </c>
      <c r="BD37" s="301">
        <v>184</v>
      </c>
      <c r="BE37" s="301">
        <v>183</v>
      </c>
      <c r="BF37" s="301">
        <v>181</v>
      </c>
      <c r="BG37" s="301">
        <v>182</v>
      </c>
      <c r="BH37" s="301">
        <v>181</v>
      </c>
      <c r="BI37" s="301">
        <v>181</v>
      </c>
      <c r="BJ37" s="301">
        <v>180</v>
      </c>
      <c r="BK37" s="292">
        <v>180</v>
      </c>
      <c r="BL37" s="293">
        <v>181</v>
      </c>
      <c r="BM37" s="301">
        <v>181</v>
      </c>
      <c r="BN37" s="301">
        <v>185</v>
      </c>
      <c r="BO37" s="301">
        <v>186</v>
      </c>
      <c r="BP37" s="301">
        <v>186</v>
      </c>
      <c r="BQ37" s="301">
        <v>186</v>
      </c>
      <c r="BR37" s="301">
        <v>185</v>
      </c>
      <c r="BS37" s="301">
        <v>187</v>
      </c>
      <c r="BT37" s="301">
        <v>185</v>
      </c>
      <c r="BU37" s="301">
        <v>185</v>
      </c>
      <c r="BV37" s="301">
        <v>186</v>
      </c>
      <c r="BW37" s="292">
        <v>188</v>
      </c>
      <c r="BX37" s="293">
        <v>188</v>
      </c>
      <c r="BY37" s="301">
        <v>186</v>
      </c>
      <c r="BZ37" s="301">
        <v>193</v>
      </c>
      <c r="CA37" s="301">
        <v>189</v>
      </c>
      <c r="CB37" s="301">
        <v>192</v>
      </c>
      <c r="CC37" s="301">
        <v>192</v>
      </c>
      <c r="CD37" s="301">
        <v>191</v>
      </c>
      <c r="CE37" s="301">
        <v>191</v>
      </c>
      <c r="CF37" s="301">
        <v>190</v>
      </c>
      <c r="CG37" s="301">
        <v>189</v>
      </c>
      <c r="CH37" s="301">
        <v>189</v>
      </c>
      <c r="CI37" s="292">
        <v>186</v>
      </c>
      <c r="CJ37" s="293">
        <v>185</v>
      </c>
      <c r="CK37" s="301">
        <v>184</v>
      </c>
      <c r="CL37" s="301">
        <v>185</v>
      </c>
      <c r="CM37" s="301">
        <v>185</v>
      </c>
      <c r="CN37" s="301">
        <v>186</v>
      </c>
      <c r="CO37" s="301">
        <v>188</v>
      </c>
      <c r="CP37" s="301">
        <v>187</v>
      </c>
      <c r="CQ37" s="301">
        <v>189</v>
      </c>
      <c r="CR37" s="301">
        <v>188</v>
      </c>
      <c r="CS37" s="292">
        <v>187</v>
      </c>
      <c r="CT37" s="296">
        <v>187</v>
      </c>
      <c r="CU37" s="292">
        <v>188</v>
      </c>
      <c r="CV37" s="301">
        <v>188</v>
      </c>
      <c r="CW37" s="301">
        <v>187</v>
      </c>
      <c r="CX37" s="301">
        <v>188</v>
      </c>
      <c r="CY37" s="301">
        <v>190</v>
      </c>
      <c r="CZ37" s="301">
        <v>191</v>
      </c>
      <c r="DA37" s="301">
        <v>190</v>
      </c>
      <c r="DB37" s="301">
        <v>190</v>
      </c>
      <c r="DC37" s="301">
        <v>187</v>
      </c>
      <c r="DD37" s="301">
        <v>186</v>
      </c>
      <c r="DE37" s="301">
        <v>186</v>
      </c>
      <c r="DF37" s="301">
        <v>184</v>
      </c>
      <c r="DG37" s="301">
        <v>184</v>
      </c>
      <c r="DH37" s="301">
        <v>185</v>
      </c>
      <c r="DI37" s="301">
        <v>183</v>
      </c>
      <c r="DJ37" s="301">
        <v>183</v>
      </c>
      <c r="DK37" s="301">
        <v>185</v>
      </c>
      <c r="DL37" s="301">
        <v>187</v>
      </c>
      <c r="DM37" s="301">
        <v>187</v>
      </c>
      <c r="DN37" s="301">
        <v>188</v>
      </c>
      <c r="DO37" s="93">
        <v>1</v>
      </c>
      <c r="DP37" s="79">
        <v>0.53191489361702127</v>
      </c>
      <c r="DQ37" s="93">
        <v>4</v>
      </c>
      <c r="DR37" s="79">
        <v>2.1739130434782608</v>
      </c>
      <c r="DV37" s="5"/>
      <c r="DW37" s="5"/>
      <c r="DX37" s="5"/>
      <c r="DY37" s="5"/>
    </row>
    <row r="38" spans="1:129" ht="15" outlineLevel="2">
      <c r="A38" s="309">
        <v>736</v>
      </c>
      <c r="B38" s="14" t="s">
        <v>395</v>
      </c>
      <c r="C38" s="287" t="s">
        <v>518</v>
      </c>
      <c r="D38" s="293">
        <v>435</v>
      </c>
      <c r="E38" s="301">
        <v>435</v>
      </c>
      <c r="F38" s="301">
        <v>435</v>
      </c>
      <c r="G38" s="301">
        <v>435</v>
      </c>
      <c r="H38" s="301">
        <v>435</v>
      </c>
      <c r="I38" s="301">
        <v>442</v>
      </c>
      <c r="J38" s="301">
        <v>441</v>
      </c>
      <c r="K38" s="301">
        <v>442</v>
      </c>
      <c r="L38" s="301">
        <v>442</v>
      </c>
      <c r="M38" s="301">
        <v>442</v>
      </c>
      <c r="N38" s="301">
        <v>442</v>
      </c>
      <c r="O38" s="296">
        <v>497</v>
      </c>
      <c r="P38" s="293">
        <v>495</v>
      </c>
      <c r="Q38" s="301">
        <v>427</v>
      </c>
      <c r="R38" s="301">
        <v>421</v>
      </c>
      <c r="S38" s="301">
        <v>502</v>
      </c>
      <c r="T38" s="301">
        <v>499</v>
      </c>
      <c r="U38" s="301">
        <v>505</v>
      </c>
      <c r="V38" s="301">
        <v>496</v>
      </c>
      <c r="W38" s="301">
        <v>498</v>
      </c>
      <c r="X38" s="301">
        <v>494</v>
      </c>
      <c r="Y38" s="301">
        <v>499</v>
      </c>
      <c r="Z38" s="301">
        <v>499</v>
      </c>
      <c r="AA38" s="296">
        <v>502</v>
      </c>
      <c r="AB38" s="293">
        <v>501</v>
      </c>
      <c r="AC38" s="301">
        <v>501</v>
      </c>
      <c r="AD38" s="301">
        <v>500</v>
      </c>
      <c r="AE38" s="301">
        <v>500</v>
      </c>
      <c r="AF38" s="301">
        <v>514</v>
      </c>
      <c r="AG38" s="301">
        <v>512</v>
      </c>
      <c r="AH38" s="301">
        <v>510</v>
      </c>
      <c r="AI38" s="301">
        <v>514</v>
      </c>
      <c r="AJ38" s="301">
        <v>515</v>
      </c>
      <c r="AK38" s="301">
        <v>516</v>
      </c>
      <c r="AL38" s="301">
        <v>518</v>
      </c>
      <c r="AM38" s="296">
        <v>516</v>
      </c>
      <c r="AN38" s="293">
        <v>514</v>
      </c>
      <c r="AO38" s="301">
        <v>517</v>
      </c>
      <c r="AP38" s="301">
        <v>515</v>
      </c>
      <c r="AQ38" s="301">
        <v>513</v>
      </c>
      <c r="AR38" s="301">
        <v>512</v>
      </c>
      <c r="AS38" s="301">
        <v>510</v>
      </c>
      <c r="AT38" s="301">
        <v>510</v>
      </c>
      <c r="AU38" s="301">
        <v>508</v>
      </c>
      <c r="AV38" s="301">
        <v>507</v>
      </c>
      <c r="AW38" s="301">
        <v>507</v>
      </c>
      <c r="AX38" s="301">
        <v>507</v>
      </c>
      <c r="AY38" s="296">
        <v>507</v>
      </c>
      <c r="AZ38" s="293">
        <v>506</v>
      </c>
      <c r="BA38" s="301">
        <v>505</v>
      </c>
      <c r="BB38" s="301">
        <v>503</v>
      </c>
      <c r="BC38" s="301">
        <v>500</v>
      </c>
      <c r="BD38" s="301">
        <v>499</v>
      </c>
      <c r="BE38" s="301">
        <v>499</v>
      </c>
      <c r="BF38" s="301">
        <v>495</v>
      </c>
      <c r="BG38" s="301">
        <v>493</v>
      </c>
      <c r="BH38" s="301">
        <v>493</v>
      </c>
      <c r="BI38" s="301">
        <v>492</v>
      </c>
      <c r="BJ38" s="301">
        <v>497</v>
      </c>
      <c r="BK38" s="292">
        <v>496</v>
      </c>
      <c r="BL38" s="293">
        <v>494</v>
      </c>
      <c r="BM38" s="301">
        <v>493</v>
      </c>
      <c r="BN38" s="301">
        <v>499</v>
      </c>
      <c r="BO38" s="301">
        <v>502</v>
      </c>
      <c r="BP38" s="301">
        <v>502</v>
      </c>
      <c r="BQ38" s="301">
        <v>509</v>
      </c>
      <c r="BR38" s="301">
        <v>504</v>
      </c>
      <c r="BS38" s="301">
        <v>503</v>
      </c>
      <c r="BT38" s="301">
        <v>502</v>
      </c>
      <c r="BU38" s="301">
        <v>501</v>
      </c>
      <c r="BV38" s="301">
        <v>502</v>
      </c>
      <c r="BW38" s="292">
        <v>500</v>
      </c>
      <c r="BX38" s="293">
        <v>505</v>
      </c>
      <c r="BY38" s="301">
        <v>500</v>
      </c>
      <c r="BZ38" s="301">
        <v>524</v>
      </c>
      <c r="CA38" s="301">
        <v>505</v>
      </c>
      <c r="CB38" s="301">
        <v>517</v>
      </c>
      <c r="CC38" s="301">
        <v>521</v>
      </c>
      <c r="CD38" s="301">
        <v>522</v>
      </c>
      <c r="CE38" s="301">
        <v>519</v>
      </c>
      <c r="CF38" s="301">
        <v>517</v>
      </c>
      <c r="CG38" s="301">
        <v>519</v>
      </c>
      <c r="CH38" s="301">
        <v>516</v>
      </c>
      <c r="CI38" s="292">
        <v>517</v>
      </c>
      <c r="CJ38" s="293">
        <v>516</v>
      </c>
      <c r="CK38" s="301">
        <v>512</v>
      </c>
      <c r="CL38" s="301">
        <v>509</v>
      </c>
      <c r="CM38" s="301">
        <v>510</v>
      </c>
      <c r="CN38" s="301">
        <v>511</v>
      </c>
      <c r="CO38" s="301">
        <v>512</v>
      </c>
      <c r="CP38" s="301">
        <v>506</v>
      </c>
      <c r="CQ38" s="301">
        <v>510</v>
      </c>
      <c r="CR38" s="301">
        <v>510</v>
      </c>
      <c r="CS38" s="292">
        <v>508</v>
      </c>
      <c r="CT38" s="296">
        <v>509</v>
      </c>
      <c r="CU38" s="292">
        <v>508</v>
      </c>
      <c r="CV38" s="301">
        <v>506</v>
      </c>
      <c r="CW38" s="301">
        <v>504</v>
      </c>
      <c r="CX38" s="301">
        <v>501</v>
      </c>
      <c r="CY38" s="301">
        <v>504</v>
      </c>
      <c r="CZ38" s="301">
        <v>504</v>
      </c>
      <c r="DA38" s="301">
        <v>505</v>
      </c>
      <c r="DB38" s="301">
        <v>502</v>
      </c>
      <c r="DC38" s="301">
        <v>502</v>
      </c>
      <c r="DD38" s="301">
        <v>501</v>
      </c>
      <c r="DE38" s="301">
        <v>501</v>
      </c>
      <c r="DF38" s="301">
        <v>501</v>
      </c>
      <c r="DG38" s="301">
        <v>501</v>
      </c>
      <c r="DH38" s="301">
        <v>502</v>
      </c>
      <c r="DI38" s="301">
        <v>495</v>
      </c>
      <c r="DJ38" s="301">
        <v>486</v>
      </c>
      <c r="DK38" s="301">
        <v>489</v>
      </c>
      <c r="DL38" s="301">
        <v>491</v>
      </c>
      <c r="DM38" s="301">
        <v>497</v>
      </c>
      <c r="DN38" s="301">
        <v>500</v>
      </c>
      <c r="DO38" s="93">
        <v>3</v>
      </c>
      <c r="DP38" s="79">
        <v>0.6</v>
      </c>
      <c r="DQ38" s="93">
        <v>-1</v>
      </c>
      <c r="DR38" s="79">
        <v>-0.19960079840319359</v>
      </c>
      <c r="DV38" s="5"/>
      <c r="DW38" s="5"/>
      <c r="DX38" s="5"/>
      <c r="DY38" s="5"/>
    </row>
    <row r="39" spans="1:129" ht="15" outlineLevel="2">
      <c r="A39" s="309">
        <v>858</v>
      </c>
      <c r="B39" s="14" t="s">
        <v>395</v>
      </c>
      <c r="C39" s="287" t="s">
        <v>531</v>
      </c>
      <c r="D39" s="293">
        <v>187</v>
      </c>
      <c r="E39" s="301">
        <v>187</v>
      </c>
      <c r="F39" s="301">
        <v>187</v>
      </c>
      <c r="G39" s="301">
        <v>187</v>
      </c>
      <c r="H39" s="301">
        <v>187</v>
      </c>
      <c r="I39" s="301">
        <v>187</v>
      </c>
      <c r="J39" s="301">
        <v>187</v>
      </c>
      <c r="K39" s="301">
        <v>187</v>
      </c>
      <c r="L39" s="301">
        <v>187</v>
      </c>
      <c r="M39" s="301">
        <v>187</v>
      </c>
      <c r="N39" s="301">
        <v>187</v>
      </c>
      <c r="O39" s="296">
        <v>204</v>
      </c>
      <c r="P39" s="293">
        <v>203</v>
      </c>
      <c r="Q39" s="301">
        <v>175</v>
      </c>
      <c r="R39" s="301">
        <v>174</v>
      </c>
      <c r="S39" s="301">
        <v>207</v>
      </c>
      <c r="T39" s="301">
        <v>206</v>
      </c>
      <c r="U39" s="301">
        <v>209</v>
      </c>
      <c r="V39" s="301">
        <v>207</v>
      </c>
      <c r="W39" s="301">
        <v>208</v>
      </c>
      <c r="X39" s="301">
        <v>207</v>
      </c>
      <c r="Y39" s="301">
        <v>207</v>
      </c>
      <c r="Z39" s="301">
        <v>207</v>
      </c>
      <c r="AA39" s="296">
        <v>210</v>
      </c>
      <c r="AB39" s="293">
        <v>209</v>
      </c>
      <c r="AC39" s="301">
        <v>209</v>
      </c>
      <c r="AD39" s="301">
        <v>209</v>
      </c>
      <c r="AE39" s="301">
        <v>209</v>
      </c>
      <c r="AF39" s="301">
        <v>210</v>
      </c>
      <c r="AG39" s="301">
        <v>210</v>
      </c>
      <c r="AH39" s="301">
        <v>209</v>
      </c>
      <c r="AI39" s="301">
        <v>209</v>
      </c>
      <c r="AJ39" s="301">
        <v>208</v>
      </c>
      <c r="AK39" s="301">
        <v>207</v>
      </c>
      <c r="AL39" s="301">
        <v>207</v>
      </c>
      <c r="AM39" s="296">
        <v>207</v>
      </c>
      <c r="AN39" s="293">
        <v>207</v>
      </c>
      <c r="AO39" s="301">
        <v>209</v>
      </c>
      <c r="AP39" s="301">
        <v>209</v>
      </c>
      <c r="AQ39" s="301">
        <v>209</v>
      </c>
      <c r="AR39" s="301">
        <v>209</v>
      </c>
      <c r="AS39" s="301">
        <v>206</v>
      </c>
      <c r="AT39" s="301">
        <v>206</v>
      </c>
      <c r="AU39" s="301">
        <v>206</v>
      </c>
      <c r="AV39" s="301">
        <v>204</v>
      </c>
      <c r="AW39" s="301">
        <v>203</v>
      </c>
      <c r="AX39" s="301">
        <v>202</v>
      </c>
      <c r="AY39" s="296">
        <v>201</v>
      </c>
      <c r="AZ39" s="293">
        <v>201</v>
      </c>
      <c r="BA39" s="301">
        <v>201</v>
      </c>
      <c r="BB39" s="301">
        <v>199</v>
      </c>
      <c r="BC39" s="301">
        <v>198</v>
      </c>
      <c r="BD39" s="301">
        <v>198</v>
      </c>
      <c r="BE39" s="301">
        <v>198</v>
      </c>
      <c r="BF39" s="301">
        <v>195</v>
      </c>
      <c r="BG39" s="301">
        <v>198</v>
      </c>
      <c r="BH39" s="301">
        <v>197</v>
      </c>
      <c r="BI39" s="301">
        <v>197</v>
      </c>
      <c r="BJ39" s="301">
        <v>201</v>
      </c>
      <c r="BK39" s="292">
        <v>201</v>
      </c>
      <c r="BL39" s="293">
        <v>198</v>
      </c>
      <c r="BM39" s="301">
        <v>199</v>
      </c>
      <c r="BN39" s="301">
        <v>207</v>
      </c>
      <c r="BO39" s="301">
        <v>207</v>
      </c>
      <c r="BP39" s="301">
        <v>207</v>
      </c>
      <c r="BQ39" s="301">
        <v>210</v>
      </c>
      <c r="BR39" s="301">
        <v>203</v>
      </c>
      <c r="BS39" s="301">
        <v>204</v>
      </c>
      <c r="BT39" s="301">
        <v>204</v>
      </c>
      <c r="BU39" s="301">
        <v>204</v>
      </c>
      <c r="BV39" s="301">
        <v>205</v>
      </c>
      <c r="BW39" s="292">
        <v>206</v>
      </c>
      <c r="BX39" s="293">
        <v>210</v>
      </c>
      <c r="BY39" s="301">
        <v>208</v>
      </c>
      <c r="BZ39" s="301">
        <v>223</v>
      </c>
      <c r="CA39" s="301">
        <v>218</v>
      </c>
      <c r="CB39" s="301">
        <v>220</v>
      </c>
      <c r="CC39" s="301">
        <v>219</v>
      </c>
      <c r="CD39" s="301">
        <v>218</v>
      </c>
      <c r="CE39" s="301">
        <v>216</v>
      </c>
      <c r="CF39" s="301">
        <v>217</v>
      </c>
      <c r="CG39" s="301">
        <v>221</v>
      </c>
      <c r="CH39" s="301">
        <v>219</v>
      </c>
      <c r="CI39" s="292">
        <v>215</v>
      </c>
      <c r="CJ39" s="293">
        <v>216</v>
      </c>
      <c r="CK39" s="301">
        <v>219</v>
      </c>
      <c r="CL39" s="301">
        <v>217</v>
      </c>
      <c r="CM39" s="301">
        <v>218</v>
      </c>
      <c r="CN39" s="301">
        <v>218</v>
      </c>
      <c r="CO39" s="301">
        <v>218</v>
      </c>
      <c r="CP39" s="301">
        <v>217</v>
      </c>
      <c r="CQ39" s="301">
        <v>218</v>
      </c>
      <c r="CR39" s="301">
        <v>217</v>
      </c>
      <c r="CS39" s="292">
        <v>218</v>
      </c>
      <c r="CT39" s="296">
        <v>219</v>
      </c>
      <c r="CU39" s="292">
        <v>219</v>
      </c>
      <c r="CV39" s="301">
        <v>218</v>
      </c>
      <c r="CW39" s="301">
        <v>218</v>
      </c>
      <c r="CX39" s="301">
        <v>219</v>
      </c>
      <c r="CY39" s="301">
        <v>226</v>
      </c>
      <c r="CZ39" s="301">
        <v>227</v>
      </c>
      <c r="DA39" s="301">
        <v>226</v>
      </c>
      <c r="DB39" s="301">
        <v>227</v>
      </c>
      <c r="DC39" s="301">
        <v>227</v>
      </c>
      <c r="DD39" s="301">
        <v>227</v>
      </c>
      <c r="DE39" s="301">
        <v>227</v>
      </c>
      <c r="DF39" s="301">
        <v>224</v>
      </c>
      <c r="DG39" s="301">
        <v>225</v>
      </c>
      <c r="DH39" s="301">
        <v>226</v>
      </c>
      <c r="DI39" s="301">
        <v>223</v>
      </c>
      <c r="DJ39" s="301">
        <v>209</v>
      </c>
      <c r="DK39" s="301">
        <v>205</v>
      </c>
      <c r="DL39" s="301">
        <v>205</v>
      </c>
      <c r="DM39" s="301">
        <v>208</v>
      </c>
      <c r="DN39" s="301">
        <v>211</v>
      </c>
      <c r="DO39" s="93">
        <v>3</v>
      </c>
      <c r="DP39" s="79">
        <v>1.4218009478672986</v>
      </c>
      <c r="DQ39" s="93">
        <v>-14</v>
      </c>
      <c r="DR39" s="79">
        <v>-6.2222222222222223</v>
      </c>
      <c r="DV39" s="5"/>
      <c r="DW39" s="5"/>
      <c r="DX39" s="5"/>
      <c r="DY39" s="5"/>
    </row>
    <row r="40" spans="1:129" ht="15" outlineLevel="2">
      <c r="A40" s="309">
        <v>885</v>
      </c>
      <c r="B40" s="14" t="s">
        <v>395</v>
      </c>
      <c r="C40" s="287" t="s">
        <v>534</v>
      </c>
      <c r="D40" s="293">
        <v>106</v>
      </c>
      <c r="E40" s="301">
        <v>106</v>
      </c>
      <c r="F40" s="301">
        <v>106</v>
      </c>
      <c r="G40" s="301">
        <v>106</v>
      </c>
      <c r="H40" s="301">
        <v>106</v>
      </c>
      <c r="I40" s="301">
        <v>107</v>
      </c>
      <c r="J40" s="301">
        <v>107</v>
      </c>
      <c r="K40" s="301">
        <v>107</v>
      </c>
      <c r="L40" s="301">
        <v>107</v>
      </c>
      <c r="M40" s="301">
        <v>107</v>
      </c>
      <c r="N40" s="301">
        <v>107</v>
      </c>
      <c r="O40" s="296">
        <v>120</v>
      </c>
      <c r="P40" s="293">
        <v>118</v>
      </c>
      <c r="Q40" s="301">
        <v>100</v>
      </c>
      <c r="R40" s="301">
        <v>100</v>
      </c>
      <c r="S40" s="301">
        <v>117</v>
      </c>
      <c r="T40" s="301">
        <v>113</v>
      </c>
      <c r="U40" s="301">
        <v>118</v>
      </c>
      <c r="V40" s="301">
        <v>115</v>
      </c>
      <c r="W40" s="301">
        <v>114</v>
      </c>
      <c r="X40" s="301">
        <v>113</v>
      </c>
      <c r="Y40" s="301">
        <v>115</v>
      </c>
      <c r="Z40" s="301">
        <v>114</v>
      </c>
      <c r="AA40" s="296">
        <v>115</v>
      </c>
      <c r="AB40" s="293">
        <v>115</v>
      </c>
      <c r="AC40" s="301">
        <v>117</v>
      </c>
      <c r="AD40" s="301">
        <v>117</v>
      </c>
      <c r="AE40" s="301">
        <v>116</v>
      </c>
      <c r="AF40" s="301">
        <v>122</v>
      </c>
      <c r="AG40" s="301">
        <v>122</v>
      </c>
      <c r="AH40" s="301">
        <v>120</v>
      </c>
      <c r="AI40" s="301">
        <v>121</v>
      </c>
      <c r="AJ40" s="301">
        <v>121</v>
      </c>
      <c r="AK40" s="301">
        <v>121</v>
      </c>
      <c r="AL40" s="301">
        <v>121</v>
      </c>
      <c r="AM40" s="296">
        <v>121</v>
      </c>
      <c r="AN40" s="293">
        <v>121</v>
      </c>
      <c r="AO40" s="301">
        <v>121</v>
      </c>
      <c r="AP40" s="301">
        <v>121</v>
      </c>
      <c r="AQ40" s="301">
        <v>121</v>
      </c>
      <c r="AR40" s="301">
        <v>121</v>
      </c>
      <c r="AS40" s="301">
        <v>121</v>
      </c>
      <c r="AT40" s="301">
        <v>120</v>
      </c>
      <c r="AU40" s="301">
        <v>118</v>
      </c>
      <c r="AV40" s="301">
        <v>117</v>
      </c>
      <c r="AW40" s="301">
        <v>117</v>
      </c>
      <c r="AX40" s="301">
        <v>117</v>
      </c>
      <c r="AY40" s="296">
        <v>117</v>
      </c>
      <c r="AZ40" s="293">
        <v>117</v>
      </c>
      <c r="BA40" s="301">
        <v>117</v>
      </c>
      <c r="BB40" s="301">
        <v>117</v>
      </c>
      <c r="BC40" s="301">
        <v>117</v>
      </c>
      <c r="BD40" s="301">
        <v>117</v>
      </c>
      <c r="BE40" s="301">
        <v>117</v>
      </c>
      <c r="BF40" s="301">
        <v>114</v>
      </c>
      <c r="BG40" s="301">
        <v>110</v>
      </c>
      <c r="BH40" s="301">
        <v>109</v>
      </c>
      <c r="BI40" s="301">
        <v>109</v>
      </c>
      <c r="BJ40" s="301">
        <v>108</v>
      </c>
      <c r="BK40" s="292">
        <v>108</v>
      </c>
      <c r="BL40" s="293">
        <v>108</v>
      </c>
      <c r="BM40" s="301">
        <v>108</v>
      </c>
      <c r="BN40" s="301">
        <v>109</v>
      </c>
      <c r="BO40" s="301">
        <v>109</v>
      </c>
      <c r="BP40" s="301">
        <v>109</v>
      </c>
      <c r="BQ40" s="301">
        <v>110</v>
      </c>
      <c r="BR40" s="301">
        <v>110</v>
      </c>
      <c r="BS40" s="301">
        <v>110</v>
      </c>
      <c r="BT40" s="301">
        <v>109</v>
      </c>
      <c r="BU40" s="301">
        <v>109</v>
      </c>
      <c r="BV40" s="301">
        <v>109</v>
      </c>
      <c r="BW40" s="292">
        <v>109</v>
      </c>
      <c r="BX40" s="293">
        <v>109</v>
      </c>
      <c r="BY40" s="301">
        <v>108</v>
      </c>
      <c r="BZ40" s="301">
        <v>118</v>
      </c>
      <c r="CA40" s="301">
        <v>118</v>
      </c>
      <c r="CB40" s="301">
        <v>117</v>
      </c>
      <c r="CC40" s="301">
        <v>117</v>
      </c>
      <c r="CD40" s="301">
        <v>117</v>
      </c>
      <c r="CE40" s="301">
        <v>117</v>
      </c>
      <c r="CF40" s="301">
        <v>115</v>
      </c>
      <c r="CG40" s="301">
        <v>116</v>
      </c>
      <c r="CH40" s="301">
        <v>115</v>
      </c>
      <c r="CI40" s="292">
        <v>108</v>
      </c>
      <c r="CJ40" s="293">
        <v>108</v>
      </c>
      <c r="CK40" s="301">
        <v>108</v>
      </c>
      <c r="CL40" s="301">
        <v>106</v>
      </c>
      <c r="CM40" s="301">
        <v>108</v>
      </c>
      <c r="CN40" s="301">
        <v>109</v>
      </c>
      <c r="CO40" s="301">
        <v>109</v>
      </c>
      <c r="CP40" s="301">
        <v>107</v>
      </c>
      <c r="CQ40" s="301">
        <v>106</v>
      </c>
      <c r="CR40" s="301">
        <v>107</v>
      </c>
      <c r="CS40" s="292">
        <v>108</v>
      </c>
      <c r="CT40" s="296">
        <v>108</v>
      </c>
      <c r="CU40" s="292">
        <v>108</v>
      </c>
      <c r="CV40" s="301">
        <v>107</v>
      </c>
      <c r="CW40" s="301">
        <v>107</v>
      </c>
      <c r="CX40" s="301">
        <v>108</v>
      </c>
      <c r="CY40" s="301">
        <v>108</v>
      </c>
      <c r="CZ40" s="301">
        <v>107</v>
      </c>
      <c r="DA40" s="301">
        <v>108</v>
      </c>
      <c r="DB40" s="301">
        <v>108</v>
      </c>
      <c r="DC40" s="301">
        <v>108</v>
      </c>
      <c r="DD40" s="301">
        <v>108</v>
      </c>
      <c r="DE40" s="301">
        <v>108</v>
      </c>
      <c r="DF40" s="301">
        <v>108</v>
      </c>
      <c r="DG40" s="301">
        <v>107</v>
      </c>
      <c r="DH40" s="301">
        <v>108</v>
      </c>
      <c r="DI40" s="301">
        <v>100</v>
      </c>
      <c r="DJ40" s="301">
        <v>96</v>
      </c>
      <c r="DK40" s="301">
        <v>96</v>
      </c>
      <c r="DL40" s="301">
        <v>97</v>
      </c>
      <c r="DM40" s="301">
        <v>98</v>
      </c>
      <c r="DN40" s="301">
        <v>99</v>
      </c>
      <c r="DO40" s="93">
        <v>1</v>
      </c>
      <c r="DP40" s="79">
        <v>1.0101010101010102</v>
      </c>
      <c r="DQ40" s="93">
        <v>-8</v>
      </c>
      <c r="DR40" s="79">
        <v>-7.4766355140186906</v>
      </c>
      <c r="DV40" s="5"/>
      <c r="DW40" s="5"/>
      <c r="DX40" s="5"/>
      <c r="DY40" s="5"/>
    </row>
    <row r="41" spans="1:129" ht="15" outlineLevel="2">
      <c r="A41" s="309">
        <v>890</v>
      </c>
      <c r="B41" s="14" t="s">
        <v>395</v>
      </c>
      <c r="C41" s="287" t="s">
        <v>536</v>
      </c>
      <c r="D41" s="293">
        <v>385</v>
      </c>
      <c r="E41" s="301">
        <v>385</v>
      </c>
      <c r="F41" s="301">
        <v>385</v>
      </c>
      <c r="G41" s="301">
        <v>385</v>
      </c>
      <c r="H41" s="301">
        <v>385</v>
      </c>
      <c r="I41" s="301">
        <v>387</v>
      </c>
      <c r="J41" s="301">
        <v>387</v>
      </c>
      <c r="K41" s="301">
        <v>387</v>
      </c>
      <c r="L41" s="301">
        <v>387</v>
      </c>
      <c r="M41" s="301">
        <v>387</v>
      </c>
      <c r="N41" s="301">
        <v>385</v>
      </c>
      <c r="O41" s="296">
        <v>408</v>
      </c>
      <c r="P41" s="293">
        <v>407</v>
      </c>
      <c r="Q41" s="301">
        <v>349</v>
      </c>
      <c r="R41" s="301">
        <v>345</v>
      </c>
      <c r="S41" s="301">
        <v>444</v>
      </c>
      <c r="T41" s="301">
        <v>437</v>
      </c>
      <c r="U41" s="301">
        <v>447</v>
      </c>
      <c r="V41" s="301">
        <v>439</v>
      </c>
      <c r="W41" s="301">
        <v>438</v>
      </c>
      <c r="X41" s="301">
        <v>436</v>
      </c>
      <c r="Y41" s="301">
        <v>440</v>
      </c>
      <c r="Z41" s="301">
        <v>439</v>
      </c>
      <c r="AA41" s="296">
        <v>440</v>
      </c>
      <c r="AB41" s="293">
        <v>438</v>
      </c>
      <c r="AC41" s="301">
        <v>437</v>
      </c>
      <c r="AD41" s="301">
        <v>432</v>
      </c>
      <c r="AE41" s="301">
        <v>432</v>
      </c>
      <c r="AF41" s="301">
        <v>430</v>
      </c>
      <c r="AG41" s="301">
        <v>429</v>
      </c>
      <c r="AH41" s="301">
        <v>432</v>
      </c>
      <c r="AI41" s="301">
        <v>432</v>
      </c>
      <c r="AJ41" s="301">
        <v>430</v>
      </c>
      <c r="AK41" s="301">
        <v>430</v>
      </c>
      <c r="AL41" s="301">
        <v>430</v>
      </c>
      <c r="AM41" s="296">
        <v>429</v>
      </c>
      <c r="AN41" s="293">
        <v>429</v>
      </c>
      <c r="AO41" s="301">
        <v>427</v>
      </c>
      <c r="AP41" s="301">
        <v>427</v>
      </c>
      <c r="AQ41" s="301">
        <v>427</v>
      </c>
      <c r="AR41" s="301">
        <v>428</v>
      </c>
      <c r="AS41" s="301">
        <v>428</v>
      </c>
      <c r="AT41" s="301">
        <v>426</v>
      </c>
      <c r="AU41" s="301">
        <v>423</v>
      </c>
      <c r="AV41" s="301">
        <v>423</v>
      </c>
      <c r="AW41" s="301">
        <v>422</v>
      </c>
      <c r="AX41" s="301">
        <v>414</v>
      </c>
      <c r="AY41" s="296">
        <v>414</v>
      </c>
      <c r="AZ41" s="293">
        <v>414</v>
      </c>
      <c r="BA41" s="301">
        <v>413</v>
      </c>
      <c r="BB41" s="301">
        <v>412</v>
      </c>
      <c r="BC41" s="301">
        <v>410</v>
      </c>
      <c r="BD41" s="301">
        <v>408</v>
      </c>
      <c r="BE41" s="301">
        <v>408</v>
      </c>
      <c r="BF41" s="301">
        <v>398</v>
      </c>
      <c r="BG41" s="301">
        <v>397</v>
      </c>
      <c r="BH41" s="301">
        <v>397</v>
      </c>
      <c r="BI41" s="301">
        <v>397</v>
      </c>
      <c r="BJ41" s="301">
        <v>399</v>
      </c>
      <c r="BK41" s="292">
        <v>399</v>
      </c>
      <c r="BL41" s="293">
        <v>397</v>
      </c>
      <c r="BM41" s="301">
        <v>396</v>
      </c>
      <c r="BN41" s="301">
        <v>405</v>
      </c>
      <c r="BO41" s="301">
        <v>407</v>
      </c>
      <c r="BP41" s="301">
        <v>407</v>
      </c>
      <c r="BQ41" s="301">
        <v>411</v>
      </c>
      <c r="BR41" s="301">
        <v>410</v>
      </c>
      <c r="BS41" s="301">
        <v>409</v>
      </c>
      <c r="BT41" s="301">
        <v>408</v>
      </c>
      <c r="BU41" s="301">
        <v>406</v>
      </c>
      <c r="BV41" s="301">
        <v>406</v>
      </c>
      <c r="BW41" s="292">
        <v>406</v>
      </c>
      <c r="BX41" s="293">
        <v>412</v>
      </c>
      <c r="BY41" s="301">
        <v>408</v>
      </c>
      <c r="BZ41" s="301">
        <v>449</v>
      </c>
      <c r="CA41" s="301">
        <v>440</v>
      </c>
      <c r="CB41" s="301">
        <v>444</v>
      </c>
      <c r="CC41" s="301">
        <v>442</v>
      </c>
      <c r="CD41" s="301">
        <v>442</v>
      </c>
      <c r="CE41" s="301">
        <v>440</v>
      </c>
      <c r="CF41" s="301">
        <v>440</v>
      </c>
      <c r="CG41" s="301">
        <v>439</v>
      </c>
      <c r="CH41" s="301">
        <v>438</v>
      </c>
      <c r="CI41" s="292">
        <v>441</v>
      </c>
      <c r="CJ41" s="293">
        <v>435</v>
      </c>
      <c r="CK41" s="301">
        <v>431</v>
      </c>
      <c r="CL41" s="301">
        <v>434</v>
      </c>
      <c r="CM41" s="301">
        <v>440</v>
      </c>
      <c r="CN41" s="301">
        <v>439</v>
      </c>
      <c r="CO41" s="301">
        <v>440</v>
      </c>
      <c r="CP41" s="301">
        <v>437</v>
      </c>
      <c r="CQ41" s="301">
        <v>436</v>
      </c>
      <c r="CR41" s="301">
        <v>438</v>
      </c>
      <c r="CS41" s="292">
        <v>437</v>
      </c>
      <c r="CT41" s="296">
        <v>436</v>
      </c>
      <c r="CU41" s="292">
        <v>436</v>
      </c>
      <c r="CV41" s="301">
        <v>434</v>
      </c>
      <c r="CW41" s="301">
        <v>431</v>
      </c>
      <c r="CX41" s="301">
        <v>430</v>
      </c>
      <c r="CY41" s="301">
        <v>431</v>
      </c>
      <c r="CZ41" s="301">
        <v>432</v>
      </c>
      <c r="DA41" s="301">
        <v>431</v>
      </c>
      <c r="DB41" s="301">
        <v>431</v>
      </c>
      <c r="DC41" s="301">
        <v>432</v>
      </c>
      <c r="DD41" s="301">
        <v>432</v>
      </c>
      <c r="DE41" s="301">
        <v>431</v>
      </c>
      <c r="DF41" s="301">
        <v>428</v>
      </c>
      <c r="DG41" s="301">
        <v>422</v>
      </c>
      <c r="DH41" s="301">
        <v>420</v>
      </c>
      <c r="DI41" s="301">
        <v>420</v>
      </c>
      <c r="DJ41" s="301">
        <v>404</v>
      </c>
      <c r="DK41" s="301">
        <v>401</v>
      </c>
      <c r="DL41" s="301">
        <v>410</v>
      </c>
      <c r="DM41" s="301">
        <v>413</v>
      </c>
      <c r="DN41" s="301">
        <v>417</v>
      </c>
      <c r="DO41" s="93">
        <v>4</v>
      </c>
      <c r="DP41" s="79">
        <v>0.95923261390887282</v>
      </c>
      <c r="DQ41" s="93">
        <v>-5</v>
      </c>
      <c r="DR41" s="79">
        <v>-1.1848341232227488</v>
      </c>
      <c r="DV41" s="5"/>
      <c r="DW41" s="5"/>
      <c r="DX41" s="5"/>
      <c r="DY41" s="5"/>
    </row>
    <row r="42" spans="1:129" ht="15" outlineLevel="1">
      <c r="A42" s="108" t="s">
        <v>396</v>
      </c>
      <c r="B42" s="21"/>
      <c r="C42" s="22"/>
      <c r="D42" s="39">
        <v>3739</v>
      </c>
      <c r="E42" s="40">
        <v>3738</v>
      </c>
      <c r="F42" s="40">
        <v>3737</v>
      </c>
      <c r="G42" s="40">
        <v>3739</v>
      </c>
      <c r="H42" s="40">
        <v>3739</v>
      </c>
      <c r="I42" s="40">
        <v>3813</v>
      </c>
      <c r="J42" s="40">
        <v>3810</v>
      </c>
      <c r="K42" s="40">
        <v>3811</v>
      </c>
      <c r="L42" s="40">
        <v>3811</v>
      </c>
      <c r="M42" s="40">
        <v>3810</v>
      </c>
      <c r="N42" s="40">
        <v>3793</v>
      </c>
      <c r="O42" s="208">
        <v>3961</v>
      </c>
      <c r="P42" s="39">
        <v>3942</v>
      </c>
      <c r="Q42" s="40">
        <v>3461</v>
      </c>
      <c r="R42" s="40">
        <v>3417</v>
      </c>
      <c r="S42" s="40">
        <v>4385</v>
      </c>
      <c r="T42" s="40">
        <v>4337</v>
      </c>
      <c r="U42" s="40">
        <v>4428</v>
      </c>
      <c r="V42" s="40">
        <v>4390</v>
      </c>
      <c r="W42" s="40">
        <v>4383</v>
      </c>
      <c r="X42" s="40">
        <v>4376</v>
      </c>
      <c r="Y42" s="40">
        <v>4408</v>
      </c>
      <c r="Z42" s="40">
        <v>4394</v>
      </c>
      <c r="AA42" s="208">
        <v>4406</v>
      </c>
      <c r="AB42" s="39">
        <v>4411</v>
      </c>
      <c r="AC42" s="40">
        <v>4413</v>
      </c>
      <c r="AD42" s="40">
        <v>4419</v>
      </c>
      <c r="AE42" s="40">
        <v>4419</v>
      </c>
      <c r="AF42" s="40">
        <v>4387</v>
      </c>
      <c r="AG42" s="40">
        <v>4363</v>
      </c>
      <c r="AH42" s="40">
        <v>4369</v>
      </c>
      <c r="AI42" s="40">
        <v>4379</v>
      </c>
      <c r="AJ42" s="40">
        <v>4376</v>
      </c>
      <c r="AK42" s="40">
        <v>4389</v>
      </c>
      <c r="AL42" s="40">
        <v>4384</v>
      </c>
      <c r="AM42" s="208">
        <v>4379</v>
      </c>
      <c r="AN42" s="39">
        <v>4374</v>
      </c>
      <c r="AO42" s="40">
        <v>4373</v>
      </c>
      <c r="AP42" s="40">
        <v>4368</v>
      </c>
      <c r="AQ42" s="40">
        <v>4365</v>
      </c>
      <c r="AR42" s="40">
        <v>4357</v>
      </c>
      <c r="AS42" s="40">
        <v>4354</v>
      </c>
      <c r="AT42" s="40">
        <v>4345</v>
      </c>
      <c r="AU42" s="40">
        <v>4328</v>
      </c>
      <c r="AV42" s="40">
        <v>4323</v>
      </c>
      <c r="AW42" s="40">
        <v>4318</v>
      </c>
      <c r="AX42" s="40">
        <v>4307</v>
      </c>
      <c r="AY42" s="208">
        <v>4298</v>
      </c>
      <c r="AZ42" s="39">
        <v>4298</v>
      </c>
      <c r="BA42" s="40">
        <v>4283</v>
      </c>
      <c r="BB42" s="40">
        <v>4263</v>
      </c>
      <c r="BC42" s="40">
        <v>4255</v>
      </c>
      <c r="BD42" s="40">
        <v>4241</v>
      </c>
      <c r="BE42" s="40">
        <v>4229</v>
      </c>
      <c r="BF42" s="40">
        <v>4139</v>
      </c>
      <c r="BG42" s="40">
        <v>4140</v>
      </c>
      <c r="BH42" s="40">
        <v>4135</v>
      </c>
      <c r="BI42" s="40">
        <v>4131</v>
      </c>
      <c r="BJ42" s="40">
        <v>4148</v>
      </c>
      <c r="BK42" s="52">
        <v>4144</v>
      </c>
      <c r="BL42" s="39">
        <v>4131</v>
      </c>
      <c r="BM42" s="40">
        <v>4121</v>
      </c>
      <c r="BN42" s="40">
        <v>4191</v>
      </c>
      <c r="BO42" s="40">
        <v>4196</v>
      </c>
      <c r="BP42" s="40">
        <v>4196</v>
      </c>
      <c r="BQ42" s="40">
        <v>4211</v>
      </c>
      <c r="BR42" s="40">
        <v>4155</v>
      </c>
      <c r="BS42" s="40">
        <v>4170</v>
      </c>
      <c r="BT42" s="40">
        <v>4162</v>
      </c>
      <c r="BU42" s="40">
        <v>4158</v>
      </c>
      <c r="BV42" s="40">
        <v>4137</v>
      </c>
      <c r="BW42" s="52">
        <v>4142</v>
      </c>
      <c r="BX42" s="39">
        <v>4185</v>
      </c>
      <c r="BY42" s="40">
        <v>4175</v>
      </c>
      <c r="BZ42" s="40">
        <v>4451</v>
      </c>
      <c r="CA42" s="40">
        <v>4386</v>
      </c>
      <c r="CB42" s="40">
        <v>4419</v>
      </c>
      <c r="CC42" s="40">
        <v>4406</v>
      </c>
      <c r="CD42" s="40">
        <v>4391</v>
      </c>
      <c r="CE42" s="40">
        <v>4379</v>
      </c>
      <c r="CF42" s="40">
        <v>4368</v>
      </c>
      <c r="CG42" s="40">
        <v>4371</v>
      </c>
      <c r="CH42" s="40">
        <v>4340</v>
      </c>
      <c r="CI42" s="52">
        <v>4271</v>
      </c>
      <c r="CJ42" s="39">
        <v>4256</v>
      </c>
      <c r="CK42" s="40">
        <v>4220</v>
      </c>
      <c r="CL42" s="40">
        <v>4210</v>
      </c>
      <c r="CM42" s="40">
        <v>4268</v>
      </c>
      <c r="CN42" s="40">
        <v>4254</v>
      </c>
      <c r="CO42" s="40">
        <v>4279</v>
      </c>
      <c r="CP42" s="40">
        <v>4275</v>
      </c>
      <c r="CQ42" s="40">
        <v>4296</v>
      </c>
      <c r="CR42" s="40">
        <v>4294</v>
      </c>
      <c r="CS42" s="52">
        <v>4282</v>
      </c>
      <c r="CT42" s="208">
        <v>4324</v>
      </c>
      <c r="CU42" s="40">
        <v>4301</v>
      </c>
      <c r="CV42" s="40">
        <v>4293</v>
      </c>
      <c r="CW42" s="40">
        <v>4277</v>
      </c>
      <c r="CX42" s="40">
        <v>4286</v>
      </c>
      <c r="CY42" s="40">
        <v>4327</v>
      </c>
      <c r="CZ42" s="40">
        <v>4320</v>
      </c>
      <c r="DA42" s="40">
        <v>4331</v>
      </c>
      <c r="DB42" s="40">
        <v>4323</v>
      </c>
      <c r="DC42" s="40">
        <v>4323</v>
      </c>
      <c r="DD42" s="40">
        <v>4319</v>
      </c>
      <c r="DE42" s="40">
        <v>4319</v>
      </c>
      <c r="DF42" s="40">
        <v>4302</v>
      </c>
      <c r="DG42" s="40">
        <v>4296</v>
      </c>
      <c r="DH42" s="40">
        <v>4285</v>
      </c>
      <c r="DI42" s="40">
        <v>4261</v>
      </c>
      <c r="DJ42" s="40">
        <v>4215</v>
      </c>
      <c r="DK42" s="40">
        <v>4230</v>
      </c>
      <c r="DL42" s="40">
        <v>4257</v>
      </c>
      <c r="DM42" s="40">
        <v>4267</v>
      </c>
      <c r="DN42" s="40">
        <v>4260</v>
      </c>
      <c r="DO42" s="93">
        <v>-7</v>
      </c>
      <c r="DP42" s="79">
        <v>-0.16431924882629106</v>
      </c>
      <c r="DQ42" s="93">
        <v>-36</v>
      </c>
      <c r="DR42" s="79">
        <v>-0.83798882681564246</v>
      </c>
    </row>
    <row r="43" spans="1:129" ht="15" outlineLevel="2">
      <c r="A43" s="309">
        <v>4</v>
      </c>
      <c r="B43" s="14" t="s">
        <v>396</v>
      </c>
      <c r="C43" s="287" t="s">
        <v>416</v>
      </c>
      <c r="D43" s="293">
        <v>43</v>
      </c>
      <c r="E43" s="301">
        <v>43</v>
      </c>
      <c r="F43" s="301">
        <v>43</v>
      </c>
      <c r="G43" s="301">
        <v>43</v>
      </c>
      <c r="H43" s="301">
        <v>43</v>
      </c>
      <c r="I43" s="301">
        <v>43</v>
      </c>
      <c r="J43" s="301">
        <v>43</v>
      </c>
      <c r="K43" s="301">
        <v>43</v>
      </c>
      <c r="L43" s="301">
        <v>43</v>
      </c>
      <c r="M43" s="301">
        <v>43</v>
      </c>
      <c r="N43" s="301">
        <v>43</v>
      </c>
      <c r="O43" s="296">
        <v>44</v>
      </c>
      <c r="P43" s="293">
        <v>44</v>
      </c>
      <c r="Q43" s="301">
        <v>38</v>
      </c>
      <c r="R43" s="301">
        <v>36</v>
      </c>
      <c r="S43" s="301">
        <v>43</v>
      </c>
      <c r="T43" s="301">
        <v>43</v>
      </c>
      <c r="U43" s="301">
        <v>45</v>
      </c>
      <c r="V43" s="301">
        <v>45</v>
      </c>
      <c r="W43" s="301">
        <v>45</v>
      </c>
      <c r="X43" s="301">
        <v>45</v>
      </c>
      <c r="Y43" s="301">
        <v>44</v>
      </c>
      <c r="Z43" s="301">
        <v>44</v>
      </c>
      <c r="AA43" s="296">
        <v>44</v>
      </c>
      <c r="AB43" s="293">
        <v>44</v>
      </c>
      <c r="AC43" s="301">
        <v>44</v>
      </c>
      <c r="AD43" s="301">
        <v>44</v>
      </c>
      <c r="AE43" s="301">
        <v>44</v>
      </c>
      <c r="AF43" s="301">
        <v>44</v>
      </c>
      <c r="AG43" s="301">
        <v>44</v>
      </c>
      <c r="AH43" s="301">
        <v>44</v>
      </c>
      <c r="AI43" s="301">
        <v>44</v>
      </c>
      <c r="AJ43" s="301">
        <v>44</v>
      </c>
      <c r="AK43" s="301">
        <v>44</v>
      </c>
      <c r="AL43" s="301">
        <v>44</v>
      </c>
      <c r="AM43" s="296">
        <v>44</v>
      </c>
      <c r="AN43" s="293">
        <v>44</v>
      </c>
      <c r="AO43" s="301">
        <v>44</v>
      </c>
      <c r="AP43" s="301">
        <v>44</v>
      </c>
      <c r="AQ43" s="301">
        <v>44</v>
      </c>
      <c r="AR43" s="301">
        <v>43</v>
      </c>
      <c r="AS43" s="301">
        <v>42</v>
      </c>
      <c r="AT43" s="301">
        <v>42</v>
      </c>
      <c r="AU43" s="301">
        <v>42</v>
      </c>
      <c r="AV43" s="301">
        <v>42</v>
      </c>
      <c r="AW43" s="301">
        <v>42</v>
      </c>
      <c r="AX43" s="301">
        <v>42</v>
      </c>
      <c r="AY43" s="296">
        <v>41</v>
      </c>
      <c r="AZ43" s="293">
        <v>41</v>
      </c>
      <c r="BA43" s="301">
        <v>41</v>
      </c>
      <c r="BB43" s="301">
        <v>40</v>
      </c>
      <c r="BC43" s="301">
        <v>38</v>
      </c>
      <c r="BD43" s="301">
        <v>38</v>
      </c>
      <c r="BE43" s="301">
        <v>38</v>
      </c>
      <c r="BF43" s="301">
        <v>38</v>
      </c>
      <c r="BG43" s="301">
        <v>38</v>
      </c>
      <c r="BH43" s="301">
        <v>38</v>
      </c>
      <c r="BI43" s="301">
        <v>38</v>
      </c>
      <c r="BJ43" s="301">
        <v>37</v>
      </c>
      <c r="BK43" s="292">
        <v>36</v>
      </c>
      <c r="BL43" s="293">
        <v>36</v>
      </c>
      <c r="BM43" s="301">
        <v>36</v>
      </c>
      <c r="BN43" s="301">
        <v>37</v>
      </c>
      <c r="BO43" s="301">
        <v>37</v>
      </c>
      <c r="BP43" s="301">
        <v>37</v>
      </c>
      <c r="BQ43" s="301">
        <v>37</v>
      </c>
      <c r="BR43" s="301">
        <v>37</v>
      </c>
      <c r="BS43" s="301">
        <v>37</v>
      </c>
      <c r="BT43" s="301">
        <v>37</v>
      </c>
      <c r="BU43" s="301">
        <v>37</v>
      </c>
      <c r="BV43" s="301">
        <v>37</v>
      </c>
      <c r="BW43" s="292">
        <v>37</v>
      </c>
      <c r="BX43" s="293">
        <v>37</v>
      </c>
      <c r="BY43" s="301">
        <v>37</v>
      </c>
      <c r="BZ43" s="301">
        <v>39</v>
      </c>
      <c r="CA43" s="301">
        <v>39</v>
      </c>
      <c r="CB43" s="301">
        <v>39</v>
      </c>
      <c r="CC43" s="301">
        <v>39</v>
      </c>
      <c r="CD43" s="301">
        <v>39</v>
      </c>
      <c r="CE43" s="301">
        <v>39</v>
      </c>
      <c r="CF43" s="301">
        <v>39</v>
      </c>
      <c r="CG43" s="301">
        <v>39</v>
      </c>
      <c r="CH43" s="301">
        <v>39</v>
      </c>
      <c r="CI43" s="292">
        <v>36</v>
      </c>
      <c r="CJ43" s="293">
        <v>36</v>
      </c>
      <c r="CK43" s="301">
        <v>36</v>
      </c>
      <c r="CL43" s="301">
        <v>35</v>
      </c>
      <c r="CM43" s="301">
        <v>37</v>
      </c>
      <c r="CN43" s="301">
        <v>37</v>
      </c>
      <c r="CO43" s="301">
        <v>37</v>
      </c>
      <c r="CP43" s="301">
        <v>37</v>
      </c>
      <c r="CQ43" s="301">
        <v>37</v>
      </c>
      <c r="CR43" s="301">
        <v>38</v>
      </c>
      <c r="CS43" s="292">
        <v>38</v>
      </c>
      <c r="CT43" s="296">
        <v>38</v>
      </c>
      <c r="CU43" s="292">
        <v>38</v>
      </c>
      <c r="CV43" s="301">
        <v>38</v>
      </c>
      <c r="CW43" s="301">
        <v>38</v>
      </c>
      <c r="CX43" s="301">
        <v>38</v>
      </c>
      <c r="CY43" s="301">
        <v>39</v>
      </c>
      <c r="CZ43" s="301">
        <v>39</v>
      </c>
      <c r="DA43" s="301">
        <v>39</v>
      </c>
      <c r="DB43" s="301">
        <v>39</v>
      </c>
      <c r="DC43" s="301">
        <v>38</v>
      </c>
      <c r="DD43" s="301">
        <v>39</v>
      </c>
      <c r="DE43" s="301">
        <v>39</v>
      </c>
      <c r="DF43" s="301">
        <v>38</v>
      </c>
      <c r="DG43" s="301">
        <v>38</v>
      </c>
      <c r="DH43" s="301">
        <v>38</v>
      </c>
      <c r="DI43" s="301">
        <v>37</v>
      </c>
      <c r="DJ43" s="301">
        <v>38</v>
      </c>
      <c r="DK43" s="301">
        <v>37</v>
      </c>
      <c r="DL43" s="301">
        <v>37</v>
      </c>
      <c r="DM43" s="301">
        <v>37</v>
      </c>
      <c r="DN43" s="301">
        <v>37</v>
      </c>
      <c r="DO43" s="93">
        <v>0</v>
      </c>
      <c r="DP43" s="79">
        <v>0</v>
      </c>
      <c r="DQ43" s="93">
        <v>-1</v>
      </c>
      <c r="DR43" s="79">
        <v>-2.6315789473684208</v>
      </c>
    </row>
    <row r="44" spans="1:129" ht="15" outlineLevel="2">
      <c r="A44" s="309">
        <v>42</v>
      </c>
      <c r="B44" s="14" t="s">
        <v>396</v>
      </c>
      <c r="C44" s="287" t="s">
        <v>424</v>
      </c>
      <c r="D44" s="293">
        <v>418</v>
      </c>
      <c r="E44" s="301">
        <v>417</v>
      </c>
      <c r="F44" s="301">
        <v>416</v>
      </c>
      <c r="G44" s="301">
        <v>418</v>
      </c>
      <c r="H44" s="301">
        <v>418</v>
      </c>
      <c r="I44" s="301">
        <v>430</v>
      </c>
      <c r="J44" s="301">
        <v>429</v>
      </c>
      <c r="K44" s="301">
        <v>428</v>
      </c>
      <c r="L44" s="301">
        <v>429</v>
      </c>
      <c r="M44" s="301">
        <v>429</v>
      </c>
      <c r="N44" s="301">
        <v>428</v>
      </c>
      <c r="O44" s="296">
        <v>438</v>
      </c>
      <c r="P44" s="293">
        <v>438</v>
      </c>
      <c r="Q44" s="301">
        <v>392</v>
      </c>
      <c r="R44" s="301">
        <v>386</v>
      </c>
      <c r="S44" s="301">
        <v>502</v>
      </c>
      <c r="T44" s="301">
        <v>496</v>
      </c>
      <c r="U44" s="301">
        <v>509</v>
      </c>
      <c r="V44" s="301">
        <v>507</v>
      </c>
      <c r="W44" s="301">
        <v>507</v>
      </c>
      <c r="X44" s="301">
        <v>506</v>
      </c>
      <c r="Y44" s="301">
        <v>510</v>
      </c>
      <c r="Z44" s="301">
        <v>509</v>
      </c>
      <c r="AA44" s="296">
        <v>507</v>
      </c>
      <c r="AB44" s="293">
        <v>506</v>
      </c>
      <c r="AC44" s="301">
        <v>508</v>
      </c>
      <c r="AD44" s="301">
        <v>509</v>
      </c>
      <c r="AE44" s="301">
        <v>509</v>
      </c>
      <c r="AF44" s="301">
        <v>502</v>
      </c>
      <c r="AG44" s="301">
        <v>500</v>
      </c>
      <c r="AH44" s="301">
        <v>501</v>
      </c>
      <c r="AI44" s="301">
        <v>502</v>
      </c>
      <c r="AJ44" s="301">
        <v>500</v>
      </c>
      <c r="AK44" s="301">
        <v>502</v>
      </c>
      <c r="AL44" s="301">
        <v>501</v>
      </c>
      <c r="AM44" s="296">
        <v>501</v>
      </c>
      <c r="AN44" s="293">
        <v>500</v>
      </c>
      <c r="AO44" s="301">
        <v>501</v>
      </c>
      <c r="AP44" s="301">
        <v>499</v>
      </c>
      <c r="AQ44" s="301">
        <v>499</v>
      </c>
      <c r="AR44" s="301">
        <v>498</v>
      </c>
      <c r="AS44" s="301">
        <v>500</v>
      </c>
      <c r="AT44" s="301">
        <v>499</v>
      </c>
      <c r="AU44" s="301">
        <v>498</v>
      </c>
      <c r="AV44" s="301">
        <v>498</v>
      </c>
      <c r="AW44" s="301">
        <v>497</v>
      </c>
      <c r="AX44" s="301">
        <v>496</v>
      </c>
      <c r="AY44" s="296">
        <v>496</v>
      </c>
      <c r="AZ44" s="293">
        <v>496</v>
      </c>
      <c r="BA44" s="301">
        <v>493</v>
      </c>
      <c r="BB44" s="301">
        <v>494</v>
      </c>
      <c r="BC44" s="301">
        <v>494</v>
      </c>
      <c r="BD44" s="301">
        <v>490</v>
      </c>
      <c r="BE44" s="301">
        <v>490</v>
      </c>
      <c r="BF44" s="301">
        <v>479</v>
      </c>
      <c r="BG44" s="301">
        <v>478</v>
      </c>
      <c r="BH44" s="301">
        <v>478</v>
      </c>
      <c r="BI44" s="301">
        <v>478</v>
      </c>
      <c r="BJ44" s="301">
        <v>480</v>
      </c>
      <c r="BK44" s="292">
        <v>480</v>
      </c>
      <c r="BL44" s="293">
        <v>480</v>
      </c>
      <c r="BM44" s="301">
        <v>478</v>
      </c>
      <c r="BN44" s="301">
        <v>494</v>
      </c>
      <c r="BO44" s="301">
        <v>495</v>
      </c>
      <c r="BP44" s="301">
        <v>495</v>
      </c>
      <c r="BQ44" s="301">
        <v>496</v>
      </c>
      <c r="BR44" s="301">
        <v>490</v>
      </c>
      <c r="BS44" s="301">
        <v>491</v>
      </c>
      <c r="BT44" s="301">
        <v>490</v>
      </c>
      <c r="BU44" s="301">
        <v>490</v>
      </c>
      <c r="BV44" s="301">
        <v>485</v>
      </c>
      <c r="BW44" s="292">
        <v>487</v>
      </c>
      <c r="BX44" s="293">
        <v>498</v>
      </c>
      <c r="BY44" s="301">
        <v>496</v>
      </c>
      <c r="BZ44" s="301">
        <v>530</v>
      </c>
      <c r="CA44" s="301">
        <v>526</v>
      </c>
      <c r="CB44" s="301">
        <v>532</v>
      </c>
      <c r="CC44" s="301">
        <v>532</v>
      </c>
      <c r="CD44" s="301">
        <v>528</v>
      </c>
      <c r="CE44" s="301">
        <v>526</v>
      </c>
      <c r="CF44" s="301">
        <v>523</v>
      </c>
      <c r="CG44" s="301">
        <v>525</v>
      </c>
      <c r="CH44" s="301">
        <v>524</v>
      </c>
      <c r="CI44" s="292">
        <v>516</v>
      </c>
      <c r="CJ44" s="293">
        <v>518</v>
      </c>
      <c r="CK44" s="301">
        <v>515</v>
      </c>
      <c r="CL44" s="301">
        <v>516</v>
      </c>
      <c r="CM44" s="301">
        <v>523</v>
      </c>
      <c r="CN44" s="301">
        <v>518</v>
      </c>
      <c r="CO44" s="301">
        <v>518</v>
      </c>
      <c r="CP44" s="301">
        <v>518</v>
      </c>
      <c r="CQ44" s="301">
        <v>521</v>
      </c>
      <c r="CR44" s="301">
        <v>526</v>
      </c>
      <c r="CS44" s="292">
        <v>525</v>
      </c>
      <c r="CT44" s="296">
        <v>523</v>
      </c>
      <c r="CU44" s="292">
        <v>521</v>
      </c>
      <c r="CV44" s="301">
        <v>517</v>
      </c>
      <c r="CW44" s="301">
        <v>512</v>
      </c>
      <c r="CX44" s="301">
        <v>512</v>
      </c>
      <c r="CY44" s="301">
        <v>512</v>
      </c>
      <c r="CZ44" s="301">
        <v>514</v>
      </c>
      <c r="DA44" s="301">
        <v>516</v>
      </c>
      <c r="DB44" s="301">
        <v>518</v>
      </c>
      <c r="DC44" s="301">
        <v>517</v>
      </c>
      <c r="DD44" s="301">
        <v>515</v>
      </c>
      <c r="DE44" s="301">
        <v>518</v>
      </c>
      <c r="DF44" s="301">
        <v>517</v>
      </c>
      <c r="DG44" s="301">
        <v>518</v>
      </c>
      <c r="DH44" s="301">
        <v>518</v>
      </c>
      <c r="DI44" s="301">
        <v>510</v>
      </c>
      <c r="DJ44" s="301">
        <v>508</v>
      </c>
      <c r="DK44" s="301">
        <v>514</v>
      </c>
      <c r="DL44" s="301">
        <v>518</v>
      </c>
      <c r="DM44" s="301">
        <v>518</v>
      </c>
      <c r="DN44" s="301">
        <v>519</v>
      </c>
      <c r="DO44" s="93">
        <v>1</v>
      </c>
      <c r="DP44" s="79">
        <v>0.19267822736030829</v>
      </c>
      <c r="DQ44" s="93">
        <v>1</v>
      </c>
      <c r="DR44" s="79">
        <v>0.19305019305019305</v>
      </c>
    </row>
    <row r="45" spans="1:129" ht="15" outlineLevel="2">
      <c r="A45" s="309">
        <v>44</v>
      </c>
      <c r="B45" s="14" t="s">
        <v>396</v>
      </c>
      <c r="C45" s="287" t="s">
        <v>425</v>
      </c>
      <c r="D45" s="293">
        <v>71</v>
      </c>
      <c r="E45" s="301">
        <v>71</v>
      </c>
      <c r="F45" s="301">
        <v>71</v>
      </c>
      <c r="G45" s="301">
        <v>71</v>
      </c>
      <c r="H45" s="301">
        <v>71</v>
      </c>
      <c r="I45" s="301">
        <v>73</v>
      </c>
      <c r="J45" s="301">
        <v>73</v>
      </c>
      <c r="K45" s="301">
        <v>73</v>
      </c>
      <c r="L45" s="301">
        <v>73</v>
      </c>
      <c r="M45" s="301">
        <v>73</v>
      </c>
      <c r="N45" s="301">
        <v>73</v>
      </c>
      <c r="O45" s="296">
        <v>80</v>
      </c>
      <c r="P45" s="293">
        <v>80</v>
      </c>
      <c r="Q45" s="301">
        <v>69</v>
      </c>
      <c r="R45" s="301">
        <v>69</v>
      </c>
      <c r="S45" s="301">
        <v>91</v>
      </c>
      <c r="T45" s="301">
        <v>90</v>
      </c>
      <c r="U45" s="301">
        <v>94</v>
      </c>
      <c r="V45" s="301">
        <v>95</v>
      </c>
      <c r="W45" s="301">
        <v>96</v>
      </c>
      <c r="X45" s="301">
        <v>96</v>
      </c>
      <c r="Y45" s="301">
        <v>97</v>
      </c>
      <c r="Z45" s="301">
        <v>97</v>
      </c>
      <c r="AA45" s="296">
        <v>97</v>
      </c>
      <c r="AB45" s="293">
        <v>97</v>
      </c>
      <c r="AC45" s="301">
        <v>97</v>
      </c>
      <c r="AD45" s="301">
        <v>97</v>
      </c>
      <c r="AE45" s="301">
        <v>97</v>
      </c>
      <c r="AF45" s="301">
        <v>95</v>
      </c>
      <c r="AG45" s="301">
        <v>94</v>
      </c>
      <c r="AH45" s="301">
        <v>94</v>
      </c>
      <c r="AI45" s="301">
        <v>94</v>
      </c>
      <c r="AJ45" s="301">
        <v>93</v>
      </c>
      <c r="AK45" s="301">
        <v>94</v>
      </c>
      <c r="AL45" s="301">
        <v>94</v>
      </c>
      <c r="AM45" s="296">
        <v>94</v>
      </c>
      <c r="AN45" s="293">
        <v>94</v>
      </c>
      <c r="AO45" s="301">
        <v>94</v>
      </c>
      <c r="AP45" s="301">
        <v>94</v>
      </c>
      <c r="AQ45" s="301">
        <v>94</v>
      </c>
      <c r="AR45" s="301">
        <v>94</v>
      </c>
      <c r="AS45" s="301">
        <v>94</v>
      </c>
      <c r="AT45" s="301">
        <v>94</v>
      </c>
      <c r="AU45" s="301">
        <v>94</v>
      </c>
      <c r="AV45" s="301">
        <v>94</v>
      </c>
      <c r="AW45" s="301">
        <v>94</v>
      </c>
      <c r="AX45" s="301">
        <v>94</v>
      </c>
      <c r="AY45" s="296">
        <v>94</v>
      </c>
      <c r="AZ45" s="293">
        <v>94</v>
      </c>
      <c r="BA45" s="301">
        <v>94</v>
      </c>
      <c r="BB45" s="301">
        <v>94</v>
      </c>
      <c r="BC45" s="301">
        <v>94</v>
      </c>
      <c r="BD45" s="301">
        <v>94</v>
      </c>
      <c r="BE45" s="301">
        <v>94</v>
      </c>
      <c r="BF45" s="301">
        <v>90</v>
      </c>
      <c r="BG45" s="301">
        <v>90</v>
      </c>
      <c r="BH45" s="301">
        <v>90</v>
      </c>
      <c r="BI45" s="301">
        <v>89</v>
      </c>
      <c r="BJ45" s="301">
        <v>90</v>
      </c>
      <c r="BK45" s="292">
        <v>90</v>
      </c>
      <c r="BL45" s="293">
        <v>90</v>
      </c>
      <c r="BM45" s="301">
        <v>88</v>
      </c>
      <c r="BN45" s="301">
        <v>91</v>
      </c>
      <c r="BO45" s="301">
        <v>91</v>
      </c>
      <c r="BP45" s="301">
        <v>91</v>
      </c>
      <c r="BQ45" s="301">
        <v>92</v>
      </c>
      <c r="BR45" s="301">
        <v>90</v>
      </c>
      <c r="BS45" s="301">
        <v>89</v>
      </c>
      <c r="BT45" s="301">
        <v>88</v>
      </c>
      <c r="BU45" s="301">
        <v>88</v>
      </c>
      <c r="BV45" s="301">
        <v>85</v>
      </c>
      <c r="BW45" s="292">
        <v>85</v>
      </c>
      <c r="BX45" s="293">
        <v>87</v>
      </c>
      <c r="BY45" s="301">
        <v>87</v>
      </c>
      <c r="BZ45" s="301">
        <v>92</v>
      </c>
      <c r="CA45" s="301">
        <v>90</v>
      </c>
      <c r="CB45" s="301">
        <v>91</v>
      </c>
      <c r="CC45" s="301">
        <v>89</v>
      </c>
      <c r="CD45" s="301">
        <v>90</v>
      </c>
      <c r="CE45" s="301">
        <v>90</v>
      </c>
      <c r="CF45" s="301">
        <v>90</v>
      </c>
      <c r="CG45" s="301">
        <v>90</v>
      </c>
      <c r="CH45" s="301">
        <v>90</v>
      </c>
      <c r="CI45" s="292">
        <v>90</v>
      </c>
      <c r="CJ45" s="293">
        <v>90</v>
      </c>
      <c r="CK45" s="301">
        <v>90</v>
      </c>
      <c r="CL45" s="301">
        <v>90</v>
      </c>
      <c r="CM45" s="301">
        <v>88</v>
      </c>
      <c r="CN45" s="301">
        <v>88</v>
      </c>
      <c r="CO45" s="301">
        <v>90</v>
      </c>
      <c r="CP45" s="301">
        <v>88</v>
      </c>
      <c r="CQ45" s="301">
        <v>88</v>
      </c>
      <c r="CR45" s="301">
        <v>89</v>
      </c>
      <c r="CS45" s="292">
        <v>89</v>
      </c>
      <c r="CT45" s="296">
        <v>87</v>
      </c>
      <c r="CU45" s="292">
        <v>87</v>
      </c>
      <c r="CV45" s="301">
        <v>87</v>
      </c>
      <c r="CW45" s="301">
        <v>87</v>
      </c>
      <c r="CX45" s="301">
        <v>87</v>
      </c>
      <c r="CY45" s="301">
        <v>89</v>
      </c>
      <c r="CZ45" s="301">
        <v>89</v>
      </c>
      <c r="DA45" s="301">
        <v>91</v>
      </c>
      <c r="DB45" s="301">
        <v>91</v>
      </c>
      <c r="DC45" s="301">
        <v>91</v>
      </c>
      <c r="DD45" s="301">
        <v>92</v>
      </c>
      <c r="DE45" s="301">
        <v>92</v>
      </c>
      <c r="DF45" s="301">
        <v>92</v>
      </c>
      <c r="DG45" s="301">
        <v>92</v>
      </c>
      <c r="DH45" s="301">
        <v>92</v>
      </c>
      <c r="DI45" s="301">
        <v>94</v>
      </c>
      <c r="DJ45" s="301">
        <v>94</v>
      </c>
      <c r="DK45" s="301">
        <v>97</v>
      </c>
      <c r="DL45" s="301">
        <v>95</v>
      </c>
      <c r="DM45" s="301">
        <v>95</v>
      </c>
      <c r="DN45" s="301">
        <v>95</v>
      </c>
      <c r="DO45" s="93">
        <v>0</v>
      </c>
      <c r="DP45" s="79">
        <v>0</v>
      </c>
      <c r="DQ45" s="93">
        <v>3</v>
      </c>
      <c r="DR45" s="79">
        <v>3.2608695652173911</v>
      </c>
    </row>
    <row r="46" spans="1:129" ht="15" outlineLevel="2">
      <c r="A46" s="309">
        <v>59</v>
      </c>
      <c r="B46" s="14" t="s">
        <v>396</v>
      </c>
      <c r="C46" s="287" t="s">
        <v>429</v>
      </c>
      <c r="D46" s="293">
        <v>67</v>
      </c>
      <c r="E46" s="301">
        <v>67</v>
      </c>
      <c r="F46" s="301">
        <v>67</v>
      </c>
      <c r="G46" s="301">
        <v>67</v>
      </c>
      <c r="H46" s="301">
        <v>67</v>
      </c>
      <c r="I46" s="301">
        <v>67</v>
      </c>
      <c r="J46" s="301">
        <v>67</v>
      </c>
      <c r="K46" s="301">
        <v>67</v>
      </c>
      <c r="L46" s="301">
        <v>67</v>
      </c>
      <c r="M46" s="301">
        <v>67</v>
      </c>
      <c r="N46" s="301">
        <v>67</v>
      </c>
      <c r="O46" s="296">
        <v>69</v>
      </c>
      <c r="P46" s="293">
        <v>69</v>
      </c>
      <c r="Q46" s="301">
        <v>60</v>
      </c>
      <c r="R46" s="301">
        <v>60</v>
      </c>
      <c r="S46" s="301">
        <v>85</v>
      </c>
      <c r="T46" s="301">
        <v>85</v>
      </c>
      <c r="U46" s="301">
        <v>86</v>
      </c>
      <c r="V46" s="301">
        <v>86</v>
      </c>
      <c r="W46" s="301">
        <v>85</v>
      </c>
      <c r="X46" s="301">
        <v>85</v>
      </c>
      <c r="Y46" s="301">
        <v>86</v>
      </c>
      <c r="Z46" s="301">
        <v>86</v>
      </c>
      <c r="AA46" s="296">
        <v>87</v>
      </c>
      <c r="AB46" s="293">
        <v>87</v>
      </c>
      <c r="AC46" s="301">
        <v>88</v>
      </c>
      <c r="AD46" s="301">
        <v>84</v>
      </c>
      <c r="AE46" s="301">
        <v>84</v>
      </c>
      <c r="AF46" s="301">
        <v>84</v>
      </c>
      <c r="AG46" s="301">
        <v>84</v>
      </c>
      <c r="AH46" s="301">
        <v>84</v>
      </c>
      <c r="AI46" s="301">
        <v>84</v>
      </c>
      <c r="AJ46" s="301">
        <v>85</v>
      </c>
      <c r="AK46" s="301">
        <v>85</v>
      </c>
      <c r="AL46" s="301">
        <v>85</v>
      </c>
      <c r="AM46" s="296">
        <v>85</v>
      </c>
      <c r="AN46" s="293">
        <v>85</v>
      </c>
      <c r="AO46" s="301">
        <v>85</v>
      </c>
      <c r="AP46" s="301">
        <v>85</v>
      </c>
      <c r="AQ46" s="301">
        <v>85</v>
      </c>
      <c r="AR46" s="301">
        <v>85</v>
      </c>
      <c r="AS46" s="301">
        <v>85</v>
      </c>
      <c r="AT46" s="301">
        <v>85</v>
      </c>
      <c r="AU46" s="301">
        <v>85</v>
      </c>
      <c r="AV46" s="301">
        <v>85</v>
      </c>
      <c r="AW46" s="301">
        <v>85</v>
      </c>
      <c r="AX46" s="301">
        <v>85</v>
      </c>
      <c r="AY46" s="296">
        <v>85</v>
      </c>
      <c r="AZ46" s="293">
        <v>85</v>
      </c>
      <c r="BA46" s="301">
        <v>84</v>
      </c>
      <c r="BB46" s="301">
        <v>84</v>
      </c>
      <c r="BC46" s="301">
        <v>84</v>
      </c>
      <c r="BD46" s="301">
        <v>84</v>
      </c>
      <c r="BE46" s="301">
        <v>84</v>
      </c>
      <c r="BF46" s="301">
        <v>83</v>
      </c>
      <c r="BG46" s="301">
        <v>84</v>
      </c>
      <c r="BH46" s="301">
        <v>84</v>
      </c>
      <c r="BI46" s="301">
        <v>83</v>
      </c>
      <c r="BJ46" s="301">
        <v>83</v>
      </c>
      <c r="BK46" s="292">
        <v>83</v>
      </c>
      <c r="BL46" s="293">
        <v>89</v>
      </c>
      <c r="BM46" s="301">
        <v>89</v>
      </c>
      <c r="BN46" s="301">
        <v>88</v>
      </c>
      <c r="BO46" s="301">
        <v>88</v>
      </c>
      <c r="BP46" s="301">
        <v>88</v>
      </c>
      <c r="BQ46" s="301">
        <v>88</v>
      </c>
      <c r="BR46" s="301">
        <v>87</v>
      </c>
      <c r="BS46" s="301">
        <v>88</v>
      </c>
      <c r="BT46" s="301">
        <v>88</v>
      </c>
      <c r="BU46" s="301">
        <v>88</v>
      </c>
      <c r="BV46" s="301">
        <v>89</v>
      </c>
      <c r="BW46" s="292">
        <v>89</v>
      </c>
      <c r="BX46" s="293">
        <v>88</v>
      </c>
      <c r="BY46" s="301">
        <v>87</v>
      </c>
      <c r="BZ46" s="301">
        <v>91</v>
      </c>
      <c r="CA46" s="301">
        <v>91</v>
      </c>
      <c r="CB46" s="301">
        <v>93</v>
      </c>
      <c r="CC46" s="301">
        <v>93</v>
      </c>
      <c r="CD46" s="301">
        <v>92</v>
      </c>
      <c r="CE46" s="301">
        <v>92</v>
      </c>
      <c r="CF46" s="301">
        <v>91</v>
      </c>
      <c r="CG46" s="301">
        <v>91</v>
      </c>
      <c r="CH46" s="301">
        <v>90</v>
      </c>
      <c r="CI46" s="292">
        <v>90</v>
      </c>
      <c r="CJ46" s="293">
        <v>90</v>
      </c>
      <c r="CK46" s="301">
        <v>89</v>
      </c>
      <c r="CL46" s="301">
        <v>89</v>
      </c>
      <c r="CM46" s="301">
        <v>90</v>
      </c>
      <c r="CN46" s="301">
        <v>89</v>
      </c>
      <c r="CO46" s="301">
        <v>89</v>
      </c>
      <c r="CP46" s="301">
        <v>89</v>
      </c>
      <c r="CQ46" s="301">
        <v>90</v>
      </c>
      <c r="CR46" s="301">
        <v>89</v>
      </c>
      <c r="CS46" s="292">
        <v>89</v>
      </c>
      <c r="CT46" s="296">
        <v>109</v>
      </c>
      <c r="CU46" s="292">
        <v>109</v>
      </c>
      <c r="CV46" s="301">
        <v>110</v>
      </c>
      <c r="CW46" s="301">
        <v>111</v>
      </c>
      <c r="CX46" s="301">
        <v>110</v>
      </c>
      <c r="CY46" s="301">
        <v>110</v>
      </c>
      <c r="CZ46" s="301">
        <v>113</v>
      </c>
      <c r="DA46" s="301">
        <v>114</v>
      </c>
      <c r="DB46" s="301">
        <v>113</v>
      </c>
      <c r="DC46" s="301">
        <v>113</v>
      </c>
      <c r="DD46" s="301">
        <v>113</v>
      </c>
      <c r="DE46" s="301">
        <v>112</v>
      </c>
      <c r="DF46" s="301">
        <v>111</v>
      </c>
      <c r="DG46" s="301">
        <v>111</v>
      </c>
      <c r="DH46" s="301">
        <v>111</v>
      </c>
      <c r="DI46" s="301">
        <v>108</v>
      </c>
      <c r="DJ46" s="301">
        <v>106</v>
      </c>
      <c r="DK46" s="301">
        <v>107</v>
      </c>
      <c r="DL46" s="301">
        <v>109</v>
      </c>
      <c r="DM46" s="301">
        <v>109</v>
      </c>
      <c r="DN46" s="301">
        <v>109</v>
      </c>
      <c r="DO46" s="93">
        <v>0</v>
      </c>
      <c r="DP46" s="79">
        <v>0</v>
      </c>
      <c r="DQ46" s="93">
        <v>-2</v>
      </c>
      <c r="DR46" s="79">
        <v>-1.8018018018018018</v>
      </c>
    </row>
    <row r="47" spans="1:129" ht="15" outlineLevel="2">
      <c r="A47" s="309">
        <v>113</v>
      </c>
      <c r="B47" s="14" t="s">
        <v>396</v>
      </c>
      <c r="C47" s="287" t="s">
        <v>437</v>
      </c>
      <c r="D47" s="293">
        <v>79</v>
      </c>
      <c r="E47" s="301">
        <v>79</v>
      </c>
      <c r="F47" s="301">
        <v>79</v>
      </c>
      <c r="G47" s="301">
        <v>79</v>
      </c>
      <c r="H47" s="301">
        <v>79</v>
      </c>
      <c r="I47" s="301">
        <v>82</v>
      </c>
      <c r="J47" s="301">
        <v>82</v>
      </c>
      <c r="K47" s="301">
        <v>82</v>
      </c>
      <c r="L47" s="301">
        <v>82</v>
      </c>
      <c r="M47" s="301">
        <v>82</v>
      </c>
      <c r="N47" s="301">
        <v>82</v>
      </c>
      <c r="O47" s="296">
        <v>91</v>
      </c>
      <c r="P47" s="293">
        <v>91</v>
      </c>
      <c r="Q47" s="301">
        <v>77</v>
      </c>
      <c r="R47" s="301">
        <v>76</v>
      </c>
      <c r="S47" s="301">
        <v>106</v>
      </c>
      <c r="T47" s="301">
        <v>105</v>
      </c>
      <c r="U47" s="301">
        <v>108</v>
      </c>
      <c r="V47" s="301">
        <v>108</v>
      </c>
      <c r="W47" s="301">
        <v>107</v>
      </c>
      <c r="X47" s="301">
        <v>107</v>
      </c>
      <c r="Y47" s="301">
        <v>108</v>
      </c>
      <c r="Z47" s="301">
        <v>107</v>
      </c>
      <c r="AA47" s="296">
        <v>106</v>
      </c>
      <c r="AB47" s="293">
        <v>106</v>
      </c>
      <c r="AC47" s="301">
        <v>106</v>
      </c>
      <c r="AD47" s="301">
        <v>106</v>
      </c>
      <c r="AE47" s="301">
        <v>106</v>
      </c>
      <c r="AF47" s="301">
        <v>105</v>
      </c>
      <c r="AG47" s="301">
        <v>104</v>
      </c>
      <c r="AH47" s="301">
        <v>105</v>
      </c>
      <c r="AI47" s="301">
        <v>108</v>
      </c>
      <c r="AJ47" s="301">
        <v>108</v>
      </c>
      <c r="AK47" s="301">
        <v>109</v>
      </c>
      <c r="AL47" s="301">
        <v>109</v>
      </c>
      <c r="AM47" s="296">
        <v>109</v>
      </c>
      <c r="AN47" s="293">
        <v>109</v>
      </c>
      <c r="AO47" s="301">
        <v>109</v>
      </c>
      <c r="AP47" s="301">
        <v>109</v>
      </c>
      <c r="AQ47" s="301">
        <v>109</v>
      </c>
      <c r="AR47" s="301">
        <v>109</v>
      </c>
      <c r="AS47" s="301">
        <v>109</v>
      </c>
      <c r="AT47" s="301">
        <v>109</v>
      </c>
      <c r="AU47" s="301">
        <v>108</v>
      </c>
      <c r="AV47" s="301">
        <v>108</v>
      </c>
      <c r="AW47" s="301">
        <v>108</v>
      </c>
      <c r="AX47" s="301">
        <v>108</v>
      </c>
      <c r="AY47" s="296">
        <v>108</v>
      </c>
      <c r="AZ47" s="293">
        <v>108</v>
      </c>
      <c r="BA47" s="301">
        <v>107</v>
      </c>
      <c r="BB47" s="301">
        <v>107</v>
      </c>
      <c r="BC47" s="301">
        <v>107</v>
      </c>
      <c r="BD47" s="301">
        <v>107</v>
      </c>
      <c r="BE47" s="301">
        <v>107</v>
      </c>
      <c r="BF47" s="301">
        <v>105</v>
      </c>
      <c r="BG47" s="301">
        <v>106</v>
      </c>
      <c r="BH47" s="301">
        <v>106</v>
      </c>
      <c r="BI47" s="301">
        <v>106</v>
      </c>
      <c r="BJ47" s="301">
        <v>107</v>
      </c>
      <c r="BK47" s="292">
        <v>107</v>
      </c>
      <c r="BL47" s="293">
        <v>107</v>
      </c>
      <c r="BM47" s="301">
        <v>107</v>
      </c>
      <c r="BN47" s="301">
        <v>110</v>
      </c>
      <c r="BO47" s="301">
        <v>110</v>
      </c>
      <c r="BP47" s="301">
        <v>110</v>
      </c>
      <c r="BQ47" s="301">
        <v>110</v>
      </c>
      <c r="BR47" s="301">
        <v>108</v>
      </c>
      <c r="BS47" s="301">
        <v>110</v>
      </c>
      <c r="BT47" s="301">
        <v>110</v>
      </c>
      <c r="BU47" s="301">
        <v>110</v>
      </c>
      <c r="BV47" s="301">
        <v>109</v>
      </c>
      <c r="BW47" s="292">
        <v>110</v>
      </c>
      <c r="BX47" s="293">
        <v>111</v>
      </c>
      <c r="BY47" s="301">
        <v>111</v>
      </c>
      <c r="BZ47" s="301">
        <v>116</v>
      </c>
      <c r="CA47" s="301">
        <v>116</v>
      </c>
      <c r="CB47" s="301">
        <v>117</v>
      </c>
      <c r="CC47" s="301">
        <v>116</v>
      </c>
      <c r="CD47" s="301">
        <v>116</v>
      </c>
      <c r="CE47" s="301">
        <v>116</v>
      </c>
      <c r="CF47" s="301">
        <v>116</v>
      </c>
      <c r="CG47" s="301">
        <v>118</v>
      </c>
      <c r="CH47" s="301">
        <v>116</v>
      </c>
      <c r="CI47" s="292">
        <v>117</v>
      </c>
      <c r="CJ47" s="293">
        <v>118</v>
      </c>
      <c r="CK47" s="301">
        <v>119</v>
      </c>
      <c r="CL47" s="301">
        <v>120</v>
      </c>
      <c r="CM47" s="301">
        <v>122</v>
      </c>
      <c r="CN47" s="301">
        <v>122</v>
      </c>
      <c r="CO47" s="301">
        <v>121</v>
      </c>
      <c r="CP47" s="301">
        <v>120</v>
      </c>
      <c r="CQ47" s="301">
        <v>120</v>
      </c>
      <c r="CR47" s="301">
        <v>120</v>
      </c>
      <c r="CS47" s="292">
        <v>121</v>
      </c>
      <c r="CT47" s="296">
        <v>121</v>
      </c>
      <c r="CU47" s="292">
        <v>118</v>
      </c>
      <c r="CV47" s="301">
        <v>118</v>
      </c>
      <c r="CW47" s="301">
        <v>116</v>
      </c>
      <c r="CX47" s="301">
        <v>115</v>
      </c>
      <c r="CY47" s="301">
        <v>116</v>
      </c>
      <c r="CZ47" s="301">
        <v>115</v>
      </c>
      <c r="DA47" s="301">
        <v>116</v>
      </c>
      <c r="DB47" s="301">
        <v>116</v>
      </c>
      <c r="DC47" s="301">
        <v>116</v>
      </c>
      <c r="DD47" s="301">
        <v>115</v>
      </c>
      <c r="DE47" s="301">
        <v>116</v>
      </c>
      <c r="DF47" s="301">
        <v>116</v>
      </c>
      <c r="DG47" s="301">
        <v>115</v>
      </c>
      <c r="DH47" s="301">
        <v>115</v>
      </c>
      <c r="DI47" s="301">
        <v>115</v>
      </c>
      <c r="DJ47" s="301">
        <v>113</v>
      </c>
      <c r="DK47" s="301">
        <v>115</v>
      </c>
      <c r="DL47" s="301">
        <v>116</v>
      </c>
      <c r="DM47" s="301">
        <v>117</v>
      </c>
      <c r="DN47" s="301">
        <v>117</v>
      </c>
      <c r="DO47" s="93">
        <v>0</v>
      </c>
      <c r="DP47" s="79">
        <v>0</v>
      </c>
      <c r="DQ47" s="93">
        <v>2</v>
      </c>
      <c r="DR47" s="79">
        <v>1.7391304347826086</v>
      </c>
    </row>
    <row r="48" spans="1:129" ht="15" outlineLevel="2">
      <c r="A48" s="309">
        <v>125</v>
      </c>
      <c r="B48" s="14" t="s">
        <v>396</v>
      </c>
      <c r="C48" s="287" t="s">
        <v>439</v>
      </c>
      <c r="D48" s="293">
        <v>109</v>
      </c>
      <c r="E48" s="301">
        <v>109</v>
      </c>
      <c r="F48" s="301">
        <v>109</v>
      </c>
      <c r="G48" s="301">
        <v>109</v>
      </c>
      <c r="H48" s="301">
        <v>109</v>
      </c>
      <c r="I48" s="301">
        <v>111</v>
      </c>
      <c r="J48" s="301">
        <v>110</v>
      </c>
      <c r="K48" s="301">
        <v>111</v>
      </c>
      <c r="L48" s="301">
        <v>111</v>
      </c>
      <c r="M48" s="301">
        <v>111</v>
      </c>
      <c r="N48" s="301">
        <v>109</v>
      </c>
      <c r="O48" s="296">
        <v>120</v>
      </c>
      <c r="P48" s="293">
        <v>118</v>
      </c>
      <c r="Q48" s="301">
        <v>101</v>
      </c>
      <c r="R48" s="301">
        <v>100</v>
      </c>
      <c r="S48" s="301">
        <v>129</v>
      </c>
      <c r="T48" s="301">
        <v>128</v>
      </c>
      <c r="U48" s="301">
        <v>136</v>
      </c>
      <c r="V48" s="301">
        <v>135</v>
      </c>
      <c r="W48" s="301">
        <v>135</v>
      </c>
      <c r="X48" s="301">
        <v>135</v>
      </c>
      <c r="Y48" s="301">
        <v>135</v>
      </c>
      <c r="Z48" s="301">
        <v>135</v>
      </c>
      <c r="AA48" s="296">
        <v>136</v>
      </c>
      <c r="AB48" s="293">
        <v>135</v>
      </c>
      <c r="AC48" s="301">
        <v>135</v>
      </c>
      <c r="AD48" s="301">
        <v>137</v>
      </c>
      <c r="AE48" s="301">
        <v>137</v>
      </c>
      <c r="AF48" s="301">
        <v>140</v>
      </c>
      <c r="AG48" s="301">
        <v>140</v>
      </c>
      <c r="AH48" s="301">
        <v>140</v>
      </c>
      <c r="AI48" s="301">
        <v>141</v>
      </c>
      <c r="AJ48" s="301">
        <v>141</v>
      </c>
      <c r="AK48" s="301">
        <v>141</v>
      </c>
      <c r="AL48" s="301">
        <v>141</v>
      </c>
      <c r="AM48" s="296">
        <v>141</v>
      </c>
      <c r="AN48" s="293">
        <v>141</v>
      </c>
      <c r="AO48" s="301">
        <v>140</v>
      </c>
      <c r="AP48" s="301">
        <v>140</v>
      </c>
      <c r="AQ48" s="301">
        <v>140</v>
      </c>
      <c r="AR48" s="301">
        <v>140</v>
      </c>
      <c r="AS48" s="301">
        <v>139</v>
      </c>
      <c r="AT48" s="301">
        <v>139</v>
      </c>
      <c r="AU48" s="301">
        <v>139</v>
      </c>
      <c r="AV48" s="301">
        <v>139</v>
      </c>
      <c r="AW48" s="301">
        <v>139</v>
      </c>
      <c r="AX48" s="301">
        <v>139</v>
      </c>
      <c r="AY48" s="296">
        <v>138</v>
      </c>
      <c r="AZ48" s="293">
        <v>138</v>
      </c>
      <c r="BA48" s="301">
        <v>135</v>
      </c>
      <c r="BB48" s="301">
        <v>135</v>
      </c>
      <c r="BC48" s="301">
        <v>135</v>
      </c>
      <c r="BD48" s="301">
        <v>134</v>
      </c>
      <c r="BE48" s="301">
        <v>134</v>
      </c>
      <c r="BF48" s="301">
        <v>129</v>
      </c>
      <c r="BG48" s="301">
        <v>131</v>
      </c>
      <c r="BH48" s="301">
        <v>131</v>
      </c>
      <c r="BI48" s="301">
        <v>131</v>
      </c>
      <c r="BJ48" s="301">
        <v>133</v>
      </c>
      <c r="BK48" s="292">
        <v>133</v>
      </c>
      <c r="BL48" s="293">
        <v>132</v>
      </c>
      <c r="BM48" s="301">
        <v>132</v>
      </c>
      <c r="BN48" s="301">
        <v>134</v>
      </c>
      <c r="BO48" s="301">
        <v>134</v>
      </c>
      <c r="BP48" s="301">
        <v>134</v>
      </c>
      <c r="BQ48" s="301">
        <v>134</v>
      </c>
      <c r="BR48" s="301">
        <v>129</v>
      </c>
      <c r="BS48" s="301">
        <v>129</v>
      </c>
      <c r="BT48" s="301">
        <v>129</v>
      </c>
      <c r="BU48" s="301">
        <v>129</v>
      </c>
      <c r="BV48" s="301">
        <v>128</v>
      </c>
      <c r="BW48" s="292">
        <v>128</v>
      </c>
      <c r="BX48" s="293">
        <v>135</v>
      </c>
      <c r="BY48" s="301">
        <v>137</v>
      </c>
      <c r="BZ48" s="301">
        <v>148</v>
      </c>
      <c r="CA48" s="301">
        <v>146</v>
      </c>
      <c r="CB48" s="301">
        <v>148</v>
      </c>
      <c r="CC48" s="301">
        <v>147</v>
      </c>
      <c r="CD48" s="301">
        <v>150</v>
      </c>
      <c r="CE48" s="301">
        <v>150</v>
      </c>
      <c r="CF48" s="301">
        <v>148</v>
      </c>
      <c r="CG48" s="301">
        <v>151</v>
      </c>
      <c r="CH48" s="301">
        <v>151</v>
      </c>
      <c r="CI48" s="292">
        <v>148</v>
      </c>
      <c r="CJ48" s="293">
        <v>148</v>
      </c>
      <c r="CK48" s="301">
        <v>143</v>
      </c>
      <c r="CL48" s="301">
        <v>142</v>
      </c>
      <c r="CM48" s="301">
        <v>142</v>
      </c>
      <c r="CN48" s="301">
        <v>139</v>
      </c>
      <c r="CO48" s="301">
        <v>141</v>
      </c>
      <c r="CP48" s="301">
        <v>140</v>
      </c>
      <c r="CQ48" s="301">
        <v>143</v>
      </c>
      <c r="CR48" s="301">
        <v>144</v>
      </c>
      <c r="CS48" s="292">
        <v>144</v>
      </c>
      <c r="CT48" s="296">
        <v>147</v>
      </c>
      <c r="CU48" s="292">
        <v>146</v>
      </c>
      <c r="CV48" s="301">
        <v>146</v>
      </c>
      <c r="CW48" s="301">
        <v>145</v>
      </c>
      <c r="CX48" s="301">
        <v>145</v>
      </c>
      <c r="CY48" s="301">
        <v>147</v>
      </c>
      <c r="CZ48" s="301">
        <v>148</v>
      </c>
      <c r="DA48" s="301">
        <v>149</v>
      </c>
      <c r="DB48" s="301">
        <v>150</v>
      </c>
      <c r="DC48" s="301">
        <v>148</v>
      </c>
      <c r="DD48" s="301">
        <v>148</v>
      </c>
      <c r="DE48" s="301">
        <v>147</v>
      </c>
      <c r="DF48" s="301">
        <v>144</v>
      </c>
      <c r="DG48" s="301">
        <v>144</v>
      </c>
      <c r="DH48" s="301">
        <v>144</v>
      </c>
      <c r="DI48" s="301">
        <v>139</v>
      </c>
      <c r="DJ48" s="301">
        <v>134</v>
      </c>
      <c r="DK48" s="301">
        <v>140</v>
      </c>
      <c r="DL48" s="301">
        <v>144</v>
      </c>
      <c r="DM48" s="301">
        <v>144</v>
      </c>
      <c r="DN48" s="301">
        <v>144</v>
      </c>
      <c r="DO48" s="93">
        <v>0</v>
      </c>
      <c r="DP48" s="79">
        <v>0</v>
      </c>
      <c r="DQ48" s="93">
        <v>0</v>
      </c>
      <c r="DR48" s="79">
        <v>0</v>
      </c>
    </row>
    <row r="49" spans="1:122" ht="15" outlineLevel="2">
      <c r="A49" s="309">
        <v>138</v>
      </c>
      <c r="B49" s="14" t="s">
        <v>396</v>
      </c>
      <c r="C49" s="287" t="s">
        <v>442</v>
      </c>
      <c r="D49" s="293">
        <v>309</v>
      </c>
      <c r="E49" s="301">
        <v>309</v>
      </c>
      <c r="F49" s="301">
        <v>309</v>
      </c>
      <c r="G49" s="301">
        <v>309</v>
      </c>
      <c r="H49" s="301">
        <v>309</v>
      </c>
      <c r="I49" s="301">
        <v>315</v>
      </c>
      <c r="J49" s="301">
        <v>315</v>
      </c>
      <c r="K49" s="301">
        <v>315</v>
      </c>
      <c r="L49" s="301">
        <v>314</v>
      </c>
      <c r="M49" s="301">
        <v>313</v>
      </c>
      <c r="N49" s="301">
        <v>313</v>
      </c>
      <c r="O49" s="296">
        <v>327</v>
      </c>
      <c r="P49" s="293">
        <v>322</v>
      </c>
      <c r="Q49" s="301">
        <v>278</v>
      </c>
      <c r="R49" s="301">
        <v>273</v>
      </c>
      <c r="S49" s="301">
        <v>360</v>
      </c>
      <c r="T49" s="301">
        <v>356</v>
      </c>
      <c r="U49" s="301">
        <v>365</v>
      </c>
      <c r="V49" s="301">
        <v>357</v>
      </c>
      <c r="W49" s="301">
        <v>357</v>
      </c>
      <c r="X49" s="301">
        <v>357</v>
      </c>
      <c r="Y49" s="301">
        <v>357</v>
      </c>
      <c r="Z49" s="301">
        <v>357</v>
      </c>
      <c r="AA49" s="296">
        <v>357</v>
      </c>
      <c r="AB49" s="293">
        <v>357</v>
      </c>
      <c r="AC49" s="301">
        <v>356</v>
      </c>
      <c r="AD49" s="301">
        <v>356</v>
      </c>
      <c r="AE49" s="301">
        <v>356</v>
      </c>
      <c r="AF49" s="301">
        <v>355</v>
      </c>
      <c r="AG49" s="301">
        <v>354</v>
      </c>
      <c r="AH49" s="301">
        <v>354</v>
      </c>
      <c r="AI49" s="301">
        <v>352</v>
      </c>
      <c r="AJ49" s="301">
        <v>352</v>
      </c>
      <c r="AK49" s="301">
        <v>352</v>
      </c>
      <c r="AL49" s="301">
        <v>352</v>
      </c>
      <c r="AM49" s="296">
        <v>352</v>
      </c>
      <c r="AN49" s="293">
        <v>352</v>
      </c>
      <c r="AO49" s="301">
        <v>352</v>
      </c>
      <c r="AP49" s="301">
        <v>352</v>
      </c>
      <c r="AQ49" s="301">
        <v>352</v>
      </c>
      <c r="AR49" s="301">
        <v>351</v>
      </c>
      <c r="AS49" s="301">
        <v>351</v>
      </c>
      <c r="AT49" s="301">
        <v>349</v>
      </c>
      <c r="AU49" s="301">
        <v>347</v>
      </c>
      <c r="AV49" s="301">
        <v>346</v>
      </c>
      <c r="AW49" s="301">
        <v>344</v>
      </c>
      <c r="AX49" s="301">
        <v>344</v>
      </c>
      <c r="AY49" s="296">
        <v>344</v>
      </c>
      <c r="AZ49" s="293">
        <v>344</v>
      </c>
      <c r="BA49" s="301">
        <v>343</v>
      </c>
      <c r="BB49" s="301">
        <v>340</v>
      </c>
      <c r="BC49" s="301">
        <v>338</v>
      </c>
      <c r="BD49" s="301">
        <v>337</v>
      </c>
      <c r="BE49" s="301">
        <v>336</v>
      </c>
      <c r="BF49" s="301">
        <v>328</v>
      </c>
      <c r="BG49" s="301">
        <v>328</v>
      </c>
      <c r="BH49" s="301">
        <v>327</v>
      </c>
      <c r="BI49" s="301">
        <v>326</v>
      </c>
      <c r="BJ49" s="301">
        <v>322</v>
      </c>
      <c r="BK49" s="292">
        <v>321</v>
      </c>
      <c r="BL49" s="293">
        <v>319</v>
      </c>
      <c r="BM49" s="301">
        <v>318</v>
      </c>
      <c r="BN49" s="301">
        <v>324</v>
      </c>
      <c r="BO49" s="301">
        <v>325</v>
      </c>
      <c r="BP49" s="301">
        <v>325</v>
      </c>
      <c r="BQ49" s="301">
        <v>325</v>
      </c>
      <c r="BR49" s="301">
        <v>322</v>
      </c>
      <c r="BS49" s="301">
        <v>324</v>
      </c>
      <c r="BT49" s="301">
        <v>322</v>
      </c>
      <c r="BU49" s="301">
        <v>322</v>
      </c>
      <c r="BV49" s="301">
        <v>317</v>
      </c>
      <c r="BW49" s="292">
        <v>315</v>
      </c>
      <c r="BX49" s="293">
        <v>318</v>
      </c>
      <c r="BY49" s="301">
        <v>318</v>
      </c>
      <c r="BZ49" s="301">
        <v>341</v>
      </c>
      <c r="CA49" s="301">
        <v>333</v>
      </c>
      <c r="CB49" s="301">
        <v>332</v>
      </c>
      <c r="CC49" s="301">
        <v>337</v>
      </c>
      <c r="CD49" s="301">
        <v>336</v>
      </c>
      <c r="CE49" s="301">
        <v>335</v>
      </c>
      <c r="CF49" s="301">
        <v>335</v>
      </c>
      <c r="CG49" s="301">
        <v>336</v>
      </c>
      <c r="CH49" s="301">
        <v>334</v>
      </c>
      <c r="CI49" s="292">
        <v>325</v>
      </c>
      <c r="CJ49" s="293">
        <v>325</v>
      </c>
      <c r="CK49" s="301">
        <v>323</v>
      </c>
      <c r="CL49" s="301">
        <v>324</v>
      </c>
      <c r="CM49" s="301">
        <v>331</v>
      </c>
      <c r="CN49" s="301">
        <v>329</v>
      </c>
      <c r="CO49" s="301">
        <v>327</v>
      </c>
      <c r="CP49" s="301">
        <v>323</v>
      </c>
      <c r="CQ49" s="301">
        <v>326</v>
      </c>
      <c r="CR49" s="301">
        <v>326</v>
      </c>
      <c r="CS49" s="292">
        <v>323</v>
      </c>
      <c r="CT49" s="296">
        <v>325</v>
      </c>
      <c r="CU49" s="292">
        <v>321</v>
      </c>
      <c r="CV49" s="301">
        <v>321</v>
      </c>
      <c r="CW49" s="301">
        <v>324</v>
      </c>
      <c r="CX49" s="301">
        <v>324</v>
      </c>
      <c r="CY49" s="301">
        <v>330</v>
      </c>
      <c r="CZ49" s="301">
        <v>330</v>
      </c>
      <c r="DA49" s="301">
        <v>329</v>
      </c>
      <c r="DB49" s="301">
        <v>326</v>
      </c>
      <c r="DC49" s="301">
        <v>325</v>
      </c>
      <c r="DD49" s="301">
        <v>323</v>
      </c>
      <c r="DE49" s="301">
        <v>325</v>
      </c>
      <c r="DF49" s="301">
        <v>323</v>
      </c>
      <c r="DG49" s="301">
        <v>322</v>
      </c>
      <c r="DH49" s="301">
        <v>320</v>
      </c>
      <c r="DI49" s="301">
        <v>330</v>
      </c>
      <c r="DJ49" s="301">
        <v>328</v>
      </c>
      <c r="DK49" s="301">
        <v>320</v>
      </c>
      <c r="DL49" s="301">
        <v>322</v>
      </c>
      <c r="DM49" s="301">
        <v>323</v>
      </c>
      <c r="DN49" s="301">
        <v>321</v>
      </c>
      <c r="DO49" s="93">
        <v>-2</v>
      </c>
      <c r="DP49" s="79">
        <v>-0.62305295950155759</v>
      </c>
      <c r="DQ49" s="93">
        <v>-1</v>
      </c>
      <c r="DR49" s="79">
        <v>-0.3105590062111801</v>
      </c>
    </row>
    <row r="50" spans="1:122" ht="15" outlineLevel="2">
      <c r="A50" s="309">
        <v>234</v>
      </c>
      <c r="B50" s="14" t="s">
        <v>396</v>
      </c>
      <c r="C50" s="287" t="s">
        <v>455</v>
      </c>
      <c r="D50" s="293">
        <v>386</v>
      </c>
      <c r="E50" s="301">
        <v>386</v>
      </c>
      <c r="F50" s="301">
        <v>386</v>
      </c>
      <c r="G50" s="301">
        <v>386</v>
      </c>
      <c r="H50" s="301">
        <v>386</v>
      </c>
      <c r="I50" s="301">
        <v>390</v>
      </c>
      <c r="J50" s="301">
        <v>390</v>
      </c>
      <c r="K50" s="301">
        <v>390</v>
      </c>
      <c r="L50" s="301">
        <v>390</v>
      </c>
      <c r="M50" s="301">
        <v>390</v>
      </c>
      <c r="N50" s="301">
        <v>385</v>
      </c>
      <c r="O50" s="296">
        <v>415</v>
      </c>
      <c r="P50" s="293">
        <v>414</v>
      </c>
      <c r="Q50" s="301">
        <v>344</v>
      </c>
      <c r="R50" s="301">
        <v>338</v>
      </c>
      <c r="S50" s="301">
        <v>410</v>
      </c>
      <c r="T50" s="301">
        <v>407</v>
      </c>
      <c r="U50" s="301">
        <v>407</v>
      </c>
      <c r="V50" s="301">
        <v>401</v>
      </c>
      <c r="W50" s="301">
        <v>401</v>
      </c>
      <c r="X50" s="301">
        <v>401</v>
      </c>
      <c r="Y50" s="301">
        <v>403</v>
      </c>
      <c r="Z50" s="301">
        <v>402</v>
      </c>
      <c r="AA50" s="296">
        <v>402</v>
      </c>
      <c r="AB50" s="293">
        <v>404</v>
      </c>
      <c r="AC50" s="301">
        <v>402</v>
      </c>
      <c r="AD50" s="301">
        <v>403</v>
      </c>
      <c r="AE50" s="301">
        <v>403</v>
      </c>
      <c r="AF50" s="301">
        <v>402</v>
      </c>
      <c r="AG50" s="301">
        <v>400</v>
      </c>
      <c r="AH50" s="301">
        <v>399</v>
      </c>
      <c r="AI50" s="301">
        <v>402</v>
      </c>
      <c r="AJ50" s="301">
        <v>401</v>
      </c>
      <c r="AK50" s="301">
        <v>403</v>
      </c>
      <c r="AL50" s="301">
        <v>402</v>
      </c>
      <c r="AM50" s="296">
        <v>402</v>
      </c>
      <c r="AN50" s="293">
        <v>402</v>
      </c>
      <c r="AO50" s="301">
        <v>400</v>
      </c>
      <c r="AP50" s="301">
        <v>400</v>
      </c>
      <c r="AQ50" s="301">
        <v>400</v>
      </c>
      <c r="AR50" s="301">
        <v>400</v>
      </c>
      <c r="AS50" s="301">
        <v>399</v>
      </c>
      <c r="AT50" s="301">
        <v>398</v>
      </c>
      <c r="AU50" s="301">
        <v>394</v>
      </c>
      <c r="AV50" s="301">
        <v>394</v>
      </c>
      <c r="AW50" s="301">
        <v>394</v>
      </c>
      <c r="AX50" s="301">
        <v>394</v>
      </c>
      <c r="AY50" s="296">
        <v>392</v>
      </c>
      <c r="AZ50" s="293">
        <v>392</v>
      </c>
      <c r="BA50" s="301">
        <v>392</v>
      </c>
      <c r="BB50" s="301">
        <v>392</v>
      </c>
      <c r="BC50" s="301">
        <v>393</v>
      </c>
      <c r="BD50" s="301">
        <v>392</v>
      </c>
      <c r="BE50" s="301">
        <v>390</v>
      </c>
      <c r="BF50" s="301">
        <v>385</v>
      </c>
      <c r="BG50" s="301">
        <v>390</v>
      </c>
      <c r="BH50" s="301">
        <v>389</v>
      </c>
      <c r="BI50" s="301">
        <v>389</v>
      </c>
      <c r="BJ50" s="301">
        <v>389</v>
      </c>
      <c r="BK50" s="292">
        <v>389</v>
      </c>
      <c r="BL50" s="293">
        <v>385</v>
      </c>
      <c r="BM50" s="301">
        <v>384</v>
      </c>
      <c r="BN50" s="301">
        <v>384</v>
      </c>
      <c r="BO50" s="301">
        <v>385</v>
      </c>
      <c r="BP50" s="301">
        <v>385</v>
      </c>
      <c r="BQ50" s="301">
        <v>386</v>
      </c>
      <c r="BR50" s="301">
        <v>378</v>
      </c>
      <c r="BS50" s="301">
        <v>378</v>
      </c>
      <c r="BT50" s="301">
        <v>378</v>
      </c>
      <c r="BU50" s="301">
        <v>378</v>
      </c>
      <c r="BV50" s="301">
        <v>380</v>
      </c>
      <c r="BW50" s="292">
        <v>383</v>
      </c>
      <c r="BX50" s="293">
        <v>383</v>
      </c>
      <c r="BY50" s="301">
        <v>382</v>
      </c>
      <c r="BZ50" s="301">
        <v>423</v>
      </c>
      <c r="CA50" s="301">
        <v>397</v>
      </c>
      <c r="CB50" s="301">
        <v>409</v>
      </c>
      <c r="CC50" s="301">
        <v>406</v>
      </c>
      <c r="CD50" s="301">
        <v>405</v>
      </c>
      <c r="CE50" s="301">
        <v>404</v>
      </c>
      <c r="CF50" s="301">
        <v>403</v>
      </c>
      <c r="CG50" s="301">
        <v>398</v>
      </c>
      <c r="CH50" s="301">
        <v>394</v>
      </c>
      <c r="CI50" s="292">
        <v>395</v>
      </c>
      <c r="CJ50" s="293">
        <v>391</v>
      </c>
      <c r="CK50" s="301">
        <v>388</v>
      </c>
      <c r="CL50" s="301">
        <v>386</v>
      </c>
      <c r="CM50" s="301">
        <v>397</v>
      </c>
      <c r="CN50" s="301">
        <v>398</v>
      </c>
      <c r="CO50" s="301">
        <v>400</v>
      </c>
      <c r="CP50" s="301">
        <v>399</v>
      </c>
      <c r="CQ50" s="301">
        <v>400</v>
      </c>
      <c r="CR50" s="301">
        <v>400</v>
      </c>
      <c r="CS50" s="292">
        <v>397</v>
      </c>
      <c r="CT50" s="296">
        <v>400</v>
      </c>
      <c r="CU50" s="292">
        <v>400</v>
      </c>
      <c r="CV50" s="301">
        <v>402</v>
      </c>
      <c r="CW50" s="301">
        <v>397</v>
      </c>
      <c r="CX50" s="301">
        <v>397</v>
      </c>
      <c r="CY50" s="301">
        <v>399</v>
      </c>
      <c r="CZ50" s="301">
        <v>397</v>
      </c>
      <c r="DA50" s="301">
        <v>396</v>
      </c>
      <c r="DB50" s="301">
        <v>396</v>
      </c>
      <c r="DC50" s="301">
        <v>399</v>
      </c>
      <c r="DD50" s="301">
        <v>401</v>
      </c>
      <c r="DE50" s="301">
        <v>401</v>
      </c>
      <c r="DF50" s="301">
        <v>401</v>
      </c>
      <c r="DG50" s="301">
        <v>403</v>
      </c>
      <c r="DH50" s="301">
        <v>400</v>
      </c>
      <c r="DI50" s="301">
        <v>397</v>
      </c>
      <c r="DJ50" s="301">
        <v>389</v>
      </c>
      <c r="DK50" s="301">
        <v>393</v>
      </c>
      <c r="DL50" s="301">
        <v>393</v>
      </c>
      <c r="DM50" s="301">
        <v>395</v>
      </c>
      <c r="DN50" s="301">
        <v>392</v>
      </c>
      <c r="DO50" s="93">
        <v>-3</v>
      </c>
      <c r="DP50" s="79">
        <v>-0.76530612244897955</v>
      </c>
      <c r="DQ50" s="93">
        <v>-11</v>
      </c>
      <c r="DR50" s="79">
        <v>-2.7295285359801489</v>
      </c>
    </row>
    <row r="51" spans="1:122" ht="15" outlineLevel="2">
      <c r="A51" s="309">
        <v>240</v>
      </c>
      <c r="B51" s="14" t="s">
        <v>396</v>
      </c>
      <c r="C51" s="287" t="s">
        <v>457</v>
      </c>
      <c r="D51" s="293">
        <v>222</v>
      </c>
      <c r="E51" s="301">
        <v>222</v>
      </c>
      <c r="F51" s="301">
        <v>222</v>
      </c>
      <c r="G51" s="301">
        <v>222</v>
      </c>
      <c r="H51" s="301">
        <v>222</v>
      </c>
      <c r="I51" s="301">
        <v>224</v>
      </c>
      <c r="J51" s="301">
        <v>223</v>
      </c>
      <c r="K51" s="301">
        <v>224</v>
      </c>
      <c r="L51" s="301">
        <v>224</v>
      </c>
      <c r="M51" s="301">
        <v>224</v>
      </c>
      <c r="N51" s="301">
        <v>220</v>
      </c>
      <c r="O51" s="296">
        <v>226</v>
      </c>
      <c r="P51" s="293">
        <v>226</v>
      </c>
      <c r="Q51" s="301">
        <v>199</v>
      </c>
      <c r="R51" s="301">
        <v>194</v>
      </c>
      <c r="S51" s="301">
        <v>263</v>
      </c>
      <c r="T51" s="301">
        <v>259</v>
      </c>
      <c r="U51" s="301">
        <v>262</v>
      </c>
      <c r="V51" s="301">
        <v>258</v>
      </c>
      <c r="W51" s="301">
        <v>257</v>
      </c>
      <c r="X51" s="301">
        <v>256</v>
      </c>
      <c r="Y51" s="301">
        <v>256</v>
      </c>
      <c r="Z51" s="301">
        <v>256</v>
      </c>
      <c r="AA51" s="296">
        <v>259</v>
      </c>
      <c r="AB51" s="293">
        <v>259</v>
      </c>
      <c r="AC51" s="301">
        <v>259</v>
      </c>
      <c r="AD51" s="301">
        <v>261</v>
      </c>
      <c r="AE51" s="301">
        <v>261</v>
      </c>
      <c r="AF51" s="301">
        <v>260</v>
      </c>
      <c r="AG51" s="301">
        <v>259</v>
      </c>
      <c r="AH51" s="301">
        <v>259</v>
      </c>
      <c r="AI51" s="301">
        <v>260</v>
      </c>
      <c r="AJ51" s="301">
        <v>259</v>
      </c>
      <c r="AK51" s="301">
        <v>260</v>
      </c>
      <c r="AL51" s="301">
        <v>260</v>
      </c>
      <c r="AM51" s="296">
        <v>260</v>
      </c>
      <c r="AN51" s="293">
        <v>260</v>
      </c>
      <c r="AO51" s="301">
        <v>259</v>
      </c>
      <c r="AP51" s="301">
        <v>259</v>
      </c>
      <c r="AQ51" s="301">
        <v>259</v>
      </c>
      <c r="AR51" s="301">
        <v>259</v>
      </c>
      <c r="AS51" s="301">
        <v>259</v>
      </c>
      <c r="AT51" s="301">
        <v>259</v>
      </c>
      <c r="AU51" s="301">
        <v>259</v>
      </c>
      <c r="AV51" s="301">
        <v>258</v>
      </c>
      <c r="AW51" s="301">
        <v>258</v>
      </c>
      <c r="AX51" s="301">
        <v>257</v>
      </c>
      <c r="AY51" s="296">
        <v>256</v>
      </c>
      <c r="AZ51" s="293">
        <v>256</v>
      </c>
      <c r="BA51" s="301">
        <v>255</v>
      </c>
      <c r="BB51" s="301">
        <v>253</v>
      </c>
      <c r="BC51" s="301">
        <v>250</v>
      </c>
      <c r="BD51" s="301">
        <v>249</v>
      </c>
      <c r="BE51" s="301">
        <v>249</v>
      </c>
      <c r="BF51" s="301">
        <v>246</v>
      </c>
      <c r="BG51" s="301">
        <v>245</v>
      </c>
      <c r="BH51" s="301">
        <v>245</v>
      </c>
      <c r="BI51" s="301">
        <v>245</v>
      </c>
      <c r="BJ51" s="301">
        <v>243</v>
      </c>
      <c r="BK51" s="292">
        <v>243</v>
      </c>
      <c r="BL51" s="293">
        <v>244</v>
      </c>
      <c r="BM51" s="301">
        <v>244</v>
      </c>
      <c r="BN51" s="301">
        <v>252</v>
      </c>
      <c r="BO51" s="301">
        <v>252</v>
      </c>
      <c r="BP51" s="301">
        <v>252</v>
      </c>
      <c r="BQ51" s="301">
        <v>253</v>
      </c>
      <c r="BR51" s="301">
        <v>252</v>
      </c>
      <c r="BS51" s="301">
        <v>251</v>
      </c>
      <c r="BT51" s="301">
        <v>251</v>
      </c>
      <c r="BU51" s="301">
        <v>251</v>
      </c>
      <c r="BV51" s="301">
        <v>251</v>
      </c>
      <c r="BW51" s="292">
        <v>251</v>
      </c>
      <c r="BX51" s="293">
        <v>252</v>
      </c>
      <c r="BY51" s="301">
        <v>249</v>
      </c>
      <c r="BZ51" s="301">
        <v>258</v>
      </c>
      <c r="CA51" s="301">
        <v>256</v>
      </c>
      <c r="CB51" s="301">
        <v>255</v>
      </c>
      <c r="CC51" s="301">
        <v>255</v>
      </c>
      <c r="CD51" s="301">
        <v>255</v>
      </c>
      <c r="CE51" s="301">
        <v>254</v>
      </c>
      <c r="CF51" s="301">
        <v>251</v>
      </c>
      <c r="CG51" s="301">
        <v>251</v>
      </c>
      <c r="CH51" s="301">
        <v>249</v>
      </c>
      <c r="CI51" s="292">
        <v>249</v>
      </c>
      <c r="CJ51" s="293">
        <v>247</v>
      </c>
      <c r="CK51" s="301">
        <v>244</v>
      </c>
      <c r="CL51" s="301">
        <v>243</v>
      </c>
      <c r="CM51" s="301">
        <v>248</v>
      </c>
      <c r="CN51" s="301">
        <v>248</v>
      </c>
      <c r="CO51" s="301">
        <v>251</v>
      </c>
      <c r="CP51" s="301">
        <v>250</v>
      </c>
      <c r="CQ51" s="301">
        <v>249</v>
      </c>
      <c r="CR51" s="301">
        <v>250</v>
      </c>
      <c r="CS51" s="292">
        <v>249</v>
      </c>
      <c r="CT51" s="296">
        <v>250</v>
      </c>
      <c r="CU51" s="292">
        <v>248</v>
      </c>
      <c r="CV51" s="301">
        <v>246</v>
      </c>
      <c r="CW51" s="301">
        <v>248</v>
      </c>
      <c r="CX51" s="301">
        <v>249</v>
      </c>
      <c r="CY51" s="301">
        <v>250</v>
      </c>
      <c r="CZ51" s="301">
        <v>248</v>
      </c>
      <c r="DA51" s="301">
        <v>248</v>
      </c>
      <c r="DB51" s="301">
        <v>249</v>
      </c>
      <c r="DC51" s="301">
        <v>249</v>
      </c>
      <c r="DD51" s="301">
        <v>250</v>
      </c>
      <c r="DE51" s="301">
        <v>248</v>
      </c>
      <c r="DF51" s="301">
        <v>245</v>
      </c>
      <c r="DG51" s="301">
        <v>244</v>
      </c>
      <c r="DH51" s="301">
        <v>244</v>
      </c>
      <c r="DI51" s="301">
        <v>242</v>
      </c>
      <c r="DJ51" s="301">
        <v>241</v>
      </c>
      <c r="DK51" s="301">
        <v>242</v>
      </c>
      <c r="DL51" s="301">
        <v>249</v>
      </c>
      <c r="DM51" s="301">
        <v>250</v>
      </c>
      <c r="DN51" s="301">
        <v>247</v>
      </c>
      <c r="DO51" s="93">
        <v>-3</v>
      </c>
      <c r="DP51" s="79">
        <v>-1.214574898785425</v>
      </c>
      <c r="DQ51" s="93">
        <v>3</v>
      </c>
      <c r="DR51" s="79">
        <v>1.2295081967213115</v>
      </c>
    </row>
    <row r="52" spans="1:122" ht="15" outlineLevel="2">
      <c r="A52" s="309">
        <v>284</v>
      </c>
      <c r="B52" s="14" t="s">
        <v>396</v>
      </c>
      <c r="C52" s="287" t="s">
        <v>462</v>
      </c>
      <c r="D52" s="293">
        <v>607</v>
      </c>
      <c r="E52" s="301">
        <v>607</v>
      </c>
      <c r="F52" s="301">
        <v>607</v>
      </c>
      <c r="G52" s="301">
        <v>607</v>
      </c>
      <c r="H52" s="301">
        <v>607</v>
      </c>
      <c r="I52" s="301">
        <v>621</v>
      </c>
      <c r="J52" s="301">
        <v>621</v>
      </c>
      <c r="K52" s="301">
        <v>621</v>
      </c>
      <c r="L52" s="301">
        <v>621</v>
      </c>
      <c r="M52" s="301">
        <v>621</v>
      </c>
      <c r="N52" s="301">
        <v>619</v>
      </c>
      <c r="O52" s="296">
        <v>634</v>
      </c>
      <c r="P52" s="293">
        <v>627</v>
      </c>
      <c r="Q52" s="301">
        <v>547</v>
      </c>
      <c r="R52" s="301">
        <v>544</v>
      </c>
      <c r="S52" s="301">
        <v>692</v>
      </c>
      <c r="T52" s="301">
        <v>684</v>
      </c>
      <c r="U52" s="301">
        <v>684</v>
      </c>
      <c r="V52" s="301">
        <v>682</v>
      </c>
      <c r="W52" s="301">
        <v>679</v>
      </c>
      <c r="X52" s="301">
        <v>679</v>
      </c>
      <c r="Y52" s="301">
        <v>687</v>
      </c>
      <c r="Z52" s="301">
        <v>684</v>
      </c>
      <c r="AA52" s="296">
        <v>688</v>
      </c>
      <c r="AB52" s="293">
        <v>690</v>
      </c>
      <c r="AC52" s="301">
        <v>691</v>
      </c>
      <c r="AD52" s="301">
        <v>692</v>
      </c>
      <c r="AE52" s="301">
        <v>692</v>
      </c>
      <c r="AF52" s="301">
        <v>673</v>
      </c>
      <c r="AG52" s="301">
        <v>664</v>
      </c>
      <c r="AH52" s="301">
        <v>662</v>
      </c>
      <c r="AI52" s="301">
        <v>660</v>
      </c>
      <c r="AJ52" s="301">
        <v>659</v>
      </c>
      <c r="AK52" s="301">
        <v>659</v>
      </c>
      <c r="AL52" s="301">
        <v>660</v>
      </c>
      <c r="AM52" s="296">
        <v>659</v>
      </c>
      <c r="AN52" s="293">
        <v>657</v>
      </c>
      <c r="AO52" s="301">
        <v>660</v>
      </c>
      <c r="AP52" s="301">
        <v>659</v>
      </c>
      <c r="AQ52" s="301">
        <v>659</v>
      </c>
      <c r="AR52" s="301">
        <v>657</v>
      </c>
      <c r="AS52" s="301">
        <v>656</v>
      </c>
      <c r="AT52" s="301">
        <v>654</v>
      </c>
      <c r="AU52" s="301">
        <v>650</v>
      </c>
      <c r="AV52" s="301">
        <v>649</v>
      </c>
      <c r="AW52" s="301">
        <v>649</v>
      </c>
      <c r="AX52" s="301">
        <v>646</v>
      </c>
      <c r="AY52" s="296">
        <v>643</v>
      </c>
      <c r="AZ52" s="293">
        <v>643</v>
      </c>
      <c r="BA52" s="301">
        <v>642</v>
      </c>
      <c r="BB52" s="301">
        <v>633</v>
      </c>
      <c r="BC52" s="301">
        <v>633</v>
      </c>
      <c r="BD52" s="301">
        <v>632</v>
      </c>
      <c r="BE52" s="301">
        <v>631</v>
      </c>
      <c r="BF52" s="301">
        <v>621</v>
      </c>
      <c r="BG52" s="301">
        <v>617</v>
      </c>
      <c r="BH52" s="301">
        <v>616</v>
      </c>
      <c r="BI52" s="301">
        <v>615</v>
      </c>
      <c r="BJ52" s="301">
        <v>628</v>
      </c>
      <c r="BK52" s="292">
        <v>627</v>
      </c>
      <c r="BL52" s="293">
        <v>621</v>
      </c>
      <c r="BM52" s="301">
        <v>621</v>
      </c>
      <c r="BN52" s="301">
        <v>630</v>
      </c>
      <c r="BO52" s="301">
        <v>631</v>
      </c>
      <c r="BP52" s="301">
        <v>631</v>
      </c>
      <c r="BQ52" s="301">
        <v>634</v>
      </c>
      <c r="BR52" s="301">
        <v>624</v>
      </c>
      <c r="BS52" s="301">
        <v>627</v>
      </c>
      <c r="BT52" s="301">
        <v>626</v>
      </c>
      <c r="BU52" s="301">
        <v>626</v>
      </c>
      <c r="BV52" s="301">
        <v>622</v>
      </c>
      <c r="BW52" s="292">
        <v>625</v>
      </c>
      <c r="BX52" s="293">
        <v>628</v>
      </c>
      <c r="BY52" s="301">
        <v>626</v>
      </c>
      <c r="BZ52" s="301">
        <v>670</v>
      </c>
      <c r="CA52" s="301">
        <v>663</v>
      </c>
      <c r="CB52" s="301">
        <v>665</v>
      </c>
      <c r="CC52" s="301">
        <v>662</v>
      </c>
      <c r="CD52" s="301">
        <v>660</v>
      </c>
      <c r="CE52" s="301">
        <v>655</v>
      </c>
      <c r="CF52" s="301">
        <v>655</v>
      </c>
      <c r="CG52" s="301">
        <v>655</v>
      </c>
      <c r="CH52" s="301">
        <v>651</v>
      </c>
      <c r="CI52" s="292">
        <v>634</v>
      </c>
      <c r="CJ52" s="293">
        <v>635</v>
      </c>
      <c r="CK52" s="301">
        <v>632</v>
      </c>
      <c r="CL52" s="301">
        <v>625</v>
      </c>
      <c r="CM52" s="301">
        <v>631</v>
      </c>
      <c r="CN52" s="301">
        <v>631</v>
      </c>
      <c r="CO52" s="301">
        <v>633</v>
      </c>
      <c r="CP52" s="301">
        <v>634</v>
      </c>
      <c r="CQ52" s="301">
        <v>638</v>
      </c>
      <c r="CR52" s="301">
        <v>637</v>
      </c>
      <c r="CS52" s="292">
        <v>635</v>
      </c>
      <c r="CT52" s="296">
        <v>634</v>
      </c>
      <c r="CU52" s="292">
        <v>632</v>
      </c>
      <c r="CV52" s="301">
        <v>632</v>
      </c>
      <c r="CW52" s="301">
        <v>628</v>
      </c>
      <c r="CX52" s="301">
        <v>630</v>
      </c>
      <c r="CY52" s="301">
        <v>637</v>
      </c>
      <c r="CZ52" s="301">
        <v>637</v>
      </c>
      <c r="DA52" s="301">
        <v>640</v>
      </c>
      <c r="DB52" s="301">
        <v>637</v>
      </c>
      <c r="DC52" s="301">
        <v>637</v>
      </c>
      <c r="DD52" s="301">
        <v>635</v>
      </c>
      <c r="DE52" s="301">
        <v>637</v>
      </c>
      <c r="DF52" s="301">
        <v>631</v>
      </c>
      <c r="DG52" s="301">
        <v>630</v>
      </c>
      <c r="DH52" s="301">
        <v>629</v>
      </c>
      <c r="DI52" s="301">
        <v>631</v>
      </c>
      <c r="DJ52" s="301">
        <v>633</v>
      </c>
      <c r="DK52" s="301">
        <v>634</v>
      </c>
      <c r="DL52" s="301">
        <v>634</v>
      </c>
      <c r="DM52" s="301">
        <v>634</v>
      </c>
      <c r="DN52" s="301">
        <v>633</v>
      </c>
      <c r="DO52" s="93">
        <v>-1</v>
      </c>
      <c r="DP52" s="79">
        <v>-0.15797788309636651</v>
      </c>
      <c r="DQ52" s="93">
        <v>3</v>
      </c>
      <c r="DR52" s="79">
        <v>0.47619047619047622</v>
      </c>
    </row>
    <row r="53" spans="1:122" ht="15" outlineLevel="2">
      <c r="A53" s="309">
        <v>306</v>
      </c>
      <c r="B53" s="14" t="s">
        <v>396</v>
      </c>
      <c r="C53" s="287" t="s">
        <v>463</v>
      </c>
      <c r="D53" s="293">
        <v>74</v>
      </c>
      <c r="E53" s="301">
        <v>74</v>
      </c>
      <c r="F53" s="301">
        <v>74</v>
      </c>
      <c r="G53" s="301">
        <v>74</v>
      </c>
      <c r="H53" s="301">
        <v>74</v>
      </c>
      <c r="I53" s="301">
        <v>75</v>
      </c>
      <c r="J53" s="301">
        <v>75</v>
      </c>
      <c r="K53" s="301">
        <v>75</v>
      </c>
      <c r="L53" s="301">
        <v>75</v>
      </c>
      <c r="M53" s="301">
        <v>75</v>
      </c>
      <c r="N53" s="301">
        <v>75</v>
      </c>
      <c r="O53" s="296">
        <v>78</v>
      </c>
      <c r="P53" s="293">
        <v>77</v>
      </c>
      <c r="Q53" s="301">
        <v>71</v>
      </c>
      <c r="R53" s="301">
        <v>70</v>
      </c>
      <c r="S53" s="301">
        <v>98</v>
      </c>
      <c r="T53" s="301">
        <v>98</v>
      </c>
      <c r="U53" s="301">
        <v>106</v>
      </c>
      <c r="V53" s="301">
        <v>106</v>
      </c>
      <c r="W53" s="301">
        <v>105</v>
      </c>
      <c r="X53" s="301">
        <v>105</v>
      </c>
      <c r="Y53" s="301">
        <v>107</v>
      </c>
      <c r="Z53" s="301">
        <v>107</v>
      </c>
      <c r="AA53" s="296">
        <v>108</v>
      </c>
      <c r="AB53" s="293">
        <v>108</v>
      </c>
      <c r="AC53" s="301">
        <v>109</v>
      </c>
      <c r="AD53" s="301">
        <v>110</v>
      </c>
      <c r="AE53" s="301">
        <v>110</v>
      </c>
      <c r="AF53" s="301">
        <v>107</v>
      </c>
      <c r="AG53" s="301">
        <v>107</v>
      </c>
      <c r="AH53" s="301">
        <v>108</v>
      </c>
      <c r="AI53" s="301">
        <v>108</v>
      </c>
      <c r="AJ53" s="301">
        <v>109</v>
      </c>
      <c r="AK53" s="301">
        <v>110</v>
      </c>
      <c r="AL53" s="301">
        <v>110</v>
      </c>
      <c r="AM53" s="296">
        <v>110</v>
      </c>
      <c r="AN53" s="293">
        <v>110</v>
      </c>
      <c r="AO53" s="301">
        <v>110</v>
      </c>
      <c r="AP53" s="301">
        <v>110</v>
      </c>
      <c r="AQ53" s="301">
        <v>108</v>
      </c>
      <c r="AR53" s="301">
        <v>108</v>
      </c>
      <c r="AS53" s="301">
        <v>108</v>
      </c>
      <c r="AT53" s="301">
        <v>108</v>
      </c>
      <c r="AU53" s="301">
        <v>108</v>
      </c>
      <c r="AV53" s="301">
        <v>108</v>
      </c>
      <c r="AW53" s="301">
        <v>107</v>
      </c>
      <c r="AX53" s="301">
        <v>107</v>
      </c>
      <c r="AY53" s="296">
        <v>107</v>
      </c>
      <c r="AZ53" s="293">
        <v>107</v>
      </c>
      <c r="BA53" s="301">
        <v>107</v>
      </c>
      <c r="BB53" s="301">
        <v>107</v>
      </c>
      <c r="BC53" s="301">
        <v>106</v>
      </c>
      <c r="BD53" s="301">
        <v>105</v>
      </c>
      <c r="BE53" s="301">
        <v>104</v>
      </c>
      <c r="BF53" s="301">
        <v>100</v>
      </c>
      <c r="BG53" s="301">
        <v>101</v>
      </c>
      <c r="BH53" s="301">
        <v>100</v>
      </c>
      <c r="BI53" s="301">
        <v>100</v>
      </c>
      <c r="BJ53" s="301">
        <v>101</v>
      </c>
      <c r="BK53" s="292">
        <v>101</v>
      </c>
      <c r="BL53" s="293">
        <v>100</v>
      </c>
      <c r="BM53" s="301">
        <v>100</v>
      </c>
      <c r="BN53" s="301">
        <v>102</v>
      </c>
      <c r="BO53" s="301">
        <v>102</v>
      </c>
      <c r="BP53" s="301">
        <v>102</v>
      </c>
      <c r="BQ53" s="301">
        <v>102</v>
      </c>
      <c r="BR53" s="301">
        <v>99</v>
      </c>
      <c r="BS53" s="301">
        <v>98</v>
      </c>
      <c r="BT53" s="301">
        <v>96</v>
      </c>
      <c r="BU53" s="301">
        <v>96</v>
      </c>
      <c r="BV53" s="301">
        <v>97</v>
      </c>
      <c r="BW53" s="292">
        <v>97</v>
      </c>
      <c r="BX53" s="293">
        <v>96</v>
      </c>
      <c r="BY53" s="301">
        <v>96</v>
      </c>
      <c r="BZ53" s="301">
        <v>99</v>
      </c>
      <c r="CA53" s="301">
        <v>98</v>
      </c>
      <c r="CB53" s="301">
        <v>99</v>
      </c>
      <c r="CC53" s="301">
        <v>99</v>
      </c>
      <c r="CD53" s="301">
        <v>98</v>
      </c>
      <c r="CE53" s="301">
        <v>98</v>
      </c>
      <c r="CF53" s="301">
        <v>99</v>
      </c>
      <c r="CG53" s="301">
        <v>99</v>
      </c>
      <c r="CH53" s="301">
        <v>98</v>
      </c>
      <c r="CI53" s="292">
        <v>95</v>
      </c>
      <c r="CJ53" s="293">
        <v>95</v>
      </c>
      <c r="CK53" s="301">
        <v>95</v>
      </c>
      <c r="CL53" s="301">
        <v>96</v>
      </c>
      <c r="CM53" s="301">
        <v>96</v>
      </c>
      <c r="CN53" s="301">
        <v>96</v>
      </c>
      <c r="CO53" s="301">
        <v>95</v>
      </c>
      <c r="CP53" s="301">
        <v>95</v>
      </c>
      <c r="CQ53" s="301">
        <v>95</v>
      </c>
      <c r="CR53" s="301">
        <v>95</v>
      </c>
      <c r="CS53" s="292">
        <v>95</v>
      </c>
      <c r="CT53" s="296">
        <v>96</v>
      </c>
      <c r="CU53" s="292">
        <v>96</v>
      </c>
      <c r="CV53" s="301">
        <v>97</v>
      </c>
      <c r="CW53" s="301">
        <v>96</v>
      </c>
      <c r="CX53" s="301">
        <v>98</v>
      </c>
      <c r="CY53" s="301">
        <v>99</v>
      </c>
      <c r="CZ53" s="301">
        <v>97</v>
      </c>
      <c r="DA53" s="301">
        <v>98</v>
      </c>
      <c r="DB53" s="301">
        <v>97</v>
      </c>
      <c r="DC53" s="301">
        <v>98</v>
      </c>
      <c r="DD53" s="301">
        <v>98</v>
      </c>
      <c r="DE53" s="301">
        <v>98</v>
      </c>
      <c r="DF53" s="301">
        <v>97</v>
      </c>
      <c r="DG53" s="301">
        <v>97</v>
      </c>
      <c r="DH53" s="301">
        <v>96</v>
      </c>
      <c r="DI53" s="301">
        <v>96</v>
      </c>
      <c r="DJ53" s="301">
        <v>98</v>
      </c>
      <c r="DK53" s="301">
        <v>97</v>
      </c>
      <c r="DL53" s="301">
        <v>98</v>
      </c>
      <c r="DM53" s="301">
        <v>98</v>
      </c>
      <c r="DN53" s="301">
        <v>99</v>
      </c>
      <c r="DO53" s="93">
        <v>1</v>
      </c>
      <c r="DP53" s="79">
        <v>1.0101010101010102</v>
      </c>
      <c r="DQ53" s="93">
        <v>2</v>
      </c>
      <c r="DR53" s="79">
        <v>2.0618556701030926</v>
      </c>
    </row>
    <row r="54" spans="1:122" ht="15" outlineLevel="2">
      <c r="A54" s="309">
        <v>347</v>
      </c>
      <c r="B54" s="14" t="s">
        <v>396</v>
      </c>
      <c r="C54" s="287" t="s">
        <v>470</v>
      </c>
      <c r="D54" s="293">
        <v>57</v>
      </c>
      <c r="E54" s="301">
        <v>57</v>
      </c>
      <c r="F54" s="301">
        <v>57</v>
      </c>
      <c r="G54" s="301">
        <v>57</v>
      </c>
      <c r="H54" s="301">
        <v>57</v>
      </c>
      <c r="I54" s="301">
        <v>57</v>
      </c>
      <c r="J54" s="301">
        <v>57</v>
      </c>
      <c r="K54" s="301">
        <v>57</v>
      </c>
      <c r="L54" s="301">
        <v>57</v>
      </c>
      <c r="M54" s="301">
        <v>57</v>
      </c>
      <c r="N54" s="301">
        <v>57</v>
      </c>
      <c r="O54" s="296">
        <v>61</v>
      </c>
      <c r="P54" s="293">
        <v>61</v>
      </c>
      <c r="Q54" s="301">
        <v>57</v>
      </c>
      <c r="R54" s="301">
        <v>57</v>
      </c>
      <c r="S54" s="301">
        <v>94</v>
      </c>
      <c r="T54" s="301">
        <v>93</v>
      </c>
      <c r="U54" s="301">
        <v>96</v>
      </c>
      <c r="V54" s="301">
        <v>96</v>
      </c>
      <c r="W54" s="301">
        <v>96</v>
      </c>
      <c r="X54" s="301">
        <v>96</v>
      </c>
      <c r="Y54" s="301">
        <v>95</v>
      </c>
      <c r="Z54" s="301">
        <v>95</v>
      </c>
      <c r="AA54" s="296">
        <v>96</v>
      </c>
      <c r="AB54" s="293">
        <v>96</v>
      </c>
      <c r="AC54" s="301">
        <v>97</v>
      </c>
      <c r="AD54" s="301">
        <v>98</v>
      </c>
      <c r="AE54" s="301">
        <v>98</v>
      </c>
      <c r="AF54" s="301">
        <v>101</v>
      </c>
      <c r="AG54" s="301">
        <v>101</v>
      </c>
      <c r="AH54" s="301">
        <v>101</v>
      </c>
      <c r="AI54" s="301">
        <v>101</v>
      </c>
      <c r="AJ54" s="301">
        <v>101</v>
      </c>
      <c r="AK54" s="301">
        <v>101</v>
      </c>
      <c r="AL54" s="301">
        <v>101</v>
      </c>
      <c r="AM54" s="296">
        <v>101</v>
      </c>
      <c r="AN54" s="293">
        <v>101</v>
      </c>
      <c r="AO54" s="301">
        <v>101</v>
      </c>
      <c r="AP54" s="301">
        <v>101</v>
      </c>
      <c r="AQ54" s="301">
        <v>101</v>
      </c>
      <c r="AR54" s="301">
        <v>101</v>
      </c>
      <c r="AS54" s="301">
        <v>101</v>
      </c>
      <c r="AT54" s="301">
        <v>101</v>
      </c>
      <c r="AU54" s="301">
        <v>100</v>
      </c>
      <c r="AV54" s="301">
        <v>100</v>
      </c>
      <c r="AW54" s="301">
        <v>100</v>
      </c>
      <c r="AX54" s="301">
        <v>100</v>
      </c>
      <c r="AY54" s="296">
        <v>100</v>
      </c>
      <c r="AZ54" s="293">
        <v>100</v>
      </c>
      <c r="BA54" s="301">
        <v>100</v>
      </c>
      <c r="BB54" s="301">
        <v>100</v>
      </c>
      <c r="BC54" s="301">
        <v>101</v>
      </c>
      <c r="BD54" s="301">
        <v>101</v>
      </c>
      <c r="BE54" s="301">
        <v>101</v>
      </c>
      <c r="BF54" s="301">
        <v>94</v>
      </c>
      <c r="BG54" s="301">
        <v>93</v>
      </c>
      <c r="BH54" s="301">
        <v>93</v>
      </c>
      <c r="BI54" s="301">
        <v>93</v>
      </c>
      <c r="BJ54" s="301">
        <v>94</v>
      </c>
      <c r="BK54" s="292">
        <v>94</v>
      </c>
      <c r="BL54" s="293">
        <v>92</v>
      </c>
      <c r="BM54" s="301">
        <v>92</v>
      </c>
      <c r="BN54" s="301">
        <v>93</v>
      </c>
      <c r="BO54" s="301">
        <v>93</v>
      </c>
      <c r="BP54" s="301">
        <v>93</v>
      </c>
      <c r="BQ54" s="301">
        <v>94</v>
      </c>
      <c r="BR54" s="301">
        <v>93</v>
      </c>
      <c r="BS54" s="301">
        <v>95</v>
      </c>
      <c r="BT54" s="301">
        <v>95</v>
      </c>
      <c r="BU54" s="301">
        <v>95</v>
      </c>
      <c r="BV54" s="301">
        <v>95</v>
      </c>
      <c r="BW54" s="292">
        <v>95</v>
      </c>
      <c r="BX54" s="293">
        <v>97</v>
      </c>
      <c r="BY54" s="301">
        <v>96</v>
      </c>
      <c r="BZ54" s="301">
        <v>98</v>
      </c>
      <c r="CA54" s="301">
        <v>94</v>
      </c>
      <c r="CB54" s="301">
        <v>95</v>
      </c>
      <c r="CC54" s="301">
        <v>95</v>
      </c>
      <c r="CD54" s="301">
        <v>97</v>
      </c>
      <c r="CE54" s="301">
        <v>97</v>
      </c>
      <c r="CF54" s="301">
        <v>97</v>
      </c>
      <c r="CG54" s="301">
        <v>96</v>
      </c>
      <c r="CH54" s="301">
        <v>96</v>
      </c>
      <c r="CI54" s="292">
        <v>97</v>
      </c>
      <c r="CJ54" s="293">
        <v>97</v>
      </c>
      <c r="CK54" s="301">
        <v>97</v>
      </c>
      <c r="CL54" s="301">
        <v>97</v>
      </c>
      <c r="CM54" s="301">
        <v>100</v>
      </c>
      <c r="CN54" s="301">
        <v>98</v>
      </c>
      <c r="CO54" s="301">
        <v>98</v>
      </c>
      <c r="CP54" s="301">
        <v>97</v>
      </c>
      <c r="CQ54" s="301">
        <v>98</v>
      </c>
      <c r="CR54" s="301">
        <v>99</v>
      </c>
      <c r="CS54" s="292">
        <v>99</v>
      </c>
      <c r="CT54" s="296">
        <v>100</v>
      </c>
      <c r="CU54" s="292">
        <v>99</v>
      </c>
      <c r="CV54" s="301">
        <v>98</v>
      </c>
      <c r="CW54" s="301">
        <v>98</v>
      </c>
      <c r="CX54" s="301">
        <v>100</v>
      </c>
      <c r="CY54" s="301">
        <v>102</v>
      </c>
      <c r="CZ54" s="301">
        <v>102</v>
      </c>
      <c r="DA54" s="301">
        <v>102</v>
      </c>
      <c r="DB54" s="301">
        <v>103</v>
      </c>
      <c r="DC54" s="301">
        <v>103</v>
      </c>
      <c r="DD54" s="301">
        <v>103</v>
      </c>
      <c r="DE54" s="301">
        <v>103</v>
      </c>
      <c r="DF54" s="301">
        <v>103</v>
      </c>
      <c r="DG54" s="301">
        <v>103</v>
      </c>
      <c r="DH54" s="301">
        <v>102</v>
      </c>
      <c r="DI54" s="301">
        <v>100</v>
      </c>
      <c r="DJ54" s="301">
        <v>97</v>
      </c>
      <c r="DK54" s="301">
        <v>99</v>
      </c>
      <c r="DL54" s="301">
        <v>97</v>
      </c>
      <c r="DM54" s="301">
        <v>97</v>
      </c>
      <c r="DN54" s="301">
        <v>96</v>
      </c>
      <c r="DO54" s="93">
        <v>-1</v>
      </c>
      <c r="DP54" s="79">
        <v>-1.0416666666666665</v>
      </c>
      <c r="DQ54" s="93">
        <v>-7</v>
      </c>
      <c r="DR54" s="79">
        <v>-6.7961165048543686</v>
      </c>
    </row>
    <row r="55" spans="1:122" ht="15" outlineLevel="2">
      <c r="A55" s="309">
        <v>411</v>
      </c>
      <c r="B55" s="14" t="s">
        <v>396</v>
      </c>
      <c r="C55" s="287" t="s">
        <v>480</v>
      </c>
      <c r="D55" s="293">
        <v>161</v>
      </c>
      <c r="E55" s="301">
        <v>161</v>
      </c>
      <c r="F55" s="301">
        <v>161</v>
      </c>
      <c r="G55" s="301">
        <v>161</v>
      </c>
      <c r="H55" s="301">
        <v>161</v>
      </c>
      <c r="I55" s="301">
        <v>165</v>
      </c>
      <c r="J55" s="301">
        <v>165</v>
      </c>
      <c r="K55" s="301">
        <v>165</v>
      </c>
      <c r="L55" s="301">
        <v>165</v>
      </c>
      <c r="M55" s="301">
        <v>165</v>
      </c>
      <c r="N55" s="301">
        <v>165</v>
      </c>
      <c r="O55" s="296">
        <v>170</v>
      </c>
      <c r="P55" s="293">
        <v>170</v>
      </c>
      <c r="Q55" s="301">
        <v>157</v>
      </c>
      <c r="R55" s="301">
        <v>155</v>
      </c>
      <c r="S55" s="301">
        <v>209</v>
      </c>
      <c r="T55" s="301">
        <v>206</v>
      </c>
      <c r="U55" s="301">
        <v>212</v>
      </c>
      <c r="V55" s="301">
        <v>214</v>
      </c>
      <c r="W55" s="301">
        <v>214</v>
      </c>
      <c r="X55" s="301">
        <v>214</v>
      </c>
      <c r="Y55" s="301">
        <v>218</v>
      </c>
      <c r="Z55" s="301">
        <v>216</v>
      </c>
      <c r="AA55" s="296">
        <v>216</v>
      </c>
      <c r="AB55" s="293">
        <v>217</v>
      </c>
      <c r="AC55" s="301">
        <v>217</v>
      </c>
      <c r="AD55" s="301">
        <v>218</v>
      </c>
      <c r="AE55" s="301">
        <v>218</v>
      </c>
      <c r="AF55" s="301">
        <v>223</v>
      </c>
      <c r="AG55" s="301">
        <v>222</v>
      </c>
      <c r="AH55" s="301">
        <v>223</v>
      </c>
      <c r="AI55" s="301">
        <v>224</v>
      </c>
      <c r="AJ55" s="301">
        <v>225</v>
      </c>
      <c r="AK55" s="301">
        <v>225</v>
      </c>
      <c r="AL55" s="301">
        <v>225</v>
      </c>
      <c r="AM55" s="296">
        <v>224</v>
      </c>
      <c r="AN55" s="293">
        <v>222</v>
      </c>
      <c r="AO55" s="301">
        <v>222</v>
      </c>
      <c r="AP55" s="301">
        <v>222</v>
      </c>
      <c r="AQ55" s="301">
        <v>222</v>
      </c>
      <c r="AR55" s="301">
        <v>220</v>
      </c>
      <c r="AS55" s="301">
        <v>220</v>
      </c>
      <c r="AT55" s="301">
        <v>219</v>
      </c>
      <c r="AU55" s="301">
        <v>218</v>
      </c>
      <c r="AV55" s="301">
        <v>217</v>
      </c>
      <c r="AW55" s="301">
        <v>216</v>
      </c>
      <c r="AX55" s="301">
        <v>214</v>
      </c>
      <c r="AY55" s="296">
        <v>214</v>
      </c>
      <c r="AZ55" s="293">
        <v>214</v>
      </c>
      <c r="BA55" s="301">
        <v>213</v>
      </c>
      <c r="BB55" s="301">
        <v>211</v>
      </c>
      <c r="BC55" s="301">
        <v>211</v>
      </c>
      <c r="BD55" s="301">
        <v>211</v>
      </c>
      <c r="BE55" s="301">
        <v>209</v>
      </c>
      <c r="BF55" s="301">
        <v>204</v>
      </c>
      <c r="BG55" s="301">
        <v>205</v>
      </c>
      <c r="BH55" s="301">
        <v>205</v>
      </c>
      <c r="BI55" s="301">
        <v>205</v>
      </c>
      <c r="BJ55" s="301">
        <v>208</v>
      </c>
      <c r="BK55" s="292">
        <v>208</v>
      </c>
      <c r="BL55" s="293">
        <v>206</v>
      </c>
      <c r="BM55" s="301">
        <v>206</v>
      </c>
      <c r="BN55" s="301">
        <v>211</v>
      </c>
      <c r="BO55" s="301">
        <v>211</v>
      </c>
      <c r="BP55" s="301">
        <v>211</v>
      </c>
      <c r="BQ55" s="301">
        <v>212</v>
      </c>
      <c r="BR55" s="301">
        <v>209</v>
      </c>
      <c r="BS55" s="301">
        <v>208</v>
      </c>
      <c r="BT55" s="301">
        <v>208</v>
      </c>
      <c r="BU55" s="301">
        <v>207</v>
      </c>
      <c r="BV55" s="301">
        <v>207</v>
      </c>
      <c r="BW55" s="292">
        <v>206</v>
      </c>
      <c r="BX55" s="293">
        <v>208</v>
      </c>
      <c r="BY55" s="301">
        <v>207</v>
      </c>
      <c r="BZ55" s="301">
        <v>209</v>
      </c>
      <c r="CA55" s="301">
        <v>207</v>
      </c>
      <c r="CB55" s="301">
        <v>209</v>
      </c>
      <c r="CC55" s="301">
        <v>210</v>
      </c>
      <c r="CD55" s="301">
        <v>210</v>
      </c>
      <c r="CE55" s="301">
        <v>209</v>
      </c>
      <c r="CF55" s="301">
        <v>210</v>
      </c>
      <c r="CG55" s="301">
        <v>210</v>
      </c>
      <c r="CH55" s="301">
        <v>207</v>
      </c>
      <c r="CI55" s="292">
        <v>202</v>
      </c>
      <c r="CJ55" s="293">
        <v>201</v>
      </c>
      <c r="CK55" s="301">
        <v>199</v>
      </c>
      <c r="CL55" s="301">
        <v>199</v>
      </c>
      <c r="CM55" s="301">
        <v>204</v>
      </c>
      <c r="CN55" s="301">
        <v>203</v>
      </c>
      <c r="CO55" s="301">
        <v>204</v>
      </c>
      <c r="CP55" s="301">
        <v>205</v>
      </c>
      <c r="CQ55" s="301">
        <v>205</v>
      </c>
      <c r="CR55" s="301">
        <v>202</v>
      </c>
      <c r="CS55" s="292">
        <v>202</v>
      </c>
      <c r="CT55" s="296">
        <v>204</v>
      </c>
      <c r="CU55" s="292">
        <v>204</v>
      </c>
      <c r="CV55" s="301">
        <v>203</v>
      </c>
      <c r="CW55" s="301">
        <v>202</v>
      </c>
      <c r="CX55" s="301">
        <v>204</v>
      </c>
      <c r="CY55" s="301">
        <v>206</v>
      </c>
      <c r="CZ55" s="301">
        <v>205</v>
      </c>
      <c r="DA55" s="301">
        <v>205</v>
      </c>
      <c r="DB55" s="301">
        <v>205</v>
      </c>
      <c r="DC55" s="301">
        <v>205</v>
      </c>
      <c r="DD55" s="301">
        <v>203</v>
      </c>
      <c r="DE55" s="301">
        <v>202</v>
      </c>
      <c r="DF55" s="301">
        <v>202</v>
      </c>
      <c r="DG55" s="301">
        <v>200</v>
      </c>
      <c r="DH55" s="301">
        <v>200</v>
      </c>
      <c r="DI55" s="301">
        <v>202</v>
      </c>
      <c r="DJ55" s="301">
        <v>204</v>
      </c>
      <c r="DK55" s="301">
        <v>205</v>
      </c>
      <c r="DL55" s="301">
        <v>203</v>
      </c>
      <c r="DM55" s="301">
        <v>203</v>
      </c>
      <c r="DN55" s="301">
        <v>202</v>
      </c>
      <c r="DO55" s="93">
        <v>-1</v>
      </c>
      <c r="DP55" s="79">
        <v>-0.49504950495049505</v>
      </c>
      <c r="DQ55" s="93">
        <v>2</v>
      </c>
      <c r="DR55" s="79">
        <v>1</v>
      </c>
    </row>
    <row r="56" spans="1:122" ht="15" outlineLevel="2">
      <c r="A56" s="309">
        <v>501</v>
      </c>
      <c r="B56" s="14" t="s">
        <v>396</v>
      </c>
      <c r="C56" s="287" t="s">
        <v>489</v>
      </c>
      <c r="D56" s="293">
        <v>44</v>
      </c>
      <c r="E56" s="301">
        <v>44</v>
      </c>
      <c r="F56" s="301">
        <v>44</v>
      </c>
      <c r="G56" s="301">
        <v>44</v>
      </c>
      <c r="H56" s="301">
        <v>44</v>
      </c>
      <c r="I56" s="301">
        <v>44</v>
      </c>
      <c r="J56" s="301">
        <v>44</v>
      </c>
      <c r="K56" s="301">
        <v>44</v>
      </c>
      <c r="L56" s="301">
        <v>44</v>
      </c>
      <c r="M56" s="301">
        <v>44</v>
      </c>
      <c r="N56" s="301">
        <v>44</v>
      </c>
      <c r="O56" s="296">
        <v>44</v>
      </c>
      <c r="P56" s="293">
        <v>44</v>
      </c>
      <c r="Q56" s="301">
        <v>40</v>
      </c>
      <c r="R56" s="301">
        <v>40</v>
      </c>
      <c r="S56" s="301">
        <v>55</v>
      </c>
      <c r="T56" s="301">
        <v>55</v>
      </c>
      <c r="U56" s="301">
        <v>58</v>
      </c>
      <c r="V56" s="301">
        <v>57</v>
      </c>
      <c r="W56" s="301">
        <v>57</v>
      </c>
      <c r="X56" s="301">
        <v>57</v>
      </c>
      <c r="Y56" s="301">
        <v>57</v>
      </c>
      <c r="Z56" s="301">
        <v>57</v>
      </c>
      <c r="AA56" s="296">
        <v>58</v>
      </c>
      <c r="AB56" s="293">
        <v>58</v>
      </c>
      <c r="AC56" s="301">
        <v>58</v>
      </c>
      <c r="AD56" s="301">
        <v>59</v>
      </c>
      <c r="AE56" s="301">
        <v>59</v>
      </c>
      <c r="AF56" s="301">
        <v>59</v>
      </c>
      <c r="AG56" s="301">
        <v>58</v>
      </c>
      <c r="AH56" s="301">
        <v>58</v>
      </c>
      <c r="AI56" s="301">
        <v>58</v>
      </c>
      <c r="AJ56" s="301">
        <v>58</v>
      </c>
      <c r="AK56" s="301">
        <v>57</v>
      </c>
      <c r="AL56" s="301">
        <v>57</v>
      </c>
      <c r="AM56" s="296">
        <v>57</v>
      </c>
      <c r="AN56" s="293">
        <v>57</v>
      </c>
      <c r="AO56" s="301">
        <v>57</v>
      </c>
      <c r="AP56" s="301">
        <v>57</v>
      </c>
      <c r="AQ56" s="301">
        <v>56</v>
      </c>
      <c r="AR56" s="301">
        <v>56</v>
      </c>
      <c r="AS56" s="301">
        <v>56</v>
      </c>
      <c r="AT56" s="301">
        <v>56</v>
      </c>
      <c r="AU56" s="301">
        <v>56</v>
      </c>
      <c r="AV56" s="301">
        <v>56</v>
      </c>
      <c r="AW56" s="301">
        <v>56</v>
      </c>
      <c r="AX56" s="301">
        <v>56</v>
      </c>
      <c r="AY56" s="296">
        <v>56</v>
      </c>
      <c r="AZ56" s="293">
        <v>56</v>
      </c>
      <c r="BA56" s="301">
        <v>56</v>
      </c>
      <c r="BB56" s="301">
        <v>56</v>
      </c>
      <c r="BC56" s="301">
        <v>56</v>
      </c>
      <c r="BD56" s="301">
        <v>56</v>
      </c>
      <c r="BE56" s="301">
        <v>56</v>
      </c>
      <c r="BF56" s="301">
        <v>56</v>
      </c>
      <c r="BG56" s="301">
        <v>56</v>
      </c>
      <c r="BH56" s="301">
        <v>56</v>
      </c>
      <c r="BI56" s="301">
        <v>56</v>
      </c>
      <c r="BJ56" s="301">
        <v>56</v>
      </c>
      <c r="BK56" s="292">
        <v>56</v>
      </c>
      <c r="BL56" s="293">
        <v>56</v>
      </c>
      <c r="BM56" s="301">
        <v>56</v>
      </c>
      <c r="BN56" s="301">
        <v>56</v>
      </c>
      <c r="BO56" s="301">
        <v>56</v>
      </c>
      <c r="BP56" s="301">
        <v>56</v>
      </c>
      <c r="BQ56" s="301">
        <v>56</v>
      </c>
      <c r="BR56" s="301">
        <v>55</v>
      </c>
      <c r="BS56" s="301">
        <v>55</v>
      </c>
      <c r="BT56" s="301">
        <v>55</v>
      </c>
      <c r="BU56" s="301">
        <v>55</v>
      </c>
      <c r="BV56" s="301">
        <v>53</v>
      </c>
      <c r="BW56" s="292">
        <v>53</v>
      </c>
      <c r="BX56" s="293">
        <v>52</v>
      </c>
      <c r="BY56" s="301">
        <v>52</v>
      </c>
      <c r="BZ56" s="301">
        <v>51</v>
      </c>
      <c r="CA56" s="301">
        <v>52</v>
      </c>
      <c r="CB56" s="301">
        <v>54</v>
      </c>
      <c r="CC56" s="301">
        <v>54</v>
      </c>
      <c r="CD56" s="301">
        <v>54</v>
      </c>
      <c r="CE56" s="301">
        <v>54</v>
      </c>
      <c r="CF56" s="301">
        <v>54</v>
      </c>
      <c r="CG56" s="301">
        <v>54</v>
      </c>
      <c r="CH56" s="301">
        <v>54</v>
      </c>
      <c r="CI56" s="292">
        <v>52</v>
      </c>
      <c r="CJ56" s="293">
        <v>51</v>
      </c>
      <c r="CK56" s="301">
        <v>51</v>
      </c>
      <c r="CL56" s="301">
        <v>51</v>
      </c>
      <c r="CM56" s="301">
        <v>51</v>
      </c>
      <c r="CN56" s="301">
        <v>51</v>
      </c>
      <c r="CO56" s="301">
        <v>52</v>
      </c>
      <c r="CP56" s="301">
        <v>51</v>
      </c>
      <c r="CQ56" s="301">
        <v>52</v>
      </c>
      <c r="CR56" s="301">
        <v>52</v>
      </c>
      <c r="CS56" s="292">
        <v>52</v>
      </c>
      <c r="CT56" s="296">
        <v>52</v>
      </c>
      <c r="CU56" s="292">
        <v>51</v>
      </c>
      <c r="CV56" s="301">
        <v>51</v>
      </c>
      <c r="CW56" s="301">
        <v>51</v>
      </c>
      <c r="CX56" s="301">
        <v>53</v>
      </c>
      <c r="CY56" s="301">
        <v>54</v>
      </c>
      <c r="CZ56" s="301">
        <v>55</v>
      </c>
      <c r="DA56" s="301">
        <v>55</v>
      </c>
      <c r="DB56" s="301">
        <v>53</v>
      </c>
      <c r="DC56" s="301">
        <v>53</v>
      </c>
      <c r="DD56" s="301">
        <v>53</v>
      </c>
      <c r="DE56" s="301">
        <v>53</v>
      </c>
      <c r="DF56" s="301">
        <v>53</v>
      </c>
      <c r="DG56" s="301">
        <v>52</v>
      </c>
      <c r="DH56" s="301">
        <v>52</v>
      </c>
      <c r="DI56" s="301">
        <v>53</v>
      </c>
      <c r="DJ56" s="301">
        <v>52</v>
      </c>
      <c r="DK56" s="301">
        <v>52</v>
      </c>
      <c r="DL56" s="301">
        <v>52</v>
      </c>
      <c r="DM56" s="301">
        <v>52</v>
      </c>
      <c r="DN56" s="301">
        <v>52</v>
      </c>
      <c r="DO56" s="93">
        <v>0</v>
      </c>
      <c r="DP56" s="79">
        <v>0</v>
      </c>
      <c r="DQ56" s="93">
        <v>0</v>
      </c>
      <c r="DR56" s="79">
        <v>0</v>
      </c>
    </row>
    <row r="57" spans="1:122" ht="15" outlineLevel="2">
      <c r="A57" s="309">
        <v>543</v>
      </c>
      <c r="B57" s="14" t="s">
        <v>396</v>
      </c>
      <c r="C57" s="287" t="s">
        <v>491</v>
      </c>
      <c r="D57" s="293">
        <v>146</v>
      </c>
      <c r="E57" s="301">
        <v>146</v>
      </c>
      <c r="F57" s="301">
        <v>146</v>
      </c>
      <c r="G57" s="301">
        <v>146</v>
      </c>
      <c r="H57" s="301">
        <v>146</v>
      </c>
      <c r="I57" s="301">
        <v>151</v>
      </c>
      <c r="J57" s="301">
        <v>151</v>
      </c>
      <c r="K57" s="301">
        <v>151</v>
      </c>
      <c r="L57" s="301">
        <v>151</v>
      </c>
      <c r="M57" s="301">
        <v>151</v>
      </c>
      <c r="N57" s="301">
        <v>151</v>
      </c>
      <c r="O57" s="296">
        <v>173</v>
      </c>
      <c r="P57" s="293">
        <v>172</v>
      </c>
      <c r="Q57" s="301">
        <v>147</v>
      </c>
      <c r="R57" s="301">
        <v>147</v>
      </c>
      <c r="S57" s="301">
        <v>173</v>
      </c>
      <c r="T57" s="301">
        <v>173</v>
      </c>
      <c r="U57" s="301">
        <v>176</v>
      </c>
      <c r="V57" s="301">
        <v>178</v>
      </c>
      <c r="W57" s="301">
        <v>177</v>
      </c>
      <c r="X57" s="301">
        <v>177</v>
      </c>
      <c r="Y57" s="301">
        <v>176</v>
      </c>
      <c r="Z57" s="301">
        <v>175</v>
      </c>
      <c r="AA57" s="296">
        <v>176</v>
      </c>
      <c r="AB57" s="293">
        <v>177</v>
      </c>
      <c r="AC57" s="301">
        <v>179</v>
      </c>
      <c r="AD57" s="301">
        <v>179</v>
      </c>
      <c r="AE57" s="301">
        <v>179</v>
      </c>
      <c r="AF57" s="301">
        <v>178</v>
      </c>
      <c r="AG57" s="301">
        <v>178</v>
      </c>
      <c r="AH57" s="301">
        <v>178</v>
      </c>
      <c r="AI57" s="301">
        <v>179</v>
      </c>
      <c r="AJ57" s="301">
        <v>179</v>
      </c>
      <c r="AK57" s="301">
        <v>180</v>
      </c>
      <c r="AL57" s="301">
        <v>178</v>
      </c>
      <c r="AM57" s="296">
        <v>178</v>
      </c>
      <c r="AN57" s="293">
        <v>178</v>
      </c>
      <c r="AO57" s="301">
        <v>178</v>
      </c>
      <c r="AP57" s="301">
        <v>178</v>
      </c>
      <c r="AQ57" s="301">
        <v>178</v>
      </c>
      <c r="AR57" s="301">
        <v>178</v>
      </c>
      <c r="AS57" s="301">
        <v>178</v>
      </c>
      <c r="AT57" s="301">
        <v>178</v>
      </c>
      <c r="AU57" s="301">
        <v>177</v>
      </c>
      <c r="AV57" s="301">
        <v>177</v>
      </c>
      <c r="AW57" s="301">
        <v>177</v>
      </c>
      <c r="AX57" s="301">
        <v>177</v>
      </c>
      <c r="AY57" s="296">
        <v>177</v>
      </c>
      <c r="AZ57" s="293">
        <v>177</v>
      </c>
      <c r="BA57" s="301">
        <v>177</v>
      </c>
      <c r="BB57" s="301">
        <v>176</v>
      </c>
      <c r="BC57" s="301">
        <v>176</v>
      </c>
      <c r="BD57" s="301">
        <v>176</v>
      </c>
      <c r="BE57" s="301">
        <v>175</v>
      </c>
      <c r="BF57" s="301">
        <v>175</v>
      </c>
      <c r="BG57" s="301">
        <v>179</v>
      </c>
      <c r="BH57" s="301">
        <v>179</v>
      </c>
      <c r="BI57" s="301">
        <v>179</v>
      </c>
      <c r="BJ57" s="301">
        <v>180</v>
      </c>
      <c r="BK57" s="292">
        <v>180</v>
      </c>
      <c r="BL57" s="293">
        <v>180</v>
      </c>
      <c r="BM57" s="301">
        <v>180</v>
      </c>
      <c r="BN57" s="301">
        <v>184</v>
      </c>
      <c r="BO57" s="301">
        <v>186</v>
      </c>
      <c r="BP57" s="301">
        <v>186</v>
      </c>
      <c r="BQ57" s="301">
        <v>187</v>
      </c>
      <c r="BR57" s="301">
        <v>186</v>
      </c>
      <c r="BS57" s="301">
        <v>191</v>
      </c>
      <c r="BT57" s="301">
        <v>190</v>
      </c>
      <c r="BU57" s="301">
        <v>190</v>
      </c>
      <c r="BV57" s="301">
        <v>190</v>
      </c>
      <c r="BW57" s="292">
        <v>189</v>
      </c>
      <c r="BX57" s="293">
        <v>189</v>
      </c>
      <c r="BY57" s="301">
        <v>188</v>
      </c>
      <c r="BZ57" s="301">
        <v>198</v>
      </c>
      <c r="CA57" s="301">
        <v>195</v>
      </c>
      <c r="CB57" s="301">
        <v>196</v>
      </c>
      <c r="CC57" s="301">
        <v>194</v>
      </c>
      <c r="CD57" s="301">
        <v>194</v>
      </c>
      <c r="CE57" s="301">
        <v>194</v>
      </c>
      <c r="CF57" s="301">
        <v>190</v>
      </c>
      <c r="CG57" s="301">
        <v>191</v>
      </c>
      <c r="CH57" s="301">
        <v>187</v>
      </c>
      <c r="CI57" s="292">
        <v>185</v>
      </c>
      <c r="CJ57" s="293">
        <v>183</v>
      </c>
      <c r="CK57" s="301">
        <v>183</v>
      </c>
      <c r="CL57" s="301">
        <v>181</v>
      </c>
      <c r="CM57" s="301">
        <v>185</v>
      </c>
      <c r="CN57" s="301">
        <v>185</v>
      </c>
      <c r="CO57" s="301">
        <v>187</v>
      </c>
      <c r="CP57" s="301">
        <v>185</v>
      </c>
      <c r="CQ57" s="301">
        <v>185</v>
      </c>
      <c r="CR57" s="301">
        <v>186</v>
      </c>
      <c r="CS57" s="292">
        <v>187</v>
      </c>
      <c r="CT57" s="296">
        <v>189</v>
      </c>
      <c r="CU57" s="292">
        <v>189</v>
      </c>
      <c r="CV57" s="301">
        <v>188</v>
      </c>
      <c r="CW57" s="301">
        <v>191</v>
      </c>
      <c r="CX57" s="301">
        <v>190</v>
      </c>
      <c r="CY57" s="301">
        <v>193</v>
      </c>
      <c r="CZ57" s="301">
        <v>195</v>
      </c>
      <c r="DA57" s="301">
        <v>196</v>
      </c>
      <c r="DB57" s="301">
        <v>196</v>
      </c>
      <c r="DC57" s="301">
        <v>195</v>
      </c>
      <c r="DD57" s="301">
        <v>194</v>
      </c>
      <c r="DE57" s="301">
        <v>193</v>
      </c>
      <c r="DF57" s="301">
        <v>194</v>
      </c>
      <c r="DG57" s="301">
        <v>191</v>
      </c>
      <c r="DH57" s="301">
        <v>191</v>
      </c>
      <c r="DI57" s="301">
        <v>190</v>
      </c>
      <c r="DJ57" s="301">
        <v>183</v>
      </c>
      <c r="DK57" s="301">
        <v>187</v>
      </c>
      <c r="DL57" s="301">
        <v>190</v>
      </c>
      <c r="DM57" s="301">
        <v>190</v>
      </c>
      <c r="DN57" s="301">
        <v>187</v>
      </c>
      <c r="DO57" s="93">
        <v>-3</v>
      </c>
      <c r="DP57" s="79">
        <v>-1.6042780748663104</v>
      </c>
      <c r="DQ57" s="93">
        <v>-4</v>
      </c>
      <c r="DR57" s="79">
        <v>-2.0942408376963351</v>
      </c>
    </row>
    <row r="58" spans="1:122" ht="15" outlineLevel="2">
      <c r="A58" s="309">
        <v>628</v>
      </c>
      <c r="B58" s="14" t="s">
        <v>396</v>
      </c>
      <c r="C58" s="287" t="s">
        <v>499</v>
      </c>
      <c r="D58" s="293">
        <v>168</v>
      </c>
      <c r="E58" s="301">
        <v>168</v>
      </c>
      <c r="F58" s="301">
        <v>168</v>
      </c>
      <c r="G58" s="301">
        <v>168</v>
      </c>
      <c r="H58" s="301">
        <v>168</v>
      </c>
      <c r="I58" s="301">
        <v>172</v>
      </c>
      <c r="J58" s="301">
        <v>172</v>
      </c>
      <c r="K58" s="301">
        <v>172</v>
      </c>
      <c r="L58" s="301">
        <v>172</v>
      </c>
      <c r="M58" s="301">
        <v>172</v>
      </c>
      <c r="N58" s="301">
        <v>171</v>
      </c>
      <c r="O58" s="296">
        <v>184</v>
      </c>
      <c r="P58" s="293">
        <v>183</v>
      </c>
      <c r="Q58" s="301">
        <v>169</v>
      </c>
      <c r="R58" s="301">
        <v>169</v>
      </c>
      <c r="S58" s="301">
        <v>197</v>
      </c>
      <c r="T58" s="301">
        <v>195</v>
      </c>
      <c r="U58" s="301">
        <v>203</v>
      </c>
      <c r="V58" s="301">
        <v>197</v>
      </c>
      <c r="W58" s="301">
        <v>197</v>
      </c>
      <c r="X58" s="301">
        <v>196</v>
      </c>
      <c r="Y58" s="301">
        <v>199</v>
      </c>
      <c r="Z58" s="301">
        <v>197</v>
      </c>
      <c r="AA58" s="296">
        <v>198</v>
      </c>
      <c r="AB58" s="293">
        <v>198</v>
      </c>
      <c r="AC58" s="301">
        <v>198</v>
      </c>
      <c r="AD58" s="301">
        <v>198</v>
      </c>
      <c r="AE58" s="301">
        <v>198</v>
      </c>
      <c r="AF58" s="301">
        <v>201</v>
      </c>
      <c r="AG58" s="301">
        <v>199</v>
      </c>
      <c r="AH58" s="301">
        <v>200</v>
      </c>
      <c r="AI58" s="301">
        <v>202</v>
      </c>
      <c r="AJ58" s="301">
        <v>202</v>
      </c>
      <c r="AK58" s="301">
        <v>204</v>
      </c>
      <c r="AL58" s="301">
        <v>202</v>
      </c>
      <c r="AM58" s="296">
        <v>202</v>
      </c>
      <c r="AN58" s="293">
        <v>202</v>
      </c>
      <c r="AO58" s="301">
        <v>203</v>
      </c>
      <c r="AP58" s="301">
        <v>203</v>
      </c>
      <c r="AQ58" s="301">
        <v>203</v>
      </c>
      <c r="AR58" s="301">
        <v>202</v>
      </c>
      <c r="AS58" s="301">
        <v>201</v>
      </c>
      <c r="AT58" s="301">
        <v>200</v>
      </c>
      <c r="AU58" s="301">
        <v>200</v>
      </c>
      <c r="AV58" s="301">
        <v>199</v>
      </c>
      <c r="AW58" s="301">
        <v>199</v>
      </c>
      <c r="AX58" s="301">
        <v>198</v>
      </c>
      <c r="AY58" s="296">
        <v>198</v>
      </c>
      <c r="AZ58" s="293">
        <v>198</v>
      </c>
      <c r="BA58" s="301">
        <v>198</v>
      </c>
      <c r="BB58" s="301">
        <v>197</v>
      </c>
      <c r="BC58" s="301">
        <v>197</v>
      </c>
      <c r="BD58" s="301">
        <v>197</v>
      </c>
      <c r="BE58" s="301">
        <v>197</v>
      </c>
      <c r="BF58" s="301">
        <v>190</v>
      </c>
      <c r="BG58" s="301">
        <v>188</v>
      </c>
      <c r="BH58" s="301">
        <v>188</v>
      </c>
      <c r="BI58" s="301">
        <v>188</v>
      </c>
      <c r="BJ58" s="301">
        <v>188</v>
      </c>
      <c r="BK58" s="292">
        <v>187</v>
      </c>
      <c r="BL58" s="293">
        <v>186</v>
      </c>
      <c r="BM58" s="301">
        <v>185</v>
      </c>
      <c r="BN58" s="301">
        <v>189</v>
      </c>
      <c r="BO58" s="301">
        <v>189</v>
      </c>
      <c r="BP58" s="301">
        <v>189</v>
      </c>
      <c r="BQ58" s="301">
        <v>191</v>
      </c>
      <c r="BR58" s="301">
        <v>189</v>
      </c>
      <c r="BS58" s="301">
        <v>190</v>
      </c>
      <c r="BT58" s="301">
        <v>190</v>
      </c>
      <c r="BU58" s="301">
        <v>190</v>
      </c>
      <c r="BV58" s="301">
        <v>190</v>
      </c>
      <c r="BW58" s="292">
        <v>190</v>
      </c>
      <c r="BX58" s="293">
        <v>191</v>
      </c>
      <c r="BY58" s="301">
        <v>193</v>
      </c>
      <c r="BZ58" s="301">
        <v>208</v>
      </c>
      <c r="CA58" s="301">
        <v>210</v>
      </c>
      <c r="CB58" s="301">
        <v>211</v>
      </c>
      <c r="CC58" s="301">
        <v>210</v>
      </c>
      <c r="CD58" s="301">
        <v>209</v>
      </c>
      <c r="CE58" s="301">
        <v>209</v>
      </c>
      <c r="CF58" s="301">
        <v>210</v>
      </c>
      <c r="CG58" s="301">
        <v>214</v>
      </c>
      <c r="CH58" s="301">
        <v>214</v>
      </c>
      <c r="CI58" s="292">
        <v>210</v>
      </c>
      <c r="CJ58" s="293">
        <v>209</v>
      </c>
      <c r="CK58" s="301">
        <v>205</v>
      </c>
      <c r="CL58" s="301">
        <v>205</v>
      </c>
      <c r="CM58" s="301">
        <v>208</v>
      </c>
      <c r="CN58" s="301">
        <v>208</v>
      </c>
      <c r="CO58" s="301">
        <v>211</v>
      </c>
      <c r="CP58" s="301">
        <v>213</v>
      </c>
      <c r="CQ58" s="301">
        <v>215</v>
      </c>
      <c r="CR58" s="301">
        <v>216</v>
      </c>
      <c r="CS58" s="292">
        <v>213</v>
      </c>
      <c r="CT58" s="296">
        <v>223</v>
      </c>
      <c r="CU58" s="292">
        <v>222</v>
      </c>
      <c r="CV58" s="301">
        <v>219</v>
      </c>
      <c r="CW58" s="301">
        <v>218</v>
      </c>
      <c r="CX58" s="301">
        <v>218</v>
      </c>
      <c r="CY58" s="301">
        <v>221</v>
      </c>
      <c r="CZ58" s="301">
        <v>218</v>
      </c>
      <c r="DA58" s="301">
        <v>217</v>
      </c>
      <c r="DB58" s="301">
        <v>216</v>
      </c>
      <c r="DC58" s="301">
        <v>215</v>
      </c>
      <c r="DD58" s="301">
        <v>215</v>
      </c>
      <c r="DE58" s="301">
        <v>215</v>
      </c>
      <c r="DF58" s="301">
        <v>214</v>
      </c>
      <c r="DG58" s="301">
        <v>213</v>
      </c>
      <c r="DH58" s="301">
        <v>213</v>
      </c>
      <c r="DI58" s="301">
        <v>204</v>
      </c>
      <c r="DJ58" s="301">
        <v>197</v>
      </c>
      <c r="DK58" s="301">
        <v>195</v>
      </c>
      <c r="DL58" s="301">
        <v>200</v>
      </c>
      <c r="DM58" s="301">
        <v>201</v>
      </c>
      <c r="DN58" s="301">
        <v>203</v>
      </c>
      <c r="DO58" s="93">
        <v>2</v>
      </c>
      <c r="DP58" s="79">
        <v>0.98522167487684731</v>
      </c>
      <c r="DQ58" s="93">
        <v>-10</v>
      </c>
      <c r="DR58" s="79">
        <v>-4.6948356807511731</v>
      </c>
    </row>
    <row r="59" spans="1:122" ht="15" outlineLevel="2">
      <c r="A59" s="309">
        <v>656</v>
      </c>
      <c r="B59" s="14" t="s">
        <v>396</v>
      </c>
      <c r="C59" s="287" t="s">
        <v>505</v>
      </c>
      <c r="D59" s="293">
        <v>236</v>
      </c>
      <c r="E59" s="301">
        <v>236</v>
      </c>
      <c r="F59" s="301">
        <v>236</v>
      </c>
      <c r="G59" s="301">
        <v>236</v>
      </c>
      <c r="H59" s="301">
        <v>236</v>
      </c>
      <c r="I59" s="301">
        <v>240</v>
      </c>
      <c r="J59" s="301">
        <v>240</v>
      </c>
      <c r="K59" s="301">
        <v>240</v>
      </c>
      <c r="L59" s="301">
        <v>240</v>
      </c>
      <c r="M59" s="301">
        <v>240</v>
      </c>
      <c r="N59" s="301">
        <v>240</v>
      </c>
      <c r="O59" s="296">
        <v>244</v>
      </c>
      <c r="P59" s="293">
        <v>244</v>
      </c>
      <c r="Q59" s="301">
        <v>216</v>
      </c>
      <c r="R59" s="301">
        <v>212</v>
      </c>
      <c r="S59" s="301">
        <v>267</v>
      </c>
      <c r="T59" s="301">
        <v>260</v>
      </c>
      <c r="U59" s="301">
        <v>268</v>
      </c>
      <c r="V59" s="301">
        <v>264</v>
      </c>
      <c r="W59" s="301">
        <v>264</v>
      </c>
      <c r="X59" s="301">
        <v>263</v>
      </c>
      <c r="Y59" s="301">
        <v>267</v>
      </c>
      <c r="Z59" s="301">
        <v>266</v>
      </c>
      <c r="AA59" s="296">
        <v>268</v>
      </c>
      <c r="AB59" s="293">
        <v>268</v>
      </c>
      <c r="AC59" s="301">
        <v>268</v>
      </c>
      <c r="AD59" s="301">
        <v>268</v>
      </c>
      <c r="AE59" s="301">
        <v>268</v>
      </c>
      <c r="AF59" s="301">
        <v>265</v>
      </c>
      <c r="AG59" s="301">
        <v>265</v>
      </c>
      <c r="AH59" s="301">
        <v>269</v>
      </c>
      <c r="AI59" s="301">
        <v>268</v>
      </c>
      <c r="AJ59" s="301">
        <v>268</v>
      </c>
      <c r="AK59" s="301">
        <v>269</v>
      </c>
      <c r="AL59" s="301">
        <v>269</v>
      </c>
      <c r="AM59" s="296">
        <v>268</v>
      </c>
      <c r="AN59" s="293">
        <v>268</v>
      </c>
      <c r="AO59" s="301">
        <v>267</v>
      </c>
      <c r="AP59" s="301">
        <v>266</v>
      </c>
      <c r="AQ59" s="301">
        <v>266</v>
      </c>
      <c r="AR59" s="301">
        <v>266</v>
      </c>
      <c r="AS59" s="301">
        <v>266</v>
      </c>
      <c r="AT59" s="301">
        <v>266</v>
      </c>
      <c r="AU59" s="301">
        <v>266</v>
      </c>
      <c r="AV59" s="301">
        <v>266</v>
      </c>
      <c r="AW59" s="301">
        <v>266</v>
      </c>
      <c r="AX59" s="301">
        <v>266</v>
      </c>
      <c r="AY59" s="296">
        <v>266</v>
      </c>
      <c r="AZ59" s="293">
        <v>266</v>
      </c>
      <c r="BA59" s="301">
        <v>266</v>
      </c>
      <c r="BB59" s="301">
        <v>266</v>
      </c>
      <c r="BC59" s="301">
        <v>266</v>
      </c>
      <c r="BD59" s="301">
        <v>264</v>
      </c>
      <c r="BE59" s="301">
        <v>263</v>
      </c>
      <c r="BF59" s="301">
        <v>254</v>
      </c>
      <c r="BG59" s="301">
        <v>251</v>
      </c>
      <c r="BH59" s="301">
        <v>250</v>
      </c>
      <c r="BI59" s="301">
        <v>250</v>
      </c>
      <c r="BJ59" s="301">
        <v>250</v>
      </c>
      <c r="BK59" s="292">
        <v>249</v>
      </c>
      <c r="BL59" s="293">
        <v>249</v>
      </c>
      <c r="BM59" s="301">
        <v>247</v>
      </c>
      <c r="BN59" s="301">
        <v>249</v>
      </c>
      <c r="BO59" s="301">
        <v>248</v>
      </c>
      <c r="BP59" s="301">
        <v>248</v>
      </c>
      <c r="BQ59" s="301">
        <v>248</v>
      </c>
      <c r="BR59" s="301">
        <v>245</v>
      </c>
      <c r="BS59" s="301">
        <v>244</v>
      </c>
      <c r="BT59" s="301">
        <v>244</v>
      </c>
      <c r="BU59" s="301">
        <v>243</v>
      </c>
      <c r="BV59" s="301">
        <v>241</v>
      </c>
      <c r="BW59" s="292">
        <v>241</v>
      </c>
      <c r="BX59" s="293">
        <v>245</v>
      </c>
      <c r="BY59" s="301">
        <v>246</v>
      </c>
      <c r="BZ59" s="301">
        <v>273</v>
      </c>
      <c r="CA59" s="301">
        <v>271</v>
      </c>
      <c r="CB59" s="301">
        <v>270</v>
      </c>
      <c r="CC59" s="301">
        <v>268</v>
      </c>
      <c r="CD59" s="301">
        <v>267</v>
      </c>
      <c r="CE59" s="301">
        <v>267</v>
      </c>
      <c r="CF59" s="301">
        <v>267</v>
      </c>
      <c r="CG59" s="301">
        <v>263</v>
      </c>
      <c r="CH59" s="301">
        <v>261</v>
      </c>
      <c r="CI59" s="292">
        <v>255</v>
      </c>
      <c r="CJ59" s="293">
        <v>253</v>
      </c>
      <c r="CK59" s="301">
        <v>250</v>
      </c>
      <c r="CL59" s="301">
        <v>251</v>
      </c>
      <c r="CM59" s="301">
        <v>256</v>
      </c>
      <c r="CN59" s="301">
        <v>255</v>
      </c>
      <c r="CO59" s="301">
        <v>258</v>
      </c>
      <c r="CP59" s="301">
        <v>259</v>
      </c>
      <c r="CQ59" s="301">
        <v>260</v>
      </c>
      <c r="CR59" s="301">
        <v>256</v>
      </c>
      <c r="CS59" s="292">
        <v>256</v>
      </c>
      <c r="CT59" s="296">
        <v>255</v>
      </c>
      <c r="CU59" s="292">
        <v>252</v>
      </c>
      <c r="CV59" s="301">
        <v>251</v>
      </c>
      <c r="CW59" s="301">
        <v>250</v>
      </c>
      <c r="CX59" s="301">
        <v>249</v>
      </c>
      <c r="CY59" s="301">
        <v>252</v>
      </c>
      <c r="CZ59" s="301">
        <v>252</v>
      </c>
      <c r="DA59" s="301">
        <v>252</v>
      </c>
      <c r="DB59" s="301">
        <v>251</v>
      </c>
      <c r="DC59" s="301">
        <v>252</v>
      </c>
      <c r="DD59" s="301">
        <v>254</v>
      </c>
      <c r="DE59" s="301">
        <v>253</v>
      </c>
      <c r="DF59" s="301">
        <v>256</v>
      </c>
      <c r="DG59" s="301">
        <v>257</v>
      </c>
      <c r="DH59" s="301">
        <v>255</v>
      </c>
      <c r="DI59" s="301">
        <v>255</v>
      </c>
      <c r="DJ59" s="301">
        <v>255</v>
      </c>
      <c r="DK59" s="301">
        <v>252</v>
      </c>
      <c r="DL59" s="301">
        <v>252</v>
      </c>
      <c r="DM59" s="301">
        <v>251</v>
      </c>
      <c r="DN59" s="301">
        <v>251</v>
      </c>
      <c r="DO59" s="93">
        <v>0</v>
      </c>
      <c r="DP59" s="79">
        <v>0</v>
      </c>
      <c r="DQ59" s="93">
        <v>-6</v>
      </c>
      <c r="DR59" s="79">
        <v>-2.3346303501945527</v>
      </c>
    </row>
    <row r="60" spans="1:122" ht="15" outlineLevel="2">
      <c r="A60" s="309">
        <v>761</v>
      </c>
      <c r="B60" s="14" t="s">
        <v>396</v>
      </c>
      <c r="C60" s="287" t="s">
        <v>520</v>
      </c>
      <c r="D60" s="293">
        <v>465</v>
      </c>
      <c r="E60" s="301">
        <v>465</v>
      </c>
      <c r="F60" s="301">
        <v>465</v>
      </c>
      <c r="G60" s="301">
        <v>465</v>
      </c>
      <c r="H60" s="301">
        <v>465</v>
      </c>
      <c r="I60" s="301">
        <v>476</v>
      </c>
      <c r="J60" s="301">
        <v>476</v>
      </c>
      <c r="K60" s="301">
        <v>476</v>
      </c>
      <c r="L60" s="301">
        <v>476</v>
      </c>
      <c r="M60" s="301">
        <v>476</v>
      </c>
      <c r="N60" s="301">
        <v>475</v>
      </c>
      <c r="O60" s="296">
        <v>480</v>
      </c>
      <c r="P60" s="293">
        <v>479</v>
      </c>
      <c r="Q60" s="301">
        <v>425</v>
      </c>
      <c r="R60" s="301">
        <v>417</v>
      </c>
      <c r="S60" s="301">
        <v>512</v>
      </c>
      <c r="T60" s="301">
        <v>505</v>
      </c>
      <c r="U60" s="301">
        <v>513</v>
      </c>
      <c r="V60" s="301">
        <v>504</v>
      </c>
      <c r="W60" s="301">
        <v>505</v>
      </c>
      <c r="X60" s="301">
        <v>502</v>
      </c>
      <c r="Y60" s="301">
        <v>506</v>
      </c>
      <c r="Z60" s="301">
        <v>504</v>
      </c>
      <c r="AA60" s="296">
        <v>504</v>
      </c>
      <c r="AB60" s="293">
        <v>505</v>
      </c>
      <c r="AC60" s="301">
        <v>502</v>
      </c>
      <c r="AD60" s="301">
        <v>501</v>
      </c>
      <c r="AE60" s="301">
        <v>501</v>
      </c>
      <c r="AF60" s="301">
        <v>494</v>
      </c>
      <c r="AG60" s="301">
        <v>492</v>
      </c>
      <c r="AH60" s="301">
        <v>492</v>
      </c>
      <c r="AI60" s="301">
        <v>493</v>
      </c>
      <c r="AJ60" s="301">
        <v>492</v>
      </c>
      <c r="AK60" s="301">
        <v>493</v>
      </c>
      <c r="AL60" s="301">
        <v>493</v>
      </c>
      <c r="AM60" s="296">
        <v>491</v>
      </c>
      <c r="AN60" s="293">
        <v>491</v>
      </c>
      <c r="AO60" s="301">
        <v>489</v>
      </c>
      <c r="AP60" s="301">
        <v>488</v>
      </c>
      <c r="AQ60" s="301">
        <v>489</v>
      </c>
      <c r="AR60" s="301">
        <v>489</v>
      </c>
      <c r="AS60" s="301">
        <v>489</v>
      </c>
      <c r="AT60" s="301">
        <v>488</v>
      </c>
      <c r="AU60" s="301">
        <v>486</v>
      </c>
      <c r="AV60" s="301">
        <v>486</v>
      </c>
      <c r="AW60" s="301">
        <v>486</v>
      </c>
      <c r="AX60" s="301">
        <v>483</v>
      </c>
      <c r="AY60" s="296">
        <v>483</v>
      </c>
      <c r="AZ60" s="293">
        <v>483</v>
      </c>
      <c r="BA60" s="301">
        <v>480</v>
      </c>
      <c r="BB60" s="301">
        <v>480</v>
      </c>
      <c r="BC60" s="301">
        <v>479</v>
      </c>
      <c r="BD60" s="301">
        <v>477</v>
      </c>
      <c r="BE60" s="301">
        <v>474</v>
      </c>
      <c r="BF60" s="301">
        <v>466</v>
      </c>
      <c r="BG60" s="301">
        <v>464</v>
      </c>
      <c r="BH60" s="301">
        <v>464</v>
      </c>
      <c r="BI60" s="301">
        <v>464</v>
      </c>
      <c r="BJ60" s="301">
        <v>463</v>
      </c>
      <c r="BK60" s="292">
        <v>464</v>
      </c>
      <c r="BL60" s="293">
        <v>463</v>
      </c>
      <c r="BM60" s="301">
        <v>462</v>
      </c>
      <c r="BN60" s="301">
        <v>467</v>
      </c>
      <c r="BO60" s="301">
        <v>467</v>
      </c>
      <c r="BP60" s="301">
        <v>467</v>
      </c>
      <c r="BQ60" s="301">
        <v>469</v>
      </c>
      <c r="BR60" s="301">
        <v>465</v>
      </c>
      <c r="BS60" s="301">
        <v>467</v>
      </c>
      <c r="BT60" s="301">
        <v>467</v>
      </c>
      <c r="BU60" s="301">
        <v>465</v>
      </c>
      <c r="BV60" s="301">
        <v>463</v>
      </c>
      <c r="BW60" s="292">
        <v>463</v>
      </c>
      <c r="BX60" s="293">
        <v>471</v>
      </c>
      <c r="BY60" s="301">
        <v>468</v>
      </c>
      <c r="BZ60" s="301">
        <v>501</v>
      </c>
      <c r="CA60" s="301">
        <v>495</v>
      </c>
      <c r="CB60" s="301">
        <v>496</v>
      </c>
      <c r="CC60" s="301">
        <v>493</v>
      </c>
      <c r="CD60" s="301">
        <v>486</v>
      </c>
      <c r="CE60" s="301">
        <v>485</v>
      </c>
      <c r="CF60" s="301">
        <v>485</v>
      </c>
      <c r="CG60" s="301">
        <v>485</v>
      </c>
      <c r="CH60" s="301">
        <v>480</v>
      </c>
      <c r="CI60" s="292">
        <v>470</v>
      </c>
      <c r="CJ60" s="293">
        <v>464</v>
      </c>
      <c r="CK60" s="301">
        <v>456</v>
      </c>
      <c r="CL60" s="301">
        <v>455</v>
      </c>
      <c r="CM60" s="301">
        <v>452</v>
      </c>
      <c r="CN60" s="301">
        <v>452</v>
      </c>
      <c r="CO60" s="301">
        <v>458</v>
      </c>
      <c r="CP60" s="301">
        <v>463</v>
      </c>
      <c r="CQ60" s="301">
        <v>465</v>
      </c>
      <c r="CR60" s="301">
        <v>459</v>
      </c>
      <c r="CS60" s="292">
        <v>458</v>
      </c>
      <c r="CT60" s="296">
        <v>461</v>
      </c>
      <c r="CU60" s="292">
        <v>458</v>
      </c>
      <c r="CV60" s="301">
        <v>459</v>
      </c>
      <c r="CW60" s="301">
        <v>457</v>
      </c>
      <c r="CX60" s="301">
        <v>460</v>
      </c>
      <c r="CY60" s="301">
        <v>460</v>
      </c>
      <c r="CZ60" s="301">
        <v>454</v>
      </c>
      <c r="DA60" s="301">
        <v>455</v>
      </c>
      <c r="DB60" s="301">
        <v>454</v>
      </c>
      <c r="DC60" s="301">
        <v>456</v>
      </c>
      <c r="DD60" s="301">
        <v>455</v>
      </c>
      <c r="DE60" s="301">
        <v>454</v>
      </c>
      <c r="DF60" s="301">
        <v>453</v>
      </c>
      <c r="DG60" s="301">
        <v>454</v>
      </c>
      <c r="DH60" s="301">
        <v>452</v>
      </c>
      <c r="DI60" s="301">
        <v>447</v>
      </c>
      <c r="DJ60" s="301">
        <v>435</v>
      </c>
      <c r="DK60" s="301">
        <v>431</v>
      </c>
      <c r="DL60" s="301">
        <v>431</v>
      </c>
      <c r="DM60" s="301">
        <v>434</v>
      </c>
      <c r="DN60" s="301">
        <v>436</v>
      </c>
      <c r="DO60" s="93">
        <v>2</v>
      </c>
      <c r="DP60" s="79">
        <v>0.45871559633027525</v>
      </c>
      <c r="DQ60" s="93">
        <v>-18</v>
      </c>
      <c r="DR60" s="79">
        <v>-3.9647577092511015</v>
      </c>
    </row>
    <row r="61" spans="1:122" ht="15" outlineLevel="2">
      <c r="A61" s="309">
        <v>842</v>
      </c>
      <c r="B61" s="14" t="s">
        <v>396</v>
      </c>
      <c r="C61" s="287" t="s">
        <v>527</v>
      </c>
      <c r="D61" s="293">
        <v>77</v>
      </c>
      <c r="E61" s="301">
        <v>77</v>
      </c>
      <c r="F61" s="301">
        <v>77</v>
      </c>
      <c r="G61" s="301">
        <v>77</v>
      </c>
      <c r="H61" s="301">
        <v>77</v>
      </c>
      <c r="I61" s="301">
        <v>77</v>
      </c>
      <c r="J61" s="301">
        <v>77</v>
      </c>
      <c r="K61" s="301">
        <v>77</v>
      </c>
      <c r="L61" s="301">
        <v>77</v>
      </c>
      <c r="M61" s="301">
        <v>77</v>
      </c>
      <c r="N61" s="301">
        <v>76</v>
      </c>
      <c r="O61" s="296">
        <v>83</v>
      </c>
      <c r="P61" s="293">
        <v>83</v>
      </c>
      <c r="Q61" s="301">
        <v>74</v>
      </c>
      <c r="R61" s="301">
        <v>74</v>
      </c>
      <c r="S61" s="301">
        <v>99</v>
      </c>
      <c r="T61" s="301">
        <v>99</v>
      </c>
      <c r="U61" s="301">
        <v>100</v>
      </c>
      <c r="V61" s="301">
        <v>100</v>
      </c>
      <c r="W61" s="301">
        <v>99</v>
      </c>
      <c r="X61" s="301">
        <v>99</v>
      </c>
      <c r="Y61" s="301">
        <v>100</v>
      </c>
      <c r="Z61" s="301">
        <v>100</v>
      </c>
      <c r="AA61" s="296">
        <v>99</v>
      </c>
      <c r="AB61" s="293">
        <v>99</v>
      </c>
      <c r="AC61" s="301">
        <v>99</v>
      </c>
      <c r="AD61" s="301">
        <v>99</v>
      </c>
      <c r="AE61" s="301">
        <v>99</v>
      </c>
      <c r="AF61" s="301">
        <v>99</v>
      </c>
      <c r="AG61" s="301">
        <v>98</v>
      </c>
      <c r="AH61" s="301">
        <v>98</v>
      </c>
      <c r="AI61" s="301">
        <v>99</v>
      </c>
      <c r="AJ61" s="301">
        <v>100</v>
      </c>
      <c r="AK61" s="301">
        <v>101</v>
      </c>
      <c r="AL61" s="301">
        <v>101</v>
      </c>
      <c r="AM61" s="296">
        <v>101</v>
      </c>
      <c r="AN61" s="293">
        <v>101</v>
      </c>
      <c r="AO61" s="301">
        <v>102</v>
      </c>
      <c r="AP61" s="301">
        <v>102</v>
      </c>
      <c r="AQ61" s="301">
        <v>101</v>
      </c>
      <c r="AR61" s="301">
        <v>101</v>
      </c>
      <c r="AS61" s="301">
        <v>101</v>
      </c>
      <c r="AT61" s="301">
        <v>101</v>
      </c>
      <c r="AU61" s="301">
        <v>101</v>
      </c>
      <c r="AV61" s="301">
        <v>101</v>
      </c>
      <c r="AW61" s="301">
        <v>101</v>
      </c>
      <c r="AX61" s="301">
        <v>101</v>
      </c>
      <c r="AY61" s="296">
        <v>100</v>
      </c>
      <c r="AZ61" s="293">
        <v>100</v>
      </c>
      <c r="BA61" s="301">
        <v>100</v>
      </c>
      <c r="BB61" s="301">
        <v>98</v>
      </c>
      <c r="BC61" s="301">
        <v>97</v>
      </c>
      <c r="BD61" s="301">
        <v>97</v>
      </c>
      <c r="BE61" s="301">
        <v>97</v>
      </c>
      <c r="BF61" s="301">
        <v>96</v>
      </c>
      <c r="BG61" s="301">
        <v>96</v>
      </c>
      <c r="BH61" s="301">
        <v>96</v>
      </c>
      <c r="BI61" s="301">
        <v>96</v>
      </c>
      <c r="BJ61" s="301">
        <v>96</v>
      </c>
      <c r="BK61" s="292">
        <v>96</v>
      </c>
      <c r="BL61" s="293">
        <v>96</v>
      </c>
      <c r="BM61" s="301">
        <v>96</v>
      </c>
      <c r="BN61" s="301">
        <v>96</v>
      </c>
      <c r="BO61" s="301">
        <v>96</v>
      </c>
      <c r="BP61" s="301">
        <v>96</v>
      </c>
      <c r="BQ61" s="301">
        <v>97</v>
      </c>
      <c r="BR61" s="301">
        <v>97</v>
      </c>
      <c r="BS61" s="301">
        <v>98</v>
      </c>
      <c r="BT61" s="301">
        <v>98</v>
      </c>
      <c r="BU61" s="301">
        <v>98</v>
      </c>
      <c r="BV61" s="301">
        <v>98</v>
      </c>
      <c r="BW61" s="292">
        <v>98</v>
      </c>
      <c r="BX61" s="293">
        <v>99</v>
      </c>
      <c r="BY61" s="301">
        <v>99</v>
      </c>
      <c r="BZ61" s="301">
        <v>106</v>
      </c>
      <c r="CA61" s="301">
        <v>107</v>
      </c>
      <c r="CB61" s="301">
        <v>108</v>
      </c>
      <c r="CC61" s="301">
        <v>107</v>
      </c>
      <c r="CD61" s="301">
        <v>105</v>
      </c>
      <c r="CE61" s="301">
        <v>105</v>
      </c>
      <c r="CF61" s="301">
        <v>105</v>
      </c>
      <c r="CG61" s="301">
        <v>105</v>
      </c>
      <c r="CH61" s="301">
        <v>105</v>
      </c>
      <c r="CI61" s="292">
        <v>105</v>
      </c>
      <c r="CJ61" s="293">
        <v>105</v>
      </c>
      <c r="CK61" s="301">
        <v>105</v>
      </c>
      <c r="CL61" s="301">
        <v>105</v>
      </c>
      <c r="CM61" s="301">
        <v>107</v>
      </c>
      <c r="CN61" s="301">
        <v>107</v>
      </c>
      <c r="CO61" s="301">
        <v>109</v>
      </c>
      <c r="CP61" s="301">
        <v>109</v>
      </c>
      <c r="CQ61" s="301">
        <v>109</v>
      </c>
      <c r="CR61" s="301">
        <v>110</v>
      </c>
      <c r="CS61" s="292">
        <v>110</v>
      </c>
      <c r="CT61" s="296">
        <v>110</v>
      </c>
      <c r="CU61" s="292">
        <v>110</v>
      </c>
      <c r="CV61" s="301">
        <v>110</v>
      </c>
      <c r="CW61" s="301">
        <v>108</v>
      </c>
      <c r="CX61" s="301">
        <v>107</v>
      </c>
      <c r="CY61" s="301">
        <v>111</v>
      </c>
      <c r="CZ61" s="301">
        <v>112</v>
      </c>
      <c r="DA61" s="301">
        <v>113</v>
      </c>
      <c r="DB61" s="301">
        <v>113</v>
      </c>
      <c r="DC61" s="301">
        <v>113</v>
      </c>
      <c r="DD61" s="301">
        <v>113</v>
      </c>
      <c r="DE61" s="301">
        <v>113</v>
      </c>
      <c r="DF61" s="301">
        <v>112</v>
      </c>
      <c r="DG61" s="301">
        <v>112</v>
      </c>
      <c r="DH61" s="301">
        <v>113</v>
      </c>
      <c r="DI61" s="301">
        <v>111</v>
      </c>
      <c r="DJ61" s="301">
        <v>110</v>
      </c>
      <c r="DK61" s="301">
        <v>113</v>
      </c>
      <c r="DL61" s="301">
        <v>117</v>
      </c>
      <c r="DM61" s="301">
        <v>119</v>
      </c>
      <c r="DN61" s="301">
        <v>120</v>
      </c>
      <c r="DO61" s="93">
        <v>1</v>
      </c>
      <c r="DP61" s="79">
        <v>0.83333333333333337</v>
      </c>
      <c r="DQ61" s="93">
        <v>8</v>
      </c>
      <c r="DR61" s="79">
        <v>7.1428571428571423</v>
      </c>
    </row>
    <row r="62" spans="1:122" ht="15" outlineLevel="1">
      <c r="A62" s="108" t="s">
        <v>397</v>
      </c>
      <c r="B62" s="21"/>
      <c r="C62" s="22"/>
      <c r="D62" s="39">
        <v>3577</v>
      </c>
      <c r="E62" s="40">
        <v>3577</v>
      </c>
      <c r="F62" s="40">
        <v>3575</v>
      </c>
      <c r="G62" s="40">
        <v>3575</v>
      </c>
      <c r="H62" s="40">
        <v>3574</v>
      </c>
      <c r="I62" s="40">
        <v>3652</v>
      </c>
      <c r="J62" s="40">
        <v>3650</v>
      </c>
      <c r="K62" s="40">
        <v>3654</v>
      </c>
      <c r="L62" s="40">
        <v>3654</v>
      </c>
      <c r="M62" s="40">
        <v>3653</v>
      </c>
      <c r="N62" s="40">
        <v>3640</v>
      </c>
      <c r="O62" s="208">
        <v>3921</v>
      </c>
      <c r="P62" s="39">
        <v>3910</v>
      </c>
      <c r="Q62" s="40">
        <v>3343</v>
      </c>
      <c r="R62" s="40">
        <v>3311</v>
      </c>
      <c r="S62" s="40">
        <v>4448</v>
      </c>
      <c r="T62" s="40">
        <v>4386</v>
      </c>
      <c r="U62" s="40">
        <v>4483</v>
      </c>
      <c r="V62" s="40">
        <v>4428</v>
      </c>
      <c r="W62" s="40">
        <v>4426</v>
      </c>
      <c r="X62" s="40">
        <v>4419</v>
      </c>
      <c r="Y62" s="40">
        <v>4451</v>
      </c>
      <c r="Z62" s="40">
        <v>4446</v>
      </c>
      <c r="AA62" s="208">
        <v>4464</v>
      </c>
      <c r="AB62" s="39">
        <v>4458</v>
      </c>
      <c r="AC62" s="40">
        <v>4452</v>
      </c>
      <c r="AD62" s="40">
        <v>4456</v>
      </c>
      <c r="AE62" s="40">
        <v>4455</v>
      </c>
      <c r="AF62" s="40">
        <v>4431</v>
      </c>
      <c r="AG62" s="40">
        <v>4419</v>
      </c>
      <c r="AH62" s="40">
        <v>4426</v>
      </c>
      <c r="AI62" s="40">
        <v>4444</v>
      </c>
      <c r="AJ62" s="40">
        <v>4450</v>
      </c>
      <c r="AK62" s="40">
        <v>4453</v>
      </c>
      <c r="AL62" s="40">
        <v>4449</v>
      </c>
      <c r="AM62" s="208">
        <v>4443</v>
      </c>
      <c r="AN62" s="39">
        <v>4432</v>
      </c>
      <c r="AO62" s="40">
        <v>4433</v>
      </c>
      <c r="AP62" s="40">
        <v>4425</v>
      </c>
      <c r="AQ62" s="40">
        <v>4413</v>
      </c>
      <c r="AR62" s="40">
        <v>4398</v>
      </c>
      <c r="AS62" s="40">
        <v>4388</v>
      </c>
      <c r="AT62" s="40">
        <v>4379</v>
      </c>
      <c r="AU62" s="40">
        <v>4357</v>
      </c>
      <c r="AV62" s="40">
        <v>4348</v>
      </c>
      <c r="AW62" s="40">
        <v>4339</v>
      </c>
      <c r="AX62" s="40">
        <v>4321</v>
      </c>
      <c r="AY62" s="208">
        <v>4317</v>
      </c>
      <c r="AZ62" s="39">
        <v>4309</v>
      </c>
      <c r="BA62" s="40">
        <v>4298</v>
      </c>
      <c r="BB62" s="40">
        <v>4277</v>
      </c>
      <c r="BC62" s="40">
        <v>4270</v>
      </c>
      <c r="BD62" s="40">
        <v>4260</v>
      </c>
      <c r="BE62" s="40">
        <v>4244</v>
      </c>
      <c r="BF62" s="40">
        <v>4161</v>
      </c>
      <c r="BG62" s="40">
        <v>4148</v>
      </c>
      <c r="BH62" s="40">
        <v>4144</v>
      </c>
      <c r="BI62" s="40">
        <v>4142</v>
      </c>
      <c r="BJ62" s="40">
        <v>4144</v>
      </c>
      <c r="BK62" s="52">
        <v>4136</v>
      </c>
      <c r="BL62" s="39">
        <v>4114</v>
      </c>
      <c r="BM62" s="40">
        <v>4110</v>
      </c>
      <c r="BN62" s="40">
        <v>4187</v>
      </c>
      <c r="BO62" s="40">
        <v>4198</v>
      </c>
      <c r="BP62" s="40">
        <v>4198</v>
      </c>
      <c r="BQ62" s="40">
        <v>4222</v>
      </c>
      <c r="BR62" s="40">
        <v>4167</v>
      </c>
      <c r="BS62" s="40">
        <v>4162</v>
      </c>
      <c r="BT62" s="40">
        <v>4153</v>
      </c>
      <c r="BU62" s="40">
        <v>4138</v>
      </c>
      <c r="BV62" s="40">
        <v>4130</v>
      </c>
      <c r="BW62" s="52">
        <v>4128</v>
      </c>
      <c r="BX62" s="39">
        <v>4159</v>
      </c>
      <c r="BY62" s="40">
        <v>4110</v>
      </c>
      <c r="BZ62" s="40">
        <v>4410</v>
      </c>
      <c r="CA62" s="40">
        <v>4321</v>
      </c>
      <c r="CB62" s="40">
        <v>4369</v>
      </c>
      <c r="CC62" s="40">
        <v>4332</v>
      </c>
      <c r="CD62" s="40">
        <v>4318</v>
      </c>
      <c r="CE62" s="40">
        <v>4311</v>
      </c>
      <c r="CF62" s="40">
        <v>4304</v>
      </c>
      <c r="CG62" s="40">
        <v>4323</v>
      </c>
      <c r="CH62" s="40">
        <v>4286</v>
      </c>
      <c r="CI62" s="52">
        <v>4227</v>
      </c>
      <c r="CJ62" s="39">
        <v>4244</v>
      </c>
      <c r="CK62" s="40">
        <v>4217</v>
      </c>
      <c r="CL62" s="40">
        <v>4215</v>
      </c>
      <c r="CM62" s="40">
        <v>4265</v>
      </c>
      <c r="CN62" s="40">
        <v>4262</v>
      </c>
      <c r="CO62" s="40">
        <v>4269</v>
      </c>
      <c r="CP62" s="40">
        <v>4251</v>
      </c>
      <c r="CQ62" s="40">
        <v>4279</v>
      </c>
      <c r="CR62" s="40">
        <v>4296</v>
      </c>
      <c r="CS62" s="52">
        <v>4281</v>
      </c>
      <c r="CT62" s="208">
        <v>4293</v>
      </c>
      <c r="CU62" s="40">
        <v>4290</v>
      </c>
      <c r="CV62" s="40">
        <v>4270</v>
      </c>
      <c r="CW62" s="40">
        <v>4255</v>
      </c>
      <c r="CX62" s="40">
        <v>4265</v>
      </c>
      <c r="CY62" s="40">
        <v>4309</v>
      </c>
      <c r="CZ62" s="40">
        <v>4304</v>
      </c>
      <c r="DA62" s="40">
        <v>4312</v>
      </c>
      <c r="DB62" s="40">
        <v>4312</v>
      </c>
      <c r="DC62" s="40">
        <v>4306</v>
      </c>
      <c r="DD62" s="40">
        <v>4308</v>
      </c>
      <c r="DE62" s="40">
        <v>4314</v>
      </c>
      <c r="DF62" s="40">
        <v>4301</v>
      </c>
      <c r="DG62" s="40">
        <v>4285</v>
      </c>
      <c r="DH62" s="40">
        <v>4282</v>
      </c>
      <c r="DI62" s="40">
        <v>4239</v>
      </c>
      <c r="DJ62" s="40">
        <v>4152</v>
      </c>
      <c r="DK62" s="40">
        <v>4193</v>
      </c>
      <c r="DL62" s="40">
        <v>4286</v>
      </c>
      <c r="DM62" s="40">
        <v>4310</v>
      </c>
      <c r="DN62" s="40">
        <v>4311</v>
      </c>
      <c r="DO62" s="93">
        <v>1</v>
      </c>
      <c r="DP62" s="79">
        <v>2.3196474135931337E-2</v>
      </c>
      <c r="DQ62" s="93">
        <v>26</v>
      </c>
      <c r="DR62" s="79">
        <v>0.60676779463243879</v>
      </c>
    </row>
    <row r="63" spans="1:122" ht="15" outlineLevel="2">
      <c r="A63" s="309">
        <v>38</v>
      </c>
      <c r="B63" s="14" t="s">
        <v>397</v>
      </c>
      <c r="C63" s="287" t="s">
        <v>422</v>
      </c>
      <c r="D63" s="293">
        <v>109</v>
      </c>
      <c r="E63" s="301">
        <v>109</v>
      </c>
      <c r="F63" s="301">
        <v>109</v>
      </c>
      <c r="G63" s="301">
        <v>109</v>
      </c>
      <c r="H63" s="301">
        <v>109</v>
      </c>
      <c r="I63" s="301">
        <v>110</v>
      </c>
      <c r="J63" s="301">
        <v>110</v>
      </c>
      <c r="K63" s="301">
        <v>110</v>
      </c>
      <c r="L63" s="301">
        <v>110</v>
      </c>
      <c r="M63" s="301">
        <v>110</v>
      </c>
      <c r="N63" s="301">
        <v>110</v>
      </c>
      <c r="O63" s="296">
        <v>118</v>
      </c>
      <c r="P63" s="293">
        <v>118</v>
      </c>
      <c r="Q63" s="301">
        <v>109</v>
      </c>
      <c r="R63" s="301">
        <v>107</v>
      </c>
      <c r="S63" s="301">
        <v>152</v>
      </c>
      <c r="T63" s="301">
        <v>147</v>
      </c>
      <c r="U63" s="301">
        <v>155</v>
      </c>
      <c r="V63" s="301">
        <v>155</v>
      </c>
      <c r="W63" s="301">
        <v>158</v>
      </c>
      <c r="X63" s="301">
        <v>157</v>
      </c>
      <c r="Y63" s="301">
        <v>157</v>
      </c>
      <c r="Z63" s="301">
        <v>157</v>
      </c>
      <c r="AA63" s="296">
        <v>158</v>
      </c>
      <c r="AB63" s="293">
        <v>158</v>
      </c>
      <c r="AC63" s="301">
        <v>157</v>
      </c>
      <c r="AD63" s="301">
        <v>157</v>
      </c>
      <c r="AE63" s="301">
        <v>157</v>
      </c>
      <c r="AF63" s="301">
        <v>154</v>
      </c>
      <c r="AG63" s="301">
        <v>154</v>
      </c>
      <c r="AH63" s="301">
        <v>154</v>
      </c>
      <c r="AI63" s="301">
        <v>154</v>
      </c>
      <c r="AJ63" s="301">
        <v>153</v>
      </c>
      <c r="AK63" s="301">
        <v>154</v>
      </c>
      <c r="AL63" s="301">
        <v>156</v>
      </c>
      <c r="AM63" s="296">
        <v>156</v>
      </c>
      <c r="AN63" s="293">
        <v>156</v>
      </c>
      <c r="AO63" s="301">
        <v>155</v>
      </c>
      <c r="AP63" s="301">
        <v>154</v>
      </c>
      <c r="AQ63" s="301">
        <v>153</v>
      </c>
      <c r="AR63" s="301">
        <v>153</v>
      </c>
      <c r="AS63" s="301">
        <v>153</v>
      </c>
      <c r="AT63" s="301">
        <v>151</v>
      </c>
      <c r="AU63" s="301">
        <v>150</v>
      </c>
      <c r="AV63" s="301">
        <v>150</v>
      </c>
      <c r="AW63" s="301">
        <v>150</v>
      </c>
      <c r="AX63" s="301">
        <v>149</v>
      </c>
      <c r="AY63" s="296">
        <v>149</v>
      </c>
      <c r="AZ63" s="293">
        <v>149</v>
      </c>
      <c r="BA63" s="301">
        <v>149</v>
      </c>
      <c r="BB63" s="301">
        <v>149</v>
      </c>
      <c r="BC63" s="301">
        <v>148</v>
      </c>
      <c r="BD63" s="301">
        <v>148</v>
      </c>
      <c r="BE63" s="301">
        <v>147</v>
      </c>
      <c r="BF63" s="301">
        <v>145</v>
      </c>
      <c r="BG63" s="301">
        <v>144</v>
      </c>
      <c r="BH63" s="301">
        <v>144</v>
      </c>
      <c r="BI63" s="301">
        <v>144</v>
      </c>
      <c r="BJ63" s="301">
        <v>147</v>
      </c>
      <c r="BK63" s="292">
        <v>147</v>
      </c>
      <c r="BL63" s="293">
        <v>145</v>
      </c>
      <c r="BM63" s="301">
        <v>145</v>
      </c>
      <c r="BN63" s="301">
        <v>145</v>
      </c>
      <c r="BO63" s="301">
        <v>146</v>
      </c>
      <c r="BP63" s="301">
        <v>146</v>
      </c>
      <c r="BQ63" s="301">
        <v>147</v>
      </c>
      <c r="BR63" s="301">
        <v>147</v>
      </c>
      <c r="BS63" s="301">
        <v>147</v>
      </c>
      <c r="BT63" s="301">
        <v>147</v>
      </c>
      <c r="BU63" s="301">
        <v>146</v>
      </c>
      <c r="BV63" s="301">
        <v>146</v>
      </c>
      <c r="BW63" s="292">
        <v>146</v>
      </c>
      <c r="BX63" s="293">
        <v>145</v>
      </c>
      <c r="BY63" s="301">
        <v>143</v>
      </c>
      <c r="BZ63" s="301">
        <v>145</v>
      </c>
      <c r="CA63" s="301">
        <v>142</v>
      </c>
      <c r="CB63" s="301">
        <v>143</v>
      </c>
      <c r="CC63" s="301">
        <v>143</v>
      </c>
      <c r="CD63" s="301">
        <v>144</v>
      </c>
      <c r="CE63" s="301">
        <v>144</v>
      </c>
      <c r="CF63" s="301">
        <v>144</v>
      </c>
      <c r="CG63" s="301">
        <v>146</v>
      </c>
      <c r="CH63" s="301">
        <v>146</v>
      </c>
      <c r="CI63" s="292">
        <v>144</v>
      </c>
      <c r="CJ63" s="293">
        <v>145</v>
      </c>
      <c r="CK63" s="301">
        <v>143</v>
      </c>
      <c r="CL63" s="301">
        <v>143</v>
      </c>
      <c r="CM63" s="301">
        <v>144</v>
      </c>
      <c r="CN63" s="301">
        <v>144</v>
      </c>
      <c r="CO63" s="301">
        <v>146</v>
      </c>
      <c r="CP63" s="301">
        <v>144</v>
      </c>
      <c r="CQ63" s="301">
        <v>145</v>
      </c>
      <c r="CR63" s="301">
        <v>146</v>
      </c>
      <c r="CS63" s="292">
        <v>147</v>
      </c>
      <c r="CT63" s="296">
        <v>148</v>
      </c>
      <c r="CU63" s="292">
        <v>149</v>
      </c>
      <c r="CV63" s="301">
        <v>146</v>
      </c>
      <c r="CW63" s="301">
        <v>147</v>
      </c>
      <c r="CX63" s="301">
        <v>147</v>
      </c>
      <c r="CY63" s="301">
        <v>145</v>
      </c>
      <c r="CZ63" s="301">
        <v>144</v>
      </c>
      <c r="DA63" s="301">
        <v>144</v>
      </c>
      <c r="DB63" s="301">
        <v>145</v>
      </c>
      <c r="DC63" s="301">
        <v>144</v>
      </c>
      <c r="DD63" s="301">
        <v>145</v>
      </c>
      <c r="DE63" s="301">
        <v>145</v>
      </c>
      <c r="DF63" s="301">
        <v>145</v>
      </c>
      <c r="DG63" s="301">
        <v>145</v>
      </c>
      <c r="DH63" s="301">
        <v>148</v>
      </c>
      <c r="DI63" s="301">
        <v>147</v>
      </c>
      <c r="DJ63" s="301">
        <v>147</v>
      </c>
      <c r="DK63" s="301">
        <v>151</v>
      </c>
      <c r="DL63" s="301">
        <v>158</v>
      </c>
      <c r="DM63" s="301">
        <v>159</v>
      </c>
      <c r="DN63" s="301">
        <v>159</v>
      </c>
      <c r="DO63" s="93">
        <v>0</v>
      </c>
      <c r="DP63" s="79">
        <v>0</v>
      </c>
      <c r="DQ63" s="93">
        <v>14</v>
      </c>
      <c r="DR63" s="79">
        <v>9.6551724137931032</v>
      </c>
    </row>
    <row r="64" spans="1:122" ht="15" outlineLevel="2">
      <c r="A64" s="309">
        <v>86</v>
      </c>
      <c r="B64" s="14" t="s">
        <v>397</v>
      </c>
      <c r="C64" s="287" t="s">
        <v>431</v>
      </c>
      <c r="D64" s="293">
        <v>48</v>
      </c>
      <c r="E64" s="301">
        <v>48</v>
      </c>
      <c r="F64" s="301">
        <v>48</v>
      </c>
      <c r="G64" s="301">
        <v>48</v>
      </c>
      <c r="H64" s="301">
        <v>47</v>
      </c>
      <c r="I64" s="301">
        <v>48</v>
      </c>
      <c r="J64" s="301">
        <v>48</v>
      </c>
      <c r="K64" s="301">
        <v>48</v>
      </c>
      <c r="L64" s="301">
        <v>48</v>
      </c>
      <c r="M64" s="301">
        <v>48</v>
      </c>
      <c r="N64" s="301">
        <v>48</v>
      </c>
      <c r="O64" s="296">
        <v>57</v>
      </c>
      <c r="P64" s="293">
        <v>57</v>
      </c>
      <c r="Q64" s="301">
        <v>52</v>
      </c>
      <c r="R64" s="301">
        <v>52</v>
      </c>
      <c r="S64" s="301">
        <v>91</v>
      </c>
      <c r="T64" s="301">
        <v>91</v>
      </c>
      <c r="U64" s="301">
        <v>95</v>
      </c>
      <c r="V64" s="301">
        <v>95</v>
      </c>
      <c r="W64" s="301">
        <v>94</v>
      </c>
      <c r="X64" s="301">
        <v>94</v>
      </c>
      <c r="Y64" s="301">
        <v>95</v>
      </c>
      <c r="Z64" s="301">
        <v>95</v>
      </c>
      <c r="AA64" s="296">
        <v>96</v>
      </c>
      <c r="AB64" s="293">
        <v>96</v>
      </c>
      <c r="AC64" s="301">
        <v>96</v>
      </c>
      <c r="AD64" s="301">
        <v>96</v>
      </c>
      <c r="AE64" s="301">
        <v>96</v>
      </c>
      <c r="AF64" s="301">
        <v>94</v>
      </c>
      <c r="AG64" s="301">
        <v>93</v>
      </c>
      <c r="AH64" s="301">
        <v>93</v>
      </c>
      <c r="AI64" s="301">
        <v>93</v>
      </c>
      <c r="AJ64" s="301">
        <v>94</v>
      </c>
      <c r="AK64" s="301">
        <v>96</v>
      </c>
      <c r="AL64" s="301">
        <v>96</v>
      </c>
      <c r="AM64" s="296">
        <v>96</v>
      </c>
      <c r="AN64" s="293">
        <v>96</v>
      </c>
      <c r="AO64" s="301">
        <v>95</v>
      </c>
      <c r="AP64" s="301">
        <v>94</v>
      </c>
      <c r="AQ64" s="301">
        <v>94</v>
      </c>
      <c r="AR64" s="301">
        <v>94</v>
      </c>
      <c r="AS64" s="301">
        <v>94</v>
      </c>
      <c r="AT64" s="301">
        <v>94</v>
      </c>
      <c r="AU64" s="301">
        <v>94</v>
      </c>
      <c r="AV64" s="301">
        <v>94</v>
      </c>
      <c r="AW64" s="301">
        <v>94</v>
      </c>
      <c r="AX64" s="301">
        <v>94</v>
      </c>
      <c r="AY64" s="296">
        <v>93</v>
      </c>
      <c r="AZ64" s="293">
        <v>92</v>
      </c>
      <c r="BA64" s="301">
        <v>91</v>
      </c>
      <c r="BB64" s="301">
        <v>91</v>
      </c>
      <c r="BC64" s="301">
        <v>90</v>
      </c>
      <c r="BD64" s="301">
        <v>90</v>
      </c>
      <c r="BE64" s="301">
        <v>90</v>
      </c>
      <c r="BF64" s="301">
        <v>88</v>
      </c>
      <c r="BG64" s="301">
        <v>87</v>
      </c>
      <c r="BH64" s="301">
        <v>87</v>
      </c>
      <c r="BI64" s="301">
        <v>87</v>
      </c>
      <c r="BJ64" s="301">
        <v>87</v>
      </c>
      <c r="BK64" s="292">
        <v>87</v>
      </c>
      <c r="BL64" s="293">
        <v>86</v>
      </c>
      <c r="BM64" s="301">
        <v>86</v>
      </c>
      <c r="BN64" s="301">
        <v>88</v>
      </c>
      <c r="BO64" s="301">
        <v>88</v>
      </c>
      <c r="BP64" s="301">
        <v>88</v>
      </c>
      <c r="BQ64" s="301">
        <v>88</v>
      </c>
      <c r="BR64" s="301">
        <v>86</v>
      </c>
      <c r="BS64" s="301">
        <v>86</v>
      </c>
      <c r="BT64" s="301">
        <v>86</v>
      </c>
      <c r="BU64" s="301">
        <v>86</v>
      </c>
      <c r="BV64" s="301">
        <v>87</v>
      </c>
      <c r="BW64" s="292">
        <v>87</v>
      </c>
      <c r="BX64" s="293">
        <v>86</v>
      </c>
      <c r="BY64" s="301">
        <v>87</v>
      </c>
      <c r="BZ64" s="301">
        <v>88</v>
      </c>
      <c r="CA64" s="301">
        <v>88</v>
      </c>
      <c r="CB64" s="301">
        <v>88</v>
      </c>
      <c r="CC64" s="301">
        <v>88</v>
      </c>
      <c r="CD64" s="301">
        <v>89</v>
      </c>
      <c r="CE64" s="301">
        <v>89</v>
      </c>
      <c r="CF64" s="301">
        <v>91</v>
      </c>
      <c r="CG64" s="301">
        <v>91</v>
      </c>
      <c r="CH64" s="301">
        <v>91</v>
      </c>
      <c r="CI64" s="292">
        <v>88</v>
      </c>
      <c r="CJ64" s="293">
        <v>89</v>
      </c>
      <c r="CK64" s="301">
        <v>91</v>
      </c>
      <c r="CL64" s="301">
        <v>91</v>
      </c>
      <c r="CM64" s="301">
        <v>94</v>
      </c>
      <c r="CN64" s="301">
        <v>95</v>
      </c>
      <c r="CO64" s="301">
        <v>95</v>
      </c>
      <c r="CP64" s="301">
        <v>95</v>
      </c>
      <c r="CQ64" s="301">
        <v>94</v>
      </c>
      <c r="CR64" s="301">
        <v>94</v>
      </c>
      <c r="CS64" s="292">
        <v>94</v>
      </c>
      <c r="CT64" s="296">
        <v>96</v>
      </c>
      <c r="CU64" s="292">
        <v>93</v>
      </c>
      <c r="CV64" s="301">
        <v>92</v>
      </c>
      <c r="CW64" s="301">
        <v>93</v>
      </c>
      <c r="CX64" s="301">
        <v>92</v>
      </c>
      <c r="CY64" s="301">
        <v>94</v>
      </c>
      <c r="CZ64" s="301">
        <v>95</v>
      </c>
      <c r="DA64" s="301">
        <v>95</v>
      </c>
      <c r="DB64" s="301">
        <v>95</v>
      </c>
      <c r="DC64" s="301">
        <v>94</v>
      </c>
      <c r="DD64" s="301">
        <v>94</v>
      </c>
      <c r="DE64" s="301">
        <v>94</v>
      </c>
      <c r="DF64" s="301">
        <v>93</v>
      </c>
      <c r="DG64" s="301">
        <v>93</v>
      </c>
      <c r="DH64" s="301">
        <v>94</v>
      </c>
      <c r="DI64" s="301">
        <v>98</v>
      </c>
      <c r="DJ64" s="301">
        <v>99</v>
      </c>
      <c r="DK64" s="301">
        <v>99</v>
      </c>
      <c r="DL64" s="301">
        <v>102</v>
      </c>
      <c r="DM64" s="301">
        <v>102</v>
      </c>
      <c r="DN64" s="301">
        <v>102</v>
      </c>
      <c r="DO64" s="93">
        <v>0</v>
      </c>
      <c r="DP64" s="79">
        <v>0</v>
      </c>
      <c r="DQ64" s="93">
        <v>9</v>
      </c>
      <c r="DR64" s="79">
        <v>9.67741935483871</v>
      </c>
    </row>
    <row r="65" spans="1:122" ht="15" outlineLevel="2">
      <c r="A65" s="309">
        <v>107</v>
      </c>
      <c r="B65" s="14" t="s">
        <v>397</v>
      </c>
      <c r="C65" s="287" t="s">
        <v>436</v>
      </c>
      <c r="D65" s="293">
        <v>141</v>
      </c>
      <c r="E65" s="301">
        <v>141</v>
      </c>
      <c r="F65" s="301">
        <v>141</v>
      </c>
      <c r="G65" s="301">
        <v>141</v>
      </c>
      <c r="H65" s="301">
        <v>141</v>
      </c>
      <c r="I65" s="301">
        <v>143</v>
      </c>
      <c r="J65" s="301">
        <v>143</v>
      </c>
      <c r="K65" s="301">
        <v>143</v>
      </c>
      <c r="L65" s="301">
        <v>143</v>
      </c>
      <c r="M65" s="301">
        <v>142</v>
      </c>
      <c r="N65" s="301">
        <v>142</v>
      </c>
      <c r="O65" s="296">
        <v>166</v>
      </c>
      <c r="P65" s="293">
        <v>165</v>
      </c>
      <c r="Q65" s="301">
        <v>141</v>
      </c>
      <c r="R65" s="301">
        <v>135</v>
      </c>
      <c r="S65" s="301">
        <v>169</v>
      </c>
      <c r="T65" s="301">
        <v>167</v>
      </c>
      <c r="U65" s="301">
        <v>173</v>
      </c>
      <c r="V65" s="301">
        <v>165</v>
      </c>
      <c r="W65" s="301">
        <v>163</v>
      </c>
      <c r="X65" s="301">
        <v>163</v>
      </c>
      <c r="Y65" s="301">
        <v>164</v>
      </c>
      <c r="Z65" s="301">
        <v>164</v>
      </c>
      <c r="AA65" s="296">
        <v>167</v>
      </c>
      <c r="AB65" s="293">
        <v>167</v>
      </c>
      <c r="AC65" s="301">
        <v>167</v>
      </c>
      <c r="AD65" s="301">
        <v>166</v>
      </c>
      <c r="AE65" s="301">
        <v>166</v>
      </c>
      <c r="AF65" s="301">
        <v>166</v>
      </c>
      <c r="AG65" s="301">
        <v>164</v>
      </c>
      <c r="AH65" s="301">
        <v>165</v>
      </c>
      <c r="AI65" s="301">
        <v>168</v>
      </c>
      <c r="AJ65" s="301">
        <v>168</v>
      </c>
      <c r="AK65" s="301">
        <v>170</v>
      </c>
      <c r="AL65" s="301">
        <v>170</v>
      </c>
      <c r="AM65" s="296">
        <v>169</v>
      </c>
      <c r="AN65" s="293">
        <v>169</v>
      </c>
      <c r="AO65" s="301">
        <v>171</v>
      </c>
      <c r="AP65" s="301">
        <v>171</v>
      </c>
      <c r="AQ65" s="301">
        <v>171</v>
      </c>
      <c r="AR65" s="301">
        <v>171</v>
      </c>
      <c r="AS65" s="301">
        <v>171</v>
      </c>
      <c r="AT65" s="301">
        <v>171</v>
      </c>
      <c r="AU65" s="301">
        <v>171</v>
      </c>
      <c r="AV65" s="301">
        <v>171</v>
      </c>
      <c r="AW65" s="301">
        <v>170</v>
      </c>
      <c r="AX65" s="301">
        <v>170</v>
      </c>
      <c r="AY65" s="296">
        <v>170</v>
      </c>
      <c r="AZ65" s="293">
        <v>170</v>
      </c>
      <c r="BA65" s="301">
        <v>170</v>
      </c>
      <c r="BB65" s="301">
        <v>170</v>
      </c>
      <c r="BC65" s="301">
        <v>170</v>
      </c>
      <c r="BD65" s="301">
        <v>170</v>
      </c>
      <c r="BE65" s="301">
        <v>169</v>
      </c>
      <c r="BF65" s="301">
        <v>165</v>
      </c>
      <c r="BG65" s="301">
        <v>166</v>
      </c>
      <c r="BH65" s="301">
        <v>165</v>
      </c>
      <c r="BI65" s="301">
        <v>165</v>
      </c>
      <c r="BJ65" s="301">
        <v>166</v>
      </c>
      <c r="BK65" s="292">
        <v>166</v>
      </c>
      <c r="BL65" s="293">
        <v>165</v>
      </c>
      <c r="BM65" s="301">
        <v>165</v>
      </c>
      <c r="BN65" s="301">
        <v>167</v>
      </c>
      <c r="BO65" s="301">
        <v>168</v>
      </c>
      <c r="BP65" s="301">
        <v>168</v>
      </c>
      <c r="BQ65" s="301">
        <v>169</v>
      </c>
      <c r="BR65" s="301">
        <v>169</v>
      </c>
      <c r="BS65" s="301">
        <v>169</v>
      </c>
      <c r="BT65" s="301">
        <v>169</v>
      </c>
      <c r="BU65" s="301">
        <v>167</v>
      </c>
      <c r="BV65" s="301">
        <v>167</v>
      </c>
      <c r="BW65" s="292">
        <v>167</v>
      </c>
      <c r="BX65" s="293">
        <v>167</v>
      </c>
      <c r="BY65" s="301">
        <v>166</v>
      </c>
      <c r="BZ65" s="301">
        <v>180</v>
      </c>
      <c r="CA65" s="301">
        <v>181</v>
      </c>
      <c r="CB65" s="301">
        <v>195</v>
      </c>
      <c r="CC65" s="301">
        <v>192</v>
      </c>
      <c r="CD65" s="301">
        <v>182</v>
      </c>
      <c r="CE65" s="301">
        <v>182</v>
      </c>
      <c r="CF65" s="301">
        <v>180</v>
      </c>
      <c r="CG65" s="301">
        <v>181</v>
      </c>
      <c r="CH65" s="301">
        <v>178</v>
      </c>
      <c r="CI65" s="292">
        <v>175</v>
      </c>
      <c r="CJ65" s="293">
        <v>177</v>
      </c>
      <c r="CK65" s="301">
        <v>176</v>
      </c>
      <c r="CL65" s="301">
        <v>175</v>
      </c>
      <c r="CM65" s="301">
        <v>177</v>
      </c>
      <c r="CN65" s="301">
        <v>177</v>
      </c>
      <c r="CO65" s="301">
        <v>177</v>
      </c>
      <c r="CP65" s="301">
        <v>179</v>
      </c>
      <c r="CQ65" s="301">
        <v>177</v>
      </c>
      <c r="CR65" s="301">
        <v>179</v>
      </c>
      <c r="CS65" s="292">
        <v>179</v>
      </c>
      <c r="CT65" s="296">
        <v>181</v>
      </c>
      <c r="CU65" s="292">
        <v>184</v>
      </c>
      <c r="CV65" s="301">
        <v>183</v>
      </c>
      <c r="CW65" s="301">
        <v>180</v>
      </c>
      <c r="CX65" s="301">
        <v>181</v>
      </c>
      <c r="CY65" s="301">
        <v>183</v>
      </c>
      <c r="CZ65" s="301">
        <v>181</v>
      </c>
      <c r="DA65" s="301">
        <v>179</v>
      </c>
      <c r="DB65" s="301">
        <v>180</v>
      </c>
      <c r="DC65" s="301">
        <v>182</v>
      </c>
      <c r="DD65" s="301">
        <v>181</v>
      </c>
      <c r="DE65" s="301">
        <v>182</v>
      </c>
      <c r="DF65" s="301">
        <v>181</v>
      </c>
      <c r="DG65" s="301">
        <v>180</v>
      </c>
      <c r="DH65" s="301">
        <v>183</v>
      </c>
      <c r="DI65" s="301">
        <v>178</v>
      </c>
      <c r="DJ65" s="301">
        <v>173</v>
      </c>
      <c r="DK65" s="301">
        <v>175</v>
      </c>
      <c r="DL65" s="301">
        <v>181</v>
      </c>
      <c r="DM65" s="301">
        <v>183</v>
      </c>
      <c r="DN65" s="301">
        <v>184</v>
      </c>
      <c r="DO65" s="93">
        <v>1</v>
      </c>
      <c r="DP65" s="79">
        <v>0.54347826086956519</v>
      </c>
      <c r="DQ65" s="93">
        <v>4</v>
      </c>
      <c r="DR65" s="79">
        <v>2.2222222222222223</v>
      </c>
    </row>
    <row r="66" spans="1:122" ht="15" outlineLevel="2">
      <c r="A66" s="309">
        <v>134</v>
      </c>
      <c r="B66" s="14" t="s">
        <v>397</v>
      </c>
      <c r="C66" s="287" t="s">
        <v>441</v>
      </c>
      <c r="D66" s="293">
        <v>83</v>
      </c>
      <c r="E66" s="301">
        <v>83</v>
      </c>
      <c r="F66" s="301">
        <v>83</v>
      </c>
      <c r="G66" s="301">
        <v>83</v>
      </c>
      <c r="H66" s="301">
        <v>83</v>
      </c>
      <c r="I66" s="301">
        <v>83</v>
      </c>
      <c r="J66" s="301">
        <v>83</v>
      </c>
      <c r="K66" s="301">
        <v>83</v>
      </c>
      <c r="L66" s="301">
        <v>83</v>
      </c>
      <c r="M66" s="301">
        <v>83</v>
      </c>
      <c r="N66" s="301">
        <v>83</v>
      </c>
      <c r="O66" s="296">
        <v>106</v>
      </c>
      <c r="P66" s="293">
        <v>105</v>
      </c>
      <c r="Q66" s="301">
        <v>95</v>
      </c>
      <c r="R66" s="301">
        <v>95</v>
      </c>
      <c r="S66" s="301">
        <v>126</v>
      </c>
      <c r="T66" s="301">
        <v>126</v>
      </c>
      <c r="U66" s="301">
        <v>133</v>
      </c>
      <c r="V66" s="301">
        <v>131</v>
      </c>
      <c r="W66" s="301">
        <v>131</v>
      </c>
      <c r="X66" s="301">
        <v>130</v>
      </c>
      <c r="Y66" s="301">
        <v>132</v>
      </c>
      <c r="Z66" s="301">
        <v>131</v>
      </c>
      <c r="AA66" s="296">
        <v>132</v>
      </c>
      <c r="AB66" s="293">
        <v>132</v>
      </c>
      <c r="AC66" s="301">
        <v>132</v>
      </c>
      <c r="AD66" s="301">
        <v>134</v>
      </c>
      <c r="AE66" s="301">
        <v>134</v>
      </c>
      <c r="AF66" s="301">
        <v>136</v>
      </c>
      <c r="AG66" s="301">
        <v>136</v>
      </c>
      <c r="AH66" s="301">
        <v>137</v>
      </c>
      <c r="AI66" s="301">
        <v>137</v>
      </c>
      <c r="AJ66" s="301">
        <v>137</v>
      </c>
      <c r="AK66" s="301">
        <v>137</v>
      </c>
      <c r="AL66" s="301">
        <v>137</v>
      </c>
      <c r="AM66" s="296">
        <v>137</v>
      </c>
      <c r="AN66" s="293">
        <v>135</v>
      </c>
      <c r="AO66" s="301">
        <v>136</v>
      </c>
      <c r="AP66" s="301">
        <v>136</v>
      </c>
      <c r="AQ66" s="301">
        <v>133</v>
      </c>
      <c r="AR66" s="301">
        <v>132</v>
      </c>
      <c r="AS66" s="301">
        <v>132</v>
      </c>
      <c r="AT66" s="301">
        <v>132</v>
      </c>
      <c r="AU66" s="301">
        <v>132</v>
      </c>
      <c r="AV66" s="301">
        <v>132</v>
      </c>
      <c r="AW66" s="301">
        <v>132</v>
      </c>
      <c r="AX66" s="301">
        <v>131</v>
      </c>
      <c r="AY66" s="296">
        <v>131</v>
      </c>
      <c r="AZ66" s="293">
        <v>131</v>
      </c>
      <c r="BA66" s="301">
        <v>131</v>
      </c>
      <c r="BB66" s="301">
        <v>131</v>
      </c>
      <c r="BC66" s="301">
        <v>131</v>
      </c>
      <c r="BD66" s="301">
        <v>130</v>
      </c>
      <c r="BE66" s="301">
        <v>130</v>
      </c>
      <c r="BF66" s="301">
        <v>127</v>
      </c>
      <c r="BG66" s="301">
        <v>126</v>
      </c>
      <c r="BH66" s="301">
        <v>126</v>
      </c>
      <c r="BI66" s="301">
        <v>126</v>
      </c>
      <c r="BJ66" s="301">
        <v>126</v>
      </c>
      <c r="BK66" s="292">
        <v>125</v>
      </c>
      <c r="BL66" s="293">
        <v>124</v>
      </c>
      <c r="BM66" s="301">
        <v>124</v>
      </c>
      <c r="BN66" s="301">
        <v>127</v>
      </c>
      <c r="BO66" s="301">
        <v>129</v>
      </c>
      <c r="BP66" s="301">
        <v>129</v>
      </c>
      <c r="BQ66" s="301">
        <v>130</v>
      </c>
      <c r="BR66" s="301">
        <v>129</v>
      </c>
      <c r="BS66" s="301">
        <v>129</v>
      </c>
      <c r="BT66" s="301">
        <v>129</v>
      </c>
      <c r="BU66" s="301">
        <v>128</v>
      </c>
      <c r="BV66" s="301">
        <v>128</v>
      </c>
      <c r="BW66" s="292">
        <v>128</v>
      </c>
      <c r="BX66" s="293">
        <v>131</v>
      </c>
      <c r="BY66" s="301">
        <v>131</v>
      </c>
      <c r="BZ66" s="301">
        <v>133</v>
      </c>
      <c r="CA66" s="301">
        <v>134</v>
      </c>
      <c r="CB66" s="301">
        <v>135</v>
      </c>
      <c r="CC66" s="301">
        <v>133</v>
      </c>
      <c r="CD66" s="301">
        <v>132</v>
      </c>
      <c r="CE66" s="301">
        <v>132</v>
      </c>
      <c r="CF66" s="301">
        <v>135</v>
      </c>
      <c r="CG66" s="301">
        <v>136</v>
      </c>
      <c r="CH66" s="301">
        <v>135</v>
      </c>
      <c r="CI66" s="292">
        <v>135</v>
      </c>
      <c r="CJ66" s="293">
        <v>135</v>
      </c>
      <c r="CK66" s="301">
        <v>134</v>
      </c>
      <c r="CL66" s="301">
        <v>134</v>
      </c>
      <c r="CM66" s="301">
        <v>137</v>
      </c>
      <c r="CN66" s="301">
        <v>136</v>
      </c>
      <c r="CO66" s="301">
        <v>136</v>
      </c>
      <c r="CP66" s="301">
        <v>136</v>
      </c>
      <c r="CQ66" s="301">
        <v>137</v>
      </c>
      <c r="CR66" s="301">
        <v>137</v>
      </c>
      <c r="CS66" s="292">
        <v>136</v>
      </c>
      <c r="CT66" s="296">
        <v>135</v>
      </c>
      <c r="CU66" s="292">
        <v>134</v>
      </c>
      <c r="CV66" s="301">
        <v>134</v>
      </c>
      <c r="CW66" s="301">
        <v>134</v>
      </c>
      <c r="CX66" s="301">
        <v>133</v>
      </c>
      <c r="CY66" s="301">
        <v>137</v>
      </c>
      <c r="CZ66" s="301">
        <v>136</v>
      </c>
      <c r="DA66" s="301">
        <v>136</v>
      </c>
      <c r="DB66" s="301">
        <v>134</v>
      </c>
      <c r="DC66" s="301">
        <v>134</v>
      </c>
      <c r="DD66" s="301">
        <v>137</v>
      </c>
      <c r="DE66" s="301">
        <v>137</v>
      </c>
      <c r="DF66" s="301">
        <v>136</v>
      </c>
      <c r="DG66" s="301">
        <v>133</v>
      </c>
      <c r="DH66" s="301">
        <v>131</v>
      </c>
      <c r="DI66" s="301">
        <v>137</v>
      </c>
      <c r="DJ66" s="301">
        <v>133</v>
      </c>
      <c r="DK66" s="301">
        <v>134</v>
      </c>
      <c r="DL66" s="301">
        <v>136</v>
      </c>
      <c r="DM66" s="301">
        <v>136</v>
      </c>
      <c r="DN66" s="301">
        <v>137</v>
      </c>
      <c r="DO66" s="93">
        <v>1</v>
      </c>
      <c r="DP66" s="79">
        <v>0.72992700729927007</v>
      </c>
      <c r="DQ66" s="93">
        <v>4</v>
      </c>
      <c r="DR66" s="79">
        <v>3.007518796992481</v>
      </c>
    </row>
    <row r="67" spans="1:122" ht="15" outlineLevel="2">
      <c r="A67" s="309">
        <v>150</v>
      </c>
      <c r="B67" s="14" t="s">
        <v>397</v>
      </c>
      <c r="C67" s="287" t="s">
        <v>447</v>
      </c>
      <c r="D67" s="293">
        <v>137</v>
      </c>
      <c r="E67" s="301">
        <v>137</v>
      </c>
      <c r="F67" s="301">
        <v>137</v>
      </c>
      <c r="G67" s="301">
        <v>137</v>
      </c>
      <c r="H67" s="301">
        <v>137</v>
      </c>
      <c r="I67" s="301">
        <v>137</v>
      </c>
      <c r="J67" s="301">
        <v>137</v>
      </c>
      <c r="K67" s="301">
        <v>137</v>
      </c>
      <c r="L67" s="301">
        <v>137</v>
      </c>
      <c r="M67" s="301">
        <v>137</v>
      </c>
      <c r="N67" s="301">
        <v>136</v>
      </c>
      <c r="O67" s="296">
        <v>139</v>
      </c>
      <c r="P67" s="293">
        <v>139</v>
      </c>
      <c r="Q67" s="301">
        <v>116</v>
      </c>
      <c r="R67" s="301">
        <v>116</v>
      </c>
      <c r="S67" s="301">
        <v>158</v>
      </c>
      <c r="T67" s="301">
        <v>154</v>
      </c>
      <c r="U67" s="301">
        <v>155</v>
      </c>
      <c r="V67" s="301">
        <v>153</v>
      </c>
      <c r="W67" s="301">
        <v>152</v>
      </c>
      <c r="X67" s="301">
        <v>152</v>
      </c>
      <c r="Y67" s="301">
        <v>152</v>
      </c>
      <c r="Z67" s="301">
        <v>152</v>
      </c>
      <c r="AA67" s="296">
        <v>152</v>
      </c>
      <c r="AB67" s="293">
        <v>152</v>
      </c>
      <c r="AC67" s="301">
        <v>152</v>
      </c>
      <c r="AD67" s="301">
        <v>151</v>
      </c>
      <c r="AE67" s="301">
        <v>151</v>
      </c>
      <c r="AF67" s="301">
        <v>150</v>
      </c>
      <c r="AG67" s="301">
        <v>149</v>
      </c>
      <c r="AH67" s="301">
        <v>149</v>
      </c>
      <c r="AI67" s="301">
        <v>150</v>
      </c>
      <c r="AJ67" s="301">
        <v>150</v>
      </c>
      <c r="AK67" s="301">
        <v>149</v>
      </c>
      <c r="AL67" s="301">
        <v>148</v>
      </c>
      <c r="AM67" s="296">
        <v>148</v>
      </c>
      <c r="AN67" s="293">
        <v>148</v>
      </c>
      <c r="AO67" s="301">
        <v>147</v>
      </c>
      <c r="AP67" s="301">
        <v>147</v>
      </c>
      <c r="AQ67" s="301">
        <v>147</v>
      </c>
      <c r="AR67" s="301">
        <v>147</v>
      </c>
      <c r="AS67" s="301">
        <v>147</v>
      </c>
      <c r="AT67" s="301">
        <v>147</v>
      </c>
      <c r="AU67" s="301">
        <v>146</v>
      </c>
      <c r="AV67" s="301">
        <v>145</v>
      </c>
      <c r="AW67" s="301">
        <v>145</v>
      </c>
      <c r="AX67" s="301">
        <v>145</v>
      </c>
      <c r="AY67" s="296">
        <v>145</v>
      </c>
      <c r="AZ67" s="293">
        <v>144</v>
      </c>
      <c r="BA67" s="301">
        <v>143</v>
      </c>
      <c r="BB67" s="301">
        <v>142</v>
      </c>
      <c r="BC67" s="301">
        <v>142</v>
      </c>
      <c r="BD67" s="301">
        <v>142</v>
      </c>
      <c r="BE67" s="301">
        <v>141</v>
      </c>
      <c r="BF67" s="301">
        <v>136</v>
      </c>
      <c r="BG67" s="301">
        <v>135</v>
      </c>
      <c r="BH67" s="301">
        <v>135</v>
      </c>
      <c r="BI67" s="301">
        <v>134</v>
      </c>
      <c r="BJ67" s="301">
        <v>133</v>
      </c>
      <c r="BK67" s="292">
        <v>133</v>
      </c>
      <c r="BL67" s="293">
        <v>133</v>
      </c>
      <c r="BM67" s="301">
        <v>132</v>
      </c>
      <c r="BN67" s="301">
        <v>132</v>
      </c>
      <c r="BO67" s="301">
        <v>133</v>
      </c>
      <c r="BP67" s="301">
        <v>133</v>
      </c>
      <c r="BQ67" s="301">
        <v>133</v>
      </c>
      <c r="BR67" s="301">
        <v>133</v>
      </c>
      <c r="BS67" s="301">
        <v>130</v>
      </c>
      <c r="BT67" s="301">
        <v>130</v>
      </c>
      <c r="BU67" s="301">
        <v>129</v>
      </c>
      <c r="BV67" s="301">
        <v>127</v>
      </c>
      <c r="BW67" s="292">
        <v>127</v>
      </c>
      <c r="BX67" s="293">
        <v>127</v>
      </c>
      <c r="BY67" s="301">
        <v>126</v>
      </c>
      <c r="BZ67" s="301">
        <v>136</v>
      </c>
      <c r="CA67" s="301">
        <v>136</v>
      </c>
      <c r="CB67" s="301">
        <v>137</v>
      </c>
      <c r="CC67" s="301">
        <v>135</v>
      </c>
      <c r="CD67" s="301">
        <v>132</v>
      </c>
      <c r="CE67" s="301">
        <v>132</v>
      </c>
      <c r="CF67" s="301">
        <v>134</v>
      </c>
      <c r="CG67" s="301">
        <v>134</v>
      </c>
      <c r="CH67" s="301">
        <v>133</v>
      </c>
      <c r="CI67" s="292">
        <v>131</v>
      </c>
      <c r="CJ67" s="293">
        <v>132</v>
      </c>
      <c r="CK67" s="301">
        <v>131</v>
      </c>
      <c r="CL67" s="301">
        <v>130</v>
      </c>
      <c r="CM67" s="301">
        <v>129</v>
      </c>
      <c r="CN67" s="301">
        <v>128</v>
      </c>
      <c r="CO67" s="301">
        <v>128</v>
      </c>
      <c r="CP67" s="301">
        <v>129</v>
      </c>
      <c r="CQ67" s="301">
        <v>130</v>
      </c>
      <c r="CR67" s="301">
        <v>130</v>
      </c>
      <c r="CS67" s="292">
        <v>129</v>
      </c>
      <c r="CT67" s="296">
        <v>129</v>
      </c>
      <c r="CU67" s="292">
        <v>129</v>
      </c>
      <c r="CV67" s="301">
        <v>127</v>
      </c>
      <c r="CW67" s="301">
        <v>127</v>
      </c>
      <c r="CX67" s="301">
        <v>128</v>
      </c>
      <c r="CY67" s="301">
        <v>130</v>
      </c>
      <c r="CZ67" s="301">
        <v>130</v>
      </c>
      <c r="DA67" s="301">
        <v>131</v>
      </c>
      <c r="DB67" s="301">
        <v>134</v>
      </c>
      <c r="DC67" s="301">
        <v>132</v>
      </c>
      <c r="DD67" s="301">
        <v>133</v>
      </c>
      <c r="DE67" s="301">
        <v>131</v>
      </c>
      <c r="DF67" s="301">
        <v>129</v>
      </c>
      <c r="DG67" s="301">
        <v>128</v>
      </c>
      <c r="DH67" s="301">
        <v>125</v>
      </c>
      <c r="DI67" s="301">
        <v>123</v>
      </c>
      <c r="DJ67" s="301">
        <v>120</v>
      </c>
      <c r="DK67" s="301">
        <v>120</v>
      </c>
      <c r="DL67" s="301">
        <v>120</v>
      </c>
      <c r="DM67" s="301">
        <v>120</v>
      </c>
      <c r="DN67" s="301">
        <v>119</v>
      </c>
      <c r="DO67" s="93">
        <v>-1</v>
      </c>
      <c r="DP67" s="79">
        <v>-0.84033613445378152</v>
      </c>
      <c r="DQ67" s="93">
        <v>-9</v>
      </c>
      <c r="DR67" s="79">
        <v>-7.03125</v>
      </c>
    </row>
    <row r="68" spans="1:122" ht="15" outlineLevel="2">
      <c r="A68" s="309">
        <v>237</v>
      </c>
      <c r="B68" s="14" t="s">
        <v>397</v>
      </c>
      <c r="C68" s="287" t="s">
        <v>456</v>
      </c>
      <c r="D68" s="293">
        <v>167</v>
      </c>
      <c r="E68" s="301">
        <v>167</v>
      </c>
      <c r="F68" s="301">
        <v>167</v>
      </c>
      <c r="G68" s="301">
        <v>167</v>
      </c>
      <c r="H68" s="301">
        <v>167</v>
      </c>
      <c r="I68" s="301">
        <v>168</v>
      </c>
      <c r="J68" s="301">
        <v>168</v>
      </c>
      <c r="K68" s="301">
        <v>168</v>
      </c>
      <c r="L68" s="301">
        <v>168</v>
      </c>
      <c r="M68" s="301">
        <v>168</v>
      </c>
      <c r="N68" s="301">
        <v>168</v>
      </c>
      <c r="O68" s="296">
        <v>179</v>
      </c>
      <c r="P68" s="293">
        <v>179</v>
      </c>
      <c r="Q68" s="301">
        <v>164</v>
      </c>
      <c r="R68" s="301">
        <v>162</v>
      </c>
      <c r="S68" s="301">
        <v>233</v>
      </c>
      <c r="T68" s="301">
        <v>230</v>
      </c>
      <c r="U68" s="301">
        <v>238</v>
      </c>
      <c r="V68" s="301">
        <v>236</v>
      </c>
      <c r="W68" s="301">
        <v>235</v>
      </c>
      <c r="X68" s="301">
        <v>235</v>
      </c>
      <c r="Y68" s="301">
        <v>239</v>
      </c>
      <c r="Z68" s="301">
        <v>238</v>
      </c>
      <c r="AA68" s="296">
        <v>238</v>
      </c>
      <c r="AB68" s="293">
        <v>237</v>
      </c>
      <c r="AC68" s="301">
        <v>236</v>
      </c>
      <c r="AD68" s="301">
        <v>235</v>
      </c>
      <c r="AE68" s="301">
        <v>235</v>
      </c>
      <c r="AF68" s="301">
        <v>233</v>
      </c>
      <c r="AG68" s="301">
        <v>232</v>
      </c>
      <c r="AH68" s="301">
        <v>232</v>
      </c>
      <c r="AI68" s="301">
        <v>234</v>
      </c>
      <c r="AJ68" s="301">
        <v>233</v>
      </c>
      <c r="AK68" s="301">
        <v>234</v>
      </c>
      <c r="AL68" s="301">
        <v>234</v>
      </c>
      <c r="AM68" s="296">
        <v>234</v>
      </c>
      <c r="AN68" s="293">
        <v>234</v>
      </c>
      <c r="AO68" s="301">
        <v>233</v>
      </c>
      <c r="AP68" s="301">
        <v>233</v>
      </c>
      <c r="AQ68" s="301">
        <v>232</v>
      </c>
      <c r="AR68" s="301">
        <v>231</v>
      </c>
      <c r="AS68" s="301">
        <v>231</v>
      </c>
      <c r="AT68" s="301">
        <v>230</v>
      </c>
      <c r="AU68" s="301">
        <v>229</v>
      </c>
      <c r="AV68" s="301">
        <v>229</v>
      </c>
      <c r="AW68" s="301">
        <v>227</v>
      </c>
      <c r="AX68" s="301">
        <v>227</v>
      </c>
      <c r="AY68" s="296">
        <v>227</v>
      </c>
      <c r="AZ68" s="293">
        <v>226</v>
      </c>
      <c r="BA68" s="301">
        <v>226</v>
      </c>
      <c r="BB68" s="301">
        <v>225</v>
      </c>
      <c r="BC68" s="301">
        <v>225</v>
      </c>
      <c r="BD68" s="301">
        <v>225</v>
      </c>
      <c r="BE68" s="301">
        <v>225</v>
      </c>
      <c r="BF68" s="301">
        <v>220</v>
      </c>
      <c r="BG68" s="301">
        <v>222</v>
      </c>
      <c r="BH68" s="301">
        <v>222</v>
      </c>
      <c r="BI68" s="301">
        <v>221</v>
      </c>
      <c r="BJ68" s="301">
        <v>218</v>
      </c>
      <c r="BK68" s="292">
        <v>218</v>
      </c>
      <c r="BL68" s="293">
        <v>216</v>
      </c>
      <c r="BM68" s="301">
        <v>216</v>
      </c>
      <c r="BN68" s="301">
        <v>219</v>
      </c>
      <c r="BO68" s="301">
        <v>219</v>
      </c>
      <c r="BP68" s="301">
        <v>219</v>
      </c>
      <c r="BQ68" s="301">
        <v>219</v>
      </c>
      <c r="BR68" s="301">
        <v>215</v>
      </c>
      <c r="BS68" s="301">
        <v>215</v>
      </c>
      <c r="BT68" s="301">
        <v>215</v>
      </c>
      <c r="BU68" s="301">
        <v>215</v>
      </c>
      <c r="BV68" s="301">
        <v>216</v>
      </c>
      <c r="BW68" s="292">
        <v>216</v>
      </c>
      <c r="BX68" s="293">
        <v>218</v>
      </c>
      <c r="BY68" s="301">
        <v>215</v>
      </c>
      <c r="BZ68" s="301">
        <v>224</v>
      </c>
      <c r="CA68" s="301">
        <v>225</v>
      </c>
      <c r="CB68" s="301">
        <v>226</v>
      </c>
      <c r="CC68" s="301">
        <v>225</v>
      </c>
      <c r="CD68" s="301">
        <v>225</v>
      </c>
      <c r="CE68" s="301">
        <v>225</v>
      </c>
      <c r="CF68" s="301">
        <v>226</v>
      </c>
      <c r="CG68" s="301">
        <v>225</v>
      </c>
      <c r="CH68" s="301">
        <v>222</v>
      </c>
      <c r="CI68" s="292">
        <v>222</v>
      </c>
      <c r="CJ68" s="293">
        <v>222</v>
      </c>
      <c r="CK68" s="301">
        <v>218</v>
      </c>
      <c r="CL68" s="301">
        <v>217</v>
      </c>
      <c r="CM68" s="301">
        <v>220</v>
      </c>
      <c r="CN68" s="301">
        <v>221</v>
      </c>
      <c r="CO68" s="301">
        <v>221</v>
      </c>
      <c r="CP68" s="301">
        <v>218</v>
      </c>
      <c r="CQ68" s="301">
        <v>220</v>
      </c>
      <c r="CR68" s="301">
        <v>221</v>
      </c>
      <c r="CS68" s="292">
        <v>220</v>
      </c>
      <c r="CT68" s="296">
        <v>219</v>
      </c>
      <c r="CU68" s="292">
        <v>219</v>
      </c>
      <c r="CV68" s="301">
        <v>218</v>
      </c>
      <c r="CW68" s="301">
        <v>215</v>
      </c>
      <c r="CX68" s="301">
        <v>215</v>
      </c>
      <c r="CY68" s="301">
        <v>216</v>
      </c>
      <c r="CZ68" s="301">
        <v>216</v>
      </c>
      <c r="DA68" s="301">
        <v>219</v>
      </c>
      <c r="DB68" s="301">
        <v>218</v>
      </c>
      <c r="DC68" s="301">
        <v>218</v>
      </c>
      <c r="DD68" s="301">
        <v>220</v>
      </c>
      <c r="DE68" s="301">
        <v>222</v>
      </c>
      <c r="DF68" s="301">
        <v>222</v>
      </c>
      <c r="DG68" s="301">
        <v>222</v>
      </c>
      <c r="DH68" s="301">
        <v>222</v>
      </c>
      <c r="DI68" s="301">
        <v>218</v>
      </c>
      <c r="DJ68" s="301">
        <v>213</v>
      </c>
      <c r="DK68" s="301">
        <v>221</v>
      </c>
      <c r="DL68" s="301">
        <v>225</v>
      </c>
      <c r="DM68" s="301">
        <v>226</v>
      </c>
      <c r="DN68" s="301">
        <v>226</v>
      </c>
      <c r="DO68" s="93">
        <v>0</v>
      </c>
      <c r="DP68" s="79">
        <v>0</v>
      </c>
      <c r="DQ68" s="93">
        <v>4</v>
      </c>
      <c r="DR68" s="79">
        <v>1.8018018018018018</v>
      </c>
    </row>
    <row r="69" spans="1:122" ht="15" outlineLevel="2">
      <c r="A69" s="309">
        <v>264</v>
      </c>
      <c r="B69" s="14" t="s">
        <v>397</v>
      </c>
      <c r="C69" s="287" t="s">
        <v>459</v>
      </c>
      <c r="D69" s="293">
        <v>81</v>
      </c>
      <c r="E69" s="301">
        <v>81</v>
      </c>
      <c r="F69" s="301">
        <v>81</v>
      </c>
      <c r="G69" s="301">
        <v>81</v>
      </c>
      <c r="H69" s="301">
        <v>81</v>
      </c>
      <c r="I69" s="301">
        <v>84</v>
      </c>
      <c r="J69" s="301">
        <v>84</v>
      </c>
      <c r="K69" s="301">
        <v>84</v>
      </c>
      <c r="L69" s="301">
        <v>84</v>
      </c>
      <c r="M69" s="301">
        <v>84</v>
      </c>
      <c r="N69" s="301">
        <v>83</v>
      </c>
      <c r="O69" s="296">
        <v>91</v>
      </c>
      <c r="P69" s="293">
        <v>90</v>
      </c>
      <c r="Q69" s="301">
        <v>81</v>
      </c>
      <c r="R69" s="301">
        <v>80</v>
      </c>
      <c r="S69" s="301">
        <v>116</v>
      </c>
      <c r="T69" s="301">
        <v>114</v>
      </c>
      <c r="U69" s="301">
        <v>119</v>
      </c>
      <c r="V69" s="301">
        <v>118</v>
      </c>
      <c r="W69" s="301">
        <v>118</v>
      </c>
      <c r="X69" s="301">
        <v>118</v>
      </c>
      <c r="Y69" s="301">
        <v>119</v>
      </c>
      <c r="Z69" s="301">
        <v>119</v>
      </c>
      <c r="AA69" s="296">
        <v>121</v>
      </c>
      <c r="AB69" s="293">
        <v>121</v>
      </c>
      <c r="AC69" s="301">
        <v>121</v>
      </c>
      <c r="AD69" s="301">
        <v>121</v>
      </c>
      <c r="AE69" s="301">
        <v>121</v>
      </c>
      <c r="AF69" s="301">
        <v>123</v>
      </c>
      <c r="AG69" s="301">
        <v>121</v>
      </c>
      <c r="AH69" s="301">
        <v>121</v>
      </c>
      <c r="AI69" s="301">
        <v>122</v>
      </c>
      <c r="AJ69" s="301">
        <v>122</v>
      </c>
      <c r="AK69" s="301">
        <v>123</v>
      </c>
      <c r="AL69" s="301">
        <v>123</v>
      </c>
      <c r="AM69" s="296">
        <v>123</v>
      </c>
      <c r="AN69" s="293">
        <v>123</v>
      </c>
      <c r="AO69" s="301">
        <v>124</v>
      </c>
      <c r="AP69" s="301">
        <v>124</v>
      </c>
      <c r="AQ69" s="301">
        <v>124</v>
      </c>
      <c r="AR69" s="301">
        <v>124</v>
      </c>
      <c r="AS69" s="301">
        <v>124</v>
      </c>
      <c r="AT69" s="301">
        <v>124</v>
      </c>
      <c r="AU69" s="301">
        <v>122</v>
      </c>
      <c r="AV69" s="301">
        <v>122</v>
      </c>
      <c r="AW69" s="301">
        <v>122</v>
      </c>
      <c r="AX69" s="301">
        <v>121</v>
      </c>
      <c r="AY69" s="296">
        <v>121</v>
      </c>
      <c r="AZ69" s="293">
        <v>121</v>
      </c>
      <c r="BA69" s="301">
        <v>121</v>
      </c>
      <c r="BB69" s="301">
        <v>120</v>
      </c>
      <c r="BC69" s="301">
        <v>120</v>
      </c>
      <c r="BD69" s="301">
        <v>118</v>
      </c>
      <c r="BE69" s="301">
        <v>118</v>
      </c>
      <c r="BF69" s="301">
        <v>116</v>
      </c>
      <c r="BG69" s="301">
        <v>116</v>
      </c>
      <c r="BH69" s="301">
        <v>116</v>
      </c>
      <c r="BI69" s="301">
        <v>116</v>
      </c>
      <c r="BJ69" s="301">
        <v>116</v>
      </c>
      <c r="BK69" s="292">
        <v>115</v>
      </c>
      <c r="BL69" s="293">
        <v>114</v>
      </c>
      <c r="BM69" s="301">
        <v>114</v>
      </c>
      <c r="BN69" s="301">
        <v>117</v>
      </c>
      <c r="BO69" s="301">
        <v>117</v>
      </c>
      <c r="BP69" s="301">
        <v>117</v>
      </c>
      <c r="BQ69" s="301">
        <v>117</v>
      </c>
      <c r="BR69" s="301">
        <v>114</v>
      </c>
      <c r="BS69" s="301">
        <v>114</v>
      </c>
      <c r="BT69" s="301">
        <v>114</v>
      </c>
      <c r="BU69" s="301">
        <v>114</v>
      </c>
      <c r="BV69" s="301">
        <v>114</v>
      </c>
      <c r="BW69" s="292">
        <v>114</v>
      </c>
      <c r="BX69" s="293">
        <v>117</v>
      </c>
      <c r="BY69" s="301">
        <v>117</v>
      </c>
      <c r="BZ69" s="301">
        <v>127</v>
      </c>
      <c r="CA69" s="301">
        <v>127</v>
      </c>
      <c r="CB69" s="301">
        <v>128</v>
      </c>
      <c r="CC69" s="301">
        <v>127</v>
      </c>
      <c r="CD69" s="301">
        <v>128</v>
      </c>
      <c r="CE69" s="301">
        <v>127</v>
      </c>
      <c r="CF69" s="301">
        <v>127</v>
      </c>
      <c r="CG69" s="301">
        <v>128</v>
      </c>
      <c r="CH69" s="301">
        <v>128</v>
      </c>
      <c r="CI69" s="292">
        <v>128</v>
      </c>
      <c r="CJ69" s="293">
        <v>128</v>
      </c>
      <c r="CK69" s="301">
        <v>126</v>
      </c>
      <c r="CL69" s="301">
        <v>130</v>
      </c>
      <c r="CM69" s="301">
        <v>129</v>
      </c>
      <c r="CN69" s="301">
        <v>128</v>
      </c>
      <c r="CO69" s="301">
        <v>130</v>
      </c>
      <c r="CP69" s="301">
        <v>130</v>
      </c>
      <c r="CQ69" s="301">
        <v>132</v>
      </c>
      <c r="CR69" s="301">
        <v>132</v>
      </c>
      <c r="CS69" s="292">
        <v>131</v>
      </c>
      <c r="CT69" s="296">
        <v>131</v>
      </c>
      <c r="CU69" s="292">
        <v>132</v>
      </c>
      <c r="CV69" s="301">
        <v>131</v>
      </c>
      <c r="CW69" s="301">
        <v>130</v>
      </c>
      <c r="CX69" s="301">
        <v>131</v>
      </c>
      <c r="CY69" s="301">
        <v>132</v>
      </c>
      <c r="CZ69" s="301">
        <v>133</v>
      </c>
      <c r="DA69" s="301">
        <v>135</v>
      </c>
      <c r="DB69" s="301">
        <v>136</v>
      </c>
      <c r="DC69" s="301">
        <v>137</v>
      </c>
      <c r="DD69" s="301">
        <v>136</v>
      </c>
      <c r="DE69" s="301">
        <v>136</v>
      </c>
      <c r="DF69" s="301">
        <v>135</v>
      </c>
      <c r="DG69" s="301">
        <v>134</v>
      </c>
      <c r="DH69" s="301">
        <v>133</v>
      </c>
      <c r="DI69" s="301">
        <v>130</v>
      </c>
      <c r="DJ69" s="301">
        <v>125</v>
      </c>
      <c r="DK69" s="301">
        <v>125</v>
      </c>
      <c r="DL69" s="301">
        <v>128</v>
      </c>
      <c r="DM69" s="301">
        <v>128</v>
      </c>
      <c r="DN69" s="301">
        <v>129</v>
      </c>
      <c r="DO69" s="93">
        <v>1</v>
      </c>
      <c r="DP69" s="79">
        <v>0.77519379844961245</v>
      </c>
      <c r="DQ69" s="93">
        <v>-5</v>
      </c>
      <c r="DR69" s="79">
        <v>-3.7313432835820892</v>
      </c>
    </row>
    <row r="70" spans="1:122" ht="15" outlineLevel="2">
      <c r="A70" s="309">
        <v>310</v>
      </c>
      <c r="B70" s="14" t="s">
        <v>397</v>
      </c>
      <c r="C70" s="287" t="s">
        <v>465</v>
      </c>
      <c r="D70" s="293">
        <v>100</v>
      </c>
      <c r="E70" s="301">
        <v>100</v>
      </c>
      <c r="F70" s="301">
        <v>100</v>
      </c>
      <c r="G70" s="301">
        <v>100</v>
      </c>
      <c r="H70" s="301">
        <v>100</v>
      </c>
      <c r="I70" s="301">
        <v>101</v>
      </c>
      <c r="J70" s="301">
        <v>101</v>
      </c>
      <c r="K70" s="301">
        <v>101</v>
      </c>
      <c r="L70" s="301">
        <v>101</v>
      </c>
      <c r="M70" s="301">
        <v>101</v>
      </c>
      <c r="N70" s="301">
        <v>100</v>
      </c>
      <c r="O70" s="296">
        <v>105</v>
      </c>
      <c r="P70" s="293">
        <v>105</v>
      </c>
      <c r="Q70" s="301">
        <v>91</v>
      </c>
      <c r="R70" s="301">
        <v>90</v>
      </c>
      <c r="S70" s="301">
        <v>132</v>
      </c>
      <c r="T70" s="301">
        <v>130</v>
      </c>
      <c r="U70" s="301">
        <v>135</v>
      </c>
      <c r="V70" s="301">
        <v>136</v>
      </c>
      <c r="W70" s="301">
        <v>136</v>
      </c>
      <c r="X70" s="301">
        <v>136</v>
      </c>
      <c r="Y70" s="301">
        <v>137</v>
      </c>
      <c r="Z70" s="301">
        <v>137</v>
      </c>
      <c r="AA70" s="296">
        <v>138</v>
      </c>
      <c r="AB70" s="293">
        <v>138</v>
      </c>
      <c r="AC70" s="301">
        <v>135</v>
      </c>
      <c r="AD70" s="301">
        <v>135</v>
      </c>
      <c r="AE70" s="301">
        <v>135</v>
      </c>
      <c r="AF70" s="301">
        <v>135</v>
      </c>
      <c r="AG70" s="301">
        <v>135</v>
      </c>
      <c r="AH70" s="301">
        <v>135</v>
      </c>
      <c r="AI70" s="301">
        <v>136</v>
      </c>
      <c r="AJ70" s="301">
        <v>136</v>
      </c>
      <c r="AK70" s="301">
        <v>136</v>
      </c>
      <c r="AL70" s="301">
        <v>136</v>
      </c>
      <c r="AM70" s="296">
        <v>136</v>
      </c>
      <c r="AN70" s="293">
        <v>136</v>
      </c>
      <c r="AO70" s="301">
        <v>136</v>
      </c>
      <c r="AP70" s="301">
        <v>135</v>
      </c>
      <c r="AQ70" s="301">
        <v>135</v>
      </c>
      <c r="AR70" s="301">
        <v>135</v>
      </c>
      <c r="AS70" s="301">
        <v>134</v>
      </c>
      <c r="AT70" s="301">
        <v>134</v>
      </c>
      <c r="AU70" s="301">
        <v>133</v>
      </c>
      <c r="AV70" s="301">
        <v>133</v>
      </c>
      <c r="AW70" s="301">
        <v>132</v>
      </c>
      <c r="AX70" s="301">
        <v>132</v>
      </c>
      <c r="AY70" s="296">
        <v>132</v>
      </c>
      <c r="AZ70" s="293">
        <v>132</v>
      </c>
      <c r="BA70" s="301">
        <v>132</v>
      </c>
      <c r="BB70" s="301">
        <v>131</v>
      </c>
      <c r="BC70" s="301">
        <v>131</v>
      </c>
      <c r="BD70" s="301">
        <v>130</v>
      </c>
      <c r="BE70" s="301">
        <v>129</v>
      </c>
      <c r="BF70" s="301">
        <v>126</v>
      </c>
      <c r="BG70" s="301">
        <v>124</v>
      </c>
      <c r="BH70" s="301">
        <v>124</v>
      </c>
      <c r="BI70" s="301">
        <v>124</v>
      </c>
      <c r="BJ70" s="301">
        <v>125</v>
      </c>
      <c r="BK70" s="292">
        <v>125</v>
      </c>
      <c r="BL70" s="293">
        <v>125</v>
      </c>
      <c r="BM70" s="301">
        <v>125</v>
      </c>
      <c r="BN70" s="301">
        <v>125</v>
      </c>
      <c r="BO70" s="301">
        <v>125</v>
      </c>
      <c r="BP70" s="301">
        <v>125</v>
      </c>
      <c r="BQ70" s="301">
        <v>127</v>
      </c>
      <c r="BR70" s="301">
        <v>126</v>
      </c>
      <c r="BS70" s="301">
        <v>128</v>
      </c>
      <c r="BT70" s="301">
        <v>128</v>
      </c>
      <c r="BU70" s="301">
        <v>127</v>
      </c>
      <c r="BV70" s="301">
        <v>128</v>
      </c>
      <c r="BW70" s="292">
        <v>128</v>
      </c>
      <c r="BX70" s="293">
        <v>128</v>
      </c>
      <c r="BY70" s="301">
        <v>127</v>
      </c>
      <c r="BZ70" s="301">
        <v>130</v>
      </c>
      <c r="CA70" s="301">
        <v>130</v>
      </c>
      <c r="CB70" s="301">
        <v>130</v>
      </c>
      <c r="CC70" s="301">
        <v>130</v>
      </c>
      <c r="CD70" s="301">
        <v>129</v>
      </c>
      <c r="CE70" s="301">
        <v>129</v>
      </c>
      <c r="CF70" s="301">
        <v>129</v>
      </c>
      <c r="CG70" s="301">
        <v>133</v>
      </c>
      <c r="CH70" s="301">
        <v>133</v>
      </c>
      <c r="CI70" s="292">
        <v>134</v>
      </c>
      <c r="CJ70" s="293">
        <v>135</v>
      </c>
      <c r="CK70" s="301">
        <v>134</v>
      </c>
      <c r="CL70" s="301">
        <v>134</v>
      </c>
      <c r="CM70" s="301">
        <v>135</v>
      </c>
      <c r="CN70" s="301">
        <v>134</v>
      </c>
      <c r="CO70" s="301">
        <v>136</v>
      </c>
      <c r="CP70" s="301">
        <v>135</v>
      </c>
      <c r="CQ70" s="301">
        <v>135</v>
      </c>
      <c r="CR70" s="301">
        <v>136</v>
      </c>
      <c r="CS70" s="292">
        <v>136</v>
      </c>
      <c r="CT70" s="296">
        <v>137</v>
      </c>
      <c r="CU70" s="292">
        <v>136</v>
      </c>
      <c r="CV70" s="301">
        <v>135</v>
      </c>
      <c r="CW70" s="301">
        <v>135</v>
      </c>
      <c r="CX70" s="301">
        <v>138</v>
      </c>
      <c r="CY70" s="301">
        <v>138</v>
      </c>
      <c r="CZ70" s="301">
        <v>138</v>
      </c>
      <c r="DA70" s="301">
        <v>136</v>
      </c>
      <c r="DB70" s="301">
        <v>134</v>
      </c>
      <c r="DC70" s="301">
        <v>138</v>
      </c>
      <c r="DD70" s="301">
        <v>139</v>
      </c>
      <c r="DE70" s="301">
        <v>139</v>
      </c>
      <c r="DF70" s="301">
        <v>138</v>
      </c>
      <c r="DG70" s="301">
        <v>138</v>
      </c>
      <c r="DH70" s="301">
        <v>139</v>
      </c>
      <c r="DI70" s="301">
        <v>138</v>
      </c>
      <c r="DJ70" s="301">
        <v>135</v>
      </c>
      <c r="DK70" s="301">
        <v>134</v>
      </c>
      <c r="DL70" s="301">
        <v>136</v>
      </c>
      <c r="DM70" s="301">
        <v>136</v>
      </c>
      <c r="DN70" s="301">
        <v>135</v>
      </c>
      <c r="DO70" s="93">
        <v>-1</v>
      </c>
      <c r="DP70" s="79">
        <v>-0.74074074074074081</v>
      </c>
      <c r="DQ70" s="93">
        <v>-3</v>
      </c>
      <c r="DR70" s="79">
        <v>-2.1739130434782608</v>
      </c>
    </row>
    <row r="71" spans="1:122" ht="15" outlineLevel="2">
      <c r="A71" s="309">
        <v>315</v>
      </c>
      <c r="B71" s="14" t="s">
        <v>397</v>
      </c>
      <c r="C71" s="287" t="s">
        <v>467</v>
      </c>
      <c r="D71" s="293">
        <v>65</v>
      </c>
      <c r="E71" s="301">
        <v>65</v>
      </c>
      <c r="F71" s="301">
        <v>65</v>
      </c>
      <c r="G71" s="301">
        <v>65</v>
      </c>
      <c r="H71" s="301">
        <v>65</v>
      </c>
      <c r="I71" s="301">
        <v>65</v>
      </c>
      <c r="J71" s="301">
        <v>65</v>
      </c>
      <c r="K71" s="301">
        <v>65</v>
      </c>
      <c r="L71" s="301">
        <v>65</v>
      </c>
      <c r="M71" s="301">
        <v>65</v>
      </c>
      <c r="N71" s="301">
        <v>65</v>
      </c>
      <c r="O71" s="296">
        <v>67</v>
      </c>
      <c r="P71" s="293">
        <v>65</v>
      </c>
      <c r="Q71" s="301">
        <v>56</v>
      </c>
      <c r="R71" s="301">
        <v>55</v>
      </c>
      <c r="S71" s="301">
        <v>78</v>
      </c>
      <c r="T71" s="301">
        <v>78</v>
      </c>
      <c r="U71" s="301">
        <v>81</v>
      </c>
      <c r="V71" s="301">
        <v>81</v>
      </c>
      <c r="W71" s="301">
        <v>82</v>
      </c>
      <c r="X71" s="301">
        <v>82</v>
      </c>
      <c r="Y71" s="301">
        <v>83</v>
      </c>
      <c r="Z71" s="301">
        <v>83</v>
      </c>
      <c r="AA71" s="296">
        <v>85</v>
      </c>
      <c r="AB71" s="293">
        <v>85</v>
      </c>
      <c r="AC71" s="301">
        <v>85</v>
      </c>
      <c r="AD71" s="301">
        <v>86</v>
      </c>
      <c r="AE71" s="301">
        <v>86</v>
      </c>
      <c r="AF71" s="301">
        <v>87</v>
      </c>
      <c r="AG71" s="301">
        <v>87</v>
      </c>
      <c r="AH71" s="301">
        <v>87</v>
      </c>
      <c r="AI71" s="301">
        <v>90</v>
      </c>
      <c r="AJ71" s="301">
        <v>91</v>
      </c>
      <c r="AK71" s="301">
        <v>90</v>
      </c>
      <c r="AL71" s="301">
        <v>90</v>
      </c>
      <c r="AM71" s="296">
        <v>90</v>
      </c>
      <c r="AN71" s="293">
        <v>90</v>
      </c>
      <c r="AO71" s="301">
        <v>90</v>
      </c>
      <c r="AP71" s="301">
        <v>90</v>
      </c>
      <c r="AQ71" s="301">
        <v>90</v>
      </c>
      <c r="AR71" s="301">
        <v>90</v>
      </c>
      <c r="AS71" s="301">
        <v>90</v>
      </c>
      <c r="AT71" s="301">
        <v>90</v>
      </c>
      <c r="AU71" s="301">
        <v>90</v>
      </c>
      <c r="AV71" s="301">
        <v>90</v>
      </c>
      <c r="AW71" s="301">
        <v>90</v>
      </c>
      <c r="AX71" s="301">
        <v>89</v>
      </c>
      <c r="AY71" s="296">
        <v>89</v>
      </c>
      <c r="AZ71" s="293">
        <v>89</v>
      </c>
      <c r="BA71" s="301">
        <v>88</v>
      </c>
      <c r="BB71" s="301">
        <v>87</v>
      </c>
      <c r="BC71" s="301">
        <v>86</v>
      </c>
      <c r="BD71" s="301">
        <v>86</v>
      </c>
      <c r="BE71" s="301">
        <v>86</v>
      </c>
      <c r="BF71" s="301">
        <v>85</v>
      </c>
      <c r="BG71" s="301">
        <v>84</v>
      </c>
      <c r="BH71" s="301">
        <v>84</v>
      </c>
      <c r="BI71" s="301">
        <v>83</v>
      </c>
      <c r="BJ71" s="301">
        <v>84</v>
      </c>
      <c r="BK71" s="292">
        <v>84</v>
      </c>
      <c r="BL71" s="293">
        <v>84</v>
      </c>
      <c r="BM71" s="301">
        <v>84</v>
      </c>
      <c r="BN71" s="301">
        <v>84</v>
      </c>
      <c r="BO71" s="301">
        <v>83</v>
      </c>
      <c r="BP71" s="301">
        <v>83</v>
      </c>
      <c r="BQ71" s="301">
        <v>83</v>
      </c>
      <c r="BR71" s="301">
        <v>83</v>
      </c>
      <c r="BS71" s="301">
        <v>84</v>
      </c>
      <c r="BT71" s="301">
        <v>84</v>
      </c>
      <c r="BU71" s="301">
        <v>83</v>
      </c>
      <c r="BV71" s="301">
        <v>83</v>
      </c>
      <c r="BW71" s="292">
        <v>82</v>
      </c>
      <c r="BX71" s="293">
        <v>83</v>
      </c>
      <c r="BY71" s="301">
        <v>80</v>
      </c>
      <c r="BZ71" s="301">
        <v>81</v>
      </c>
      <c r="CA71" s="301">
        <v>81</v>
      </c>
      <c r="CB71" s="301">
        <v>82</v>
      </c>
      <c r="CC71" s="301">
        <v>82</v>
      </c>
      <c r="CD71" s="301">
        <v>82</v>
      </c>
      <c r="CE71" s="301">
        <v>82</v>
      </c>
      <c r="CF71" s="301">
        <v>82</v>
      </c>
      <c r="CG71" s="301">
        <v>84</v>
      </c>
      <c r="CH71" s="301">
        <v>84</v>
      </c>
      <c r="CI71" s="292">
        <v>83</v>
      </c>
      <c r="CJ71" s="293">
        <v>83</v>
      </c>
      <c r="CK71" s="301">
        <v>82</v>
      </c>
      <c r="CL71" s="301">
        <v>82</v>
      </c>
      <c r="CM71" s="301">
        <v>84</v>
      </c>
      <c r="CN71" s="301">
        <v>84</v>
      </c>
      <c r="CO71" s="301">
        <v>84</v>
      </c>
      <c r="CP71" s="301">
        <v>84</v>
      </c>
      <c r="CQ71" s="301">
        <v>84</v>
      </c>
      <c r="CR71" s="301">
        <v>85</v>
      </c>
      <c r="CS71" s="292">
        <v>84</v>
      </c>
      <c r="CT71" s="296">
        <v>84</v>
      </c>
      <c r="CU71" s="292">
        <v>86</v>
      </c>
      <c r="CV71" s="301">
        <v>86</v>
      </c>
      <c r="CW71" s="301">
        <v>86</v>
      </c>
      <c r="CX71" s="301">
        <v>85</v>
      </c>
      <c r="CY71" s="301">
        <v>87</v>
      </c>
      <c r="CZ71" s="301">
        <v>87</v>
      </c>
      <c r="DA71" s="301">
        <v>85</v>
      </c>
      <c r="DB71" s="301">
        <v>85</v>
      </c>
      <c r="DC71" s="301">
        <v>85</v>
      </c>
      <c r="DD71" s="301">
        <v>85</v>
      </c>
      <c r="DE71" s="301">
        <v>84</v>
      </c>
      <c r="DF71" s="301">
        <v>83</v>
      </c>
      <c r="DG71" s="301">
        <v>83</v>
      </c>
      <c r="DH71" s="301">
        <v>85</v>
      </c>
      <c r="DI71" s="301">
        <v>83</v>
      </c>
      <c r="DJ71" s="301">
        <v>82</v>
      </c>
      <c r="DK71" s="301">
        <v>83</v>
      </c>
      <c r="DL71" s="301">
        <v>86</v>
      </c>
      <c r="DM71" s="301">
        <v>86</v>
      </c>
      <c r="DN71" s="301">
        <v>86</v>
      </c>
      <c r="DO71" s="93">
        <v>0</v>
      </c>
      <c r="DP71" s="79">
        <v>0</v>
      </c>
      <c r="DQ71" s="93">
        <v>3</v>
      </c>
      <c r="DR71" s="79">
        <v>3.6144578313253009</v>
      </c>
    </row>
    <row r="72" spans="1:122" ht="15" outlineLevel="2">
      <c r="A72" s="309">
        <v>361</v>
      </c>
      <c r="B72" s="14" t="s">
        <v>397</v>
      </c>
      <c r="C72" s="287" t="s">
        <v>473</v>
      </c>
      <c r="D72" s="293">
        <v>558</v>
      </c>
      <c r="E72" s="301">
        <v>558</v>
      </c>
      <c r="F72" s="301">
        <v>558</v>
      </c>
      <c r="G72" s="301">
        <v>558</v>
      </c>
      <c r="H72" s="301">
        <v>558</v>
      </c>
      <c r="I72" s="301">
        <v>571</v>
      </c>
      <c r="J72" s="301">
        <v>571</v>
      </c>
      <c r="K72" s="301">
        <v>571</v>
      </c>
      <c r="L72" s="301">
        <v>571</v>
      </c>
      <c r="M72" s="301">
        <v>571</v>
      </c>
      <c r="N72" s="301">
        <v>570</v>
      </c>
      <c r="O72" s="296">
        <v>612</v>
      </c>
      <c r="P72" s="293">
        <v>611</v>
      </c>
      <c r="Q72" s="301">
        <v>518</v>
      </c>
      <c r="R72" s="301">
        <v>514</v>
      </c>
      <c r="S72" s="301">
        <v>612</v>
      </c>
      <c r="T72" s="301">
        <v>601</v>
      </c>
      <c r="U72" s="301">
        <v>612</v>
      </c>
      <c r="V72" s="301">
        <v>605</v>
      </c>
      <c r="W72" s="301">
        <v>606</v>
      </c>
      <c r="X72" s="301">
        <v>606</v>
      </c>
      <c r="Y72" s="301">
        <v>611</v>
      </c>
      <c r="Z72" s="301">
        <v>611</v>
      </c>
      <c r="AA72" s="296">
        <v>612</v>
      </c>
      <c r="AB72" s="293">
        <v>611</v>
      </c>
      <c r="AC72" s="301">
        <v>611</v>
      </c>
      <c r="AD72" s="301">
        <v>614</v>
      </c>
      <c r="AE72" s="301">
        <v>613</v>
      </c>
      <c r="AF72" s="301">
        <v>601</v>
      </c>
      <c r="AG72" s="301">
        <v>599</v>
      </c>
      <c r="AH72" s="301">
        <v>596</v>
      </c>
      <c r="AI72" s="301">
        <v>596</v>
      </c>
      <c r="AJ72" s="301">
        <v>600</v>
      </c>
      <c r="AK72" s="301">
        <v>601</v>
      </c>
      <c r="AL72" s="301">
        <v>604</v>
      </c>
      <c r="AM72" s="296">
        <v>603</v>
      </c>
      <c r="AN72" s="293">
        <v>600</v>
      </c>
      <c r="AO72" s="301">
        <v>601</v>
      </c>
      <c r="AP72" s="301">
        <v>600</v>
      </c>
      <c r="AQ72" s="301">
        <v>599</v>
      </c>
      <c r="AR72" s="301">
        <v>596</v>
      </c>
      <c r="AS72" s="301">
        <v>595</v>
      </c>
      <c r="AT72" s="301">
        <v>595</v>
      </c>
      <c r="AU72" s="301">
        <v>592</v>
      </c>
      <c r="AV72" s="301">
        <v>591</v>
      </c>
      <c r="AW72" s="301">
        <v>590</v>
      </c>
      <c r="AX72" s="301">
        <v>589</v>
      </c>
      <c r="AY72" s="296">
        <v>588</v>
      </c>
      <c r="AZ72" s="293">
        <v>587</v>
      </c>
      <c r="BA72" s="301">
        <v>582</v>
      </c>
      <c r="BB72" s="301">
        <v>580</v>
      </c>
      <c r="BC72" s="301">
        <v>579</v>
      </c>
      <c r="BD72" s="301">
        <v>577</v>
      </c>
      <c r="BE72" s="301">
        <v>573</v>
      </c>
      <c r="BF72" s="301">
        <v>566</v>
      </c>
      <c r="BG72" s="301">
        <v>562</v>
      </c>
      <c r="BH72" s="301">
        <v>559</v>
      </c>
      <c r="BI72" s="301">
        <v>561</v>
      </c>
      <c r="BJ72" s="301">
        <v>557</v>
      </c>
      <c r="BK72" s="292">
        <v>554</v>
      </c>
      <c r="BL72" s="293">
        <v>553</v>
      </c>
      <c r="BM72" s="301">
        <v>553</v>
      </c>
      <c r="BN72" s="301">
        <v>561</v>
      </c>
      <c r="BO72" s="301">
        <v>563</v>
      </c>
      <c r="BP72" s="301">
        <v>563</v>
      </c>
      <c r="BQ72" s="301">
        <v>568</v>
      </c>
      <c r="BR72" s="301">
        <v>558</v>
      </c>
      <c r="BS72" s="301">
        <v>554</v>
      </c>
      <c r="BT72" s="301">
        <v>554</v>
      </c>
      <c r="BU72" s="301">
        <v>552</v>
      </c>
      <c r="BV72" s="301">
        <v>549</v>
      </c>
      <c r="BW72" s="292">
        <v>548</v>
      </c>
      <c r="BX72" s="293">
        <v>552</v>
      </c>
      <c r="BY72" s="301">
        <v>542</v>
      </c>
      <c r="BZ72" s="301">
        <v>625</v>
      </c>
      <c r="CA72" s="301">
        <v>551</v>
      </c>
      <c r="CB72" s="301">
        <v>569</v>
      </c>
      <c r="CC72" s="301">
        <v>554</v>
      </c>
      <c r="CD72" s="301">
        <v>548</v>
      </c>
      <c r="CE72" s="301">
        <v>546</v>
      </c>
      <c r="CF72" s="301">
        <v>542</v>
      </c>
      <c r="CG72" s="301">
        <v>542</v>
      </c>
      <c r="CH72" s="301">
        <v>527</v>
      </c>
      <c r="CI72" s="292">
        <v>513</v>
      </c>
      <c r="CJ72" s="293">
        <v>524</v>
      </c>
      <c r="CK72" s="301">
        <v>517</v>
      </c>
      <c r="CL72" s="301">
        <v>516</v>
      </c>
      <c r="CM72" s="301">
        <v>523</v>
      </c>
      <c r="CN72" s="301">
        <v>525</v>
      </c>
      <c r="CO72" s="301">
        <v>534</v>
      </c>
      <c r="CP72" s="301">
        <v>527</v>
      </c>
      <c r="CQ72" s="301">
        <v>536</v>
      </c>
      <c r="CR72" s="301">
        <v>537</v>
      </c>
      <c r="CS72" s="292">
        <v>537</v>
      </c>
      <c r="CT72" s="296">
        <v>531</v>
      </c>
      <c r="CU72" s="292">
        <v>531</v>
      </c>
      <c r="CV72" s="301">
        <v>529</v>
      </c>
      <c r="CW72" s="301">
        <v>526</v>
      </c>
      <c r="CX72" s="301">
        <v>525</v>
      </c>
      <c r="CY72" s="301">
        <v>533</v>
      </c>
      <c r="CZ72" s="301">
        <v>533</v>
      </c>
      <c r="DA72" s="301">
        <v>536</v>
      </c>
      <c r="DB72" s="301">
        <v>539</v>
      </c>
      <c r="DC72" s="301">
        <v>540</v>
      </c>
      <c r="DD72" s="301">
        <v>541</v>
      </c>
      <c r="DE72" s="301">
        <v>541</v>
      </c>
      <c r="DF72" s="301">
        <v>541</v>
      </c>
      <c r="DG72" s="301">
        <v>537</v>
      </c>
      <c r="DH72" s="301">
        <v>533</v>
      </c>
      <c r="DI72" s="301">
        <v>514</v>
      </c>
      <c r="DJ72" s="301">
        <v>493</v>
      </c>
      <c r="DK72" s="301">
        <v>496</v>
      </c>
      <c r="DL72" s="301">
        <v>522</v>
      </c>
      <c r="DM72" s="301">
        <v>524</v>
      </c>
      <c r="DN72" s="301">
        <v>523</v>
      </c>
      <c r="DO72" s="93">
        <v>-1</v>
      </c>
      <c r="DP72" s="79">
        <v>-0.19120458891013384</v>
      </c>
      <c r="DQ72" s="93">
        <v>-14</v>
      </c>
      <c r="DR72" s="79">
        <v>-2.6070763500931098</v>
      </c>
    </row>
    <row r="73" spans="1:122" ht="15" outlineLevel="2">
      <c r="A73" s="309">
        <v>647</v>
      </c>
      <c r="B73" s="14" t="s">
        <v>397</v>
      </c>
      <c r="C73" s="287" t="s">
        <v>502</v>
      </c>
      <c r="D73" s="293">
        <v>124</v>
      </c>
      <c r="E73" s="301">
        <v>124</v>
      </c>
      <c r="F73" s="301">
        <v>124</v>
      </c>
      <c r="G73" s="301">
        <v>124</v>
      </c>
      <c r="H73" s="301">
        <v>124</v>
      </c>
      <c r="I73" s="301">
        <v>126</v>
      </c>
      <c r="J73" s="301">
        <v>126</v>
      </c>
      <c r="K73" s="301">
        <v>126</v>
      </c>
      <c r="L73" s="301">
        <v>126</v>
      </c>
      <c r="M73" s="301">
        <v>126</v>
      </c>
      <c r="N73" s="301">
        <v>123</v>
      </c>
      <c r="O73" s="296">
        <v>138</v>
      </c>
      <c r="P73" s="293">
        <v>138</v>
      </c>
      <c r="Q73" s="301">
        <v>104</v>
      </c>
      <c r="R73" s="301">
        <v>104</v>
      </c>
      <c r="S73" s="301">
        <v>133</v>
      </c>
      <c r="T73" s="301">
        <v>132</v>
      </c>
      <c r="U73" s="301">
        <v>133</v>
      </c>
      <c r="V73" s="301">
        <v>133</v>
      </c>
      <c r="W73" s="301">
        <v>132</v>
      </c>
      <c r="X73" s="301">
        <v>132</v>
      </c>
      <c r="Y73" s="301">
        <v>132</v>
      </c>
      <c r="Z73" s="301">
        <v>132</v>
      </c>
      <c r="AA73" s="296">
        <v>131</v>
      </c>
      <c r="AB73" s="293">
        <v>131</v>
      </c>
      <c r="AC73" s="301">
        <v>131</v>
      </c>
      <c r="AD73" s="301">
        <v>130</v>
      </c>
      <c r="AE73" s="301">
        <v>130</v>
      </c>
      <c r="AF73" s="301">
        <v>137</v>
      </c>
      <c r="AG73" s="301">
        <v>137</v>
      </c>
      <c r="AH73" s="301">
        <v>138</v>
      </c>
      <c r="AI73" s="301">
        <v>138</v>
      </c>
      <c r="AJ73" s="301">
        <v>137</v>
      </c>
      <c r="AK73" s="301">
        <v>136</v>
      </c>
      <c r="AL73" s="301">
        <v>135</v>
      </c>
      <c r="AM73" s="296">
        <v>134</v>
      </c>
      <c r="AN73" s="293">
        <v>134</v>
      </c>
      <c r="AO73" s="301">
        <v>134</v>
      </c>
      <c r="AP73" s="301">
        <v>134</v>
      </c>
      <c r="AQ73" s="301">
        <v>133</v>
      </c>
      <c r="AR73" s="301">
        <v>133</v>
      </c>
      <c r="AS73" s="301">
        <v>132</v>
      </c>
      <c r="AT73" s="301">
        <v>132</v>
      </c>
      <c r="AU73" s="301">
        <v>132</v>
      </c>
      <c r="AV73" s="301">
        <v>132</v>
      </c>
      <c r="AW73" s="301">
        <v>132</v>
      </c>
      <c r="AX73" s="301">
        <v>130</v>
      </c>
      <c r="AY73" s="296">
        <v>130</v>
      </c>
      <c r="AZ73" s="293">
        <v>130</v>
      </c>
      <c r="BA73" s="301">
        <v>130</v>
      </c>
      <c r="BB73" s="301">
        <v>128</v>
      </c>
      <c r="BC73" s="301">
        <v>129</v>
      </c>
      <c r="BD73" s="301">
        <v>128</v>
      </c>
      <c r="BE73" s="301">
        <v>128</v>
      </c>
      <c r="BF73" s="301">
        <v>125</v>
      </c>
      <c r="BG73" s="301">
        <v>121</v>
      </c>
      <c r="BH73" s="301">
        <v>121</v>
      </c>
      <c r="BI73" s="301">
        <v>121</v>
      </c>
      <c r="BJ73" s="301">
        <v>122</v>
      </c>
      <c r="BK73" s="292">
        <v>122</v>
      </c>
      <c r="BL73" s="293">
        <v>122</v>
      </c>
      <c r="BM73" s="301">
        <v>122</v>
      </c>
      <c r="BN73" s="301">
        <v>122</v>
      </c>
      <c r="BO73" s="301">
        <v>123</v>
      </c>
      <c r="BP73" s="301">
        <v>123</v>
      </c>
      <c r="BQ73" s="301">
        <v>124</v>
      </c>
      <c r="BR73" s="301">
        <v>124</v>
      </c>
      <c r="BS73" s="301">
        <v>124</v>
      </c>
      <c r="BT73" s="301">
        <v>124</v>
      </c>
      <c r="BU73" s="301">
        <v>124</v>
      </c>
      <c r="BV73" s="301">
        <v>124</v>
      </c>
      <c r="BW73" s="292">
        <v>124</v>
      </c>
      <c r="BX73" s="293">
        <v>125</v>
      </c>
      <c r="BY73" s="301">
        <v>127</v>
      </c>
      <c r="BZ73" s="301">
        <v>137</v>
      </c>
      <c r="CA73" s="301">
        <v>138</v>
      </c>
      <c r="CB73" s="301">
        <v>138</v>
      </c>
      <c r="CC73" s="301">
        <v>136</v>
      </c>
      <c r="CD73" s="301">
        <v>136</v>
      </c>
      <c r="CE73" s="301">
        <v>136</v>
      </c>
      <c r="CF73" s="301">
        <v>135</v>
      </c>
      <c r="CG73" s="301">
        <v>136</v>
      </c>
      <c r="CH73" s="301">
        <v>136</v>
      </c>
      <c r="CI73" s="292">
        <v>135</v>
      </c>
      <c r="CJ73" s="293">
        <v>135</v>
      </c>
      <c r="CK73" s="301">
        <v>137</v>
      </c>
      <c r="CL73" s="301">
        <v>137</v>
      </c>
      <c r="CM73" s="301">
        <v>137</v>
      </c>
      <c r="CN73" s="301">
        <v>136</v>
      </c>
      <c r="CO73" s="301">
        <v>136</v>
      </c>
      <c r="CP73" s="301">
        <v>135</v>
      </c>
      <c r="CQ73" s="301">
        <v>135</v>
      </c>
      <c r="CR73" s="301">
        <v>137</v>
      </c>
      <c r="CS73" s="292">
        <v>132</v>
      </c>
      <c r="CT73" s="296">
        <v>135</v>
      </c>
      <c r="CU73" s="292">
        <v>135</v>
      </c>
      <c r="CV73" s="301">
        <v>135</v>
      </c>
      <c r="CW73" s="301">
        <v>136</v>
      </c>
      <c r="CX73" s="301">
        <v>132</v>
      </c>
      <c r="CY73" s="301">
        <v>136</v>
      </c>
      <c r="CZ73" s="301">
        <v>136</v>
      </c>
      <c r="DA73" s="301">
        <v>135</v>
      </c>
      <c r="DB73" s="301">
        <v>134</v>
      </c>
      <c r="DC73" s="301">
        <v>135</v>
      </c>
      <c r="DD73" s="301">
        <v>134</v>
      </c>
      <c r="DE73" s="301">
        <v>133</v>
      </c>
      <c r="DF73" s="301">
        <v>133</v>
      </c>
      <c r="DG73" s="301">
        <v>133</v>
      </c>
      <c r="DH73" s="301">
        <v>132</v>
      </c>
      <c r="DI73" s="301">
        <v>134</v>
      </c>
      <c r="DJ73" s="301">
        <v>125</v>
      </c>
      <c r="DK73" s="301">
        <v>126</v>
      </c>
      <c r="DL73" s="301">
        <v>130</v>
      </c>
      <c r="DM73" s="301">
        <v>130</v>
      </c>
      <c r="DN73" s="301">
        <v>134</v>
      </c>
      <c r="DO73" s="93">
        <v>4</v>
      </c>
      <c r="DP73" s="79">
        <v>2.9850746268656714</v>
      </c>
      <c r="DQ73" s="93">
        <v>1</v>
      </c>
      <c r="DR73" s="79">
        <v>0.75187969924812026</v>
      </c>
    </row>
    <row r="74" spans="1:122" ht="15" outlineLevel="2">
      <c r="A74" s="309">
        <v>658</v>
      </c>
      <c r="B74" s="14" t="s">
        <v>397</v>
      </c>
      <c r="C74" s="287" t="s">
        <v>506</v>
      </c>
      <c r="D74" s="293">
        <v>115</v>
      </c>
      <c r="E74" s="301">
        <v>115</v>
      </c>
      <c r="F74" s="301">
        <v>115</v>
      </c>
      <c r="G74" s="301">
        <v>115</v>
      </c>
      <c r="H74" s="301">
        <v>115</v>
      </c>
      <c r="I74" s="301">
        <v>115</v>
      </c>
      <c r="J74" s="301">
        <v>115</v>
      </c>
      <c r="K74" s="301">
        <v>115</v>
      </c>
      <c r="L74" s="301">
        <v>115</v>
      </c>
      <c r="M74" s="301">
        <v>115</v>
      </c>
      <c r="N74" s="301">
        <v>113</v>
      </c>
      <c r="O74" s="296">
        <v>118</v>
      </c>
      <c r="P74" s="293">
        <v>118</v>
      </c>
      <c r="Q74" s="301">
        <v>97</v>
      </c>
      <c r="R74" s="301">
        <v>96</v>
      </c>
      <c r="S74" s="301">
        <v>113</v>
      </c>
      <c r="T74" s="301">
        <v>111</v>
      </c>
      <c r="U74" s="301">
        <v>112</v>
      </c>
      <c r="V74" s="301">
        <v>110</v>
      </c>
      <c r="W74" s="301">
        <v>110</v>
      </c>
      <c r="X74" s="301">
        <v>108</v>
      </c>
      <c r="Y74" s="301">
        <v>108</v>
      </c>
      <c r="Z74" s="301">
        <v>107</v>
      </c>
      <c r="AA74" s="296">
        <v>107</v>
      </c>
      <c r="AB74" s="293">
        <v>107</v>
      </c>
      <c r="AC74" s="301">
        <v>107</v>
      </c>
      <c r="AD74" s="301">
        <v>107</v>
      </c>
      <c r="AE74" s="301">
        <v>107</v>
      </c>
      <c r="AF74" s="301">
        <v>109</v>
      </c>
      <c r="AG74" s="301">
        <v>109</v>
      </c>
      <c r="AH74" s="301">
        <v>109</v>
      </c>
      <c r="AI74" s="301">
        <v>108</v>
      </c>
      <c r="AJ74" s="301">
        <v>107</v>
      </c>
      <c r="AK74" s="301">
        <v>107</v>
      </c>
      <c r="AL74" s="301">
        <v>107</v>
      </c>
      <c r="AM74" s="296">
        <v>107</v>
      </c>
      <c r="AN74" s="293">
        <v>107</v>
      </c>
      <c r="AO74" s="301">
        <v>107</v>
      </c>
      <c r="AP74" s="301">
        <v>107</v>
      </c>
      <c r="AQ74" s="301">
        <v>107</v>
      </c>
      <c r="AR74" s="301">
        <v>107</v>
      </c>
      <c r="AS74" s="301">
        <v>107</v>
      </c>
      <c r="AT74" s="301">
        <v>107</v>
      </c>
      <c r="AU74" s="301">
        <v>104</v>
      </c>
      <c r="AV74" s="301">
        <v>101</v>
      </c>
      <c r="AW74" s="301">
        <v>101</v>
      </c>
      <c r="AX74" s="301">
        <v>101</v>
      </c>
      <c r="AY74" s="296">
        <v>101</v>
      </c>
      <c r="AZ74" s="293">
        <v>101</v>
      </c>
      <c r="BA74" s="301">
        <v>101</v>
      </c>
      <c r="BB74" s="301">
        <v>101</v>
      </c>
      <c r="BC74" s="301">
        <v>100</v>
      </c>
      <c r="BD74" s="301">
        <v>100</v>
      </c>
      <c r="BE74" s="301">
        <v>100</v>
      </c>
      <c r="BF74" s="301">
        <v>97</v>
      </c>
      <c r="BG74" s="301">
        <v>99</v>
      </c>
      <c r="BH74" s="301">
        <v>99</v>
      </c>
      <c r="BI74" s="301">
        <v>99</v>
      </c>
      <c r="BJ74" s="301">
        <v>97</v>
      </c>
      <c r="BK74" s="292">
        <v>96</v>
      </c>
      <c r="BL74" s="293">
        <v>96</v>
      </c>
      <c r="BM74" s="301">
        <v>96</v>
      </c>
      <c r="BN74" s="301">
        <v>100</v>
      </c>
      <c r="BO74" s="301">
        <v>100</v>
      </c>
      <c r="BP74" s="301">
        <v>100</v>
      </c>
      <c r="BQ74" s="301">
        <v>100</v>
      </c>
      <c r="BR74" s="301">
        <v>99</v>
      </c>
      <c r="BS74" s="301">
        <v>98</v>
      </c>
      <c r="BT74" s="301">
        <v>97</v>
      </c>
      <c r="BU74" s="301">
        <v>96</v>
      </c>
      <c r="BV74" s="301">
        <v>96</v>
      </c>
      <c r="BW74" s="292">
        <v>95</v>
      </c>
      <c r="BX74" s="293">
        <v>97</v>
      </c>
      <c r="BY74" s="301">
        <v>96</v>
      </c>
      <c r="BZ74" s="301">
        <v>106</v>
      </c>
      <c r="CA74" s="301">
        <v>106</v>
      </c>
      <c r="CB74" s="301">
        <v>103</v>
      </c>
      <c r="CC74" s="301">
        <v>102</v>
      </c>
      <c r="CD74" s="301">
        <v>102</v>
      </c>
      <c r="CE74" s="301">
        <v>102</v>
      </c>
      <c r="CF74" s="301">
        <v>101</v>
      </c>
      <c r="CG74" s="301">
        <v>102</v>
      </c>
      <c r="CH74" s="301">
        <v>100</v>
      </c>
      <c r="CI74" s="292">
        <v>101</v>
      </c>
      <c r="CJ74" s="293">
        <v>99</v>
      </c>
      <c r="CK74" s="301">
        <v>100</v>
      </c>
      <c r="CL74" s="301">
        <v>97</v>
      </c>
      <c r="CM74" s="301">
        <v>98</v>
      </c>
      <c r="CN74" s="301">
        <v>98</v>
      </c>
      <c r="CO74" s="301">
        <v>99</v>
      </c>
      <c r="CP74" s="301">
        <v>98</v>
      </c>
      <c r="CQ74" s="301">
        <v>98</v>
      </c>
      <c r="CR74" s="301">
        <v>98</v>
      </c>
      <c r="CS74" s="292">
        <v>97</v>
      </c>
      <c r="CT74" s="296">
        <v>96</v>
      </c>
      <c r="CU74" s="292">
        <v>96</v>
      </c>
      <c r="CV74" s="301">
        <v>96</v>
      </c>
      <c r="CW74" s="301">
        <v>96</v>
      </c>
      <c r="CX74" s="301">
        <v>97</v>
      </c>
      <c r="CY74" s="301">
        <v>97</v>
      </c>
      <c r="CZ74" s="301">
        <v>97</v>
      </c>
      <c r="DA74" s="301">
        <v>99</v>
      </c>
      <c r="DB74" s="301">
        <v>97</v>
      </c>
      <c r="DC74" s="301">
        <v>97</v>
      </c>
      <c r="DD74" s="301">
        <v>97</v>
      </c>
      <c r="DE74" s="301">
        <v>97</v>
      </c>
      <c r="DF74" s="301">
        <v>97</v>
      </c>
      <c r="DG74" s="301">
        <v>96</v>
      </c>
      <c r="DH74" s="301">
        <v>97</v>
      </c>
      <c r="DI74" s="301">
        <v>97</v>
      </c>
      <c r="DJ74" s="301">
        <v>95</v>
      </c>
      <c r="DK74" s="301">
        <v>94</v>
      </c>
      <c r="DL74" s="301">
        <v>93</v>
      </c>
      <c r="DM74" s="301">
        <v>95</v>
      </c>
      <c r="DN74" s="301">
        <v>95</v>
      </c>
      <c r="DO74" s="93">
        <v>0</v>
      </c>
      <c r="DP74" s="79">
        <v>0</v>
      </c>
      <c r="DQ74" s="93">
        <v>-1</v>
      </c>
      <c r="DR74" s="79">
        <v>-1.0416666666666665</v>
      </c>
    </row>
    <row r="75" spans="1:122" ht="15" outlineLevel="2">
      <c r="A75" s="309">
        <v>664</v>
      </c>
      <c r="B75" s="14" t="s">
        <v>397</v>
      </c>
      <c r="C75" s="287" t="s">
        <v>509</v>
      </c>
      <c r="D75" s="293">
        <v>387</v>
      </c>
      <c r="E75" s="301">
        <v>387</v>
      </c>
      <c r="F75" s="301">
        <v>387</v>
      </c>
      <c r="G75" s="301">
        <v>387</v>
      </c>
      <c r="H75" s="301">
        <v>387</v>
      </c>
      <c r="I75" s="301">
        <v>400</v>
      </c>
      <c r="J75" s="301">
        <v>400</v>
      </c>
      <c r="K75" s="301">
        <v>400</v>
      </c>
      <c r="L75" s="301">
        <v>400</v>
      </c>
      <c r="M75" s="301">
        <v>400</v>
      </c>
      <c r="N75" s="301">
        <v>399</v>
      </c>
      <c r="O75" s="296">
        <v>406</v>
      </c>
      <c r="P75" s="293">
        <v>403</v>
      </c>
      <c r="Q75" s="301">
        <v>327</v>
      </c>
      <c r="R75" s="301">
        <v>322</v>
      </c>
      <c r="S75" s="301">
        <v>443</v>
      </c>
      <c r="T75" s="301">
        <v>431</v>
      </c>
      <c r="U75" s="301">
        <v>432</v>
      </c>
      <c r="V75" s="301">
        <v>423</v>
      </c>
      <c r="W75" s="301">
        <v>423</v>
      </c>
      <c r="X75" s="301">
        <v>422</v>
      </c>
      <c r="Y75" s="301">
        <v>427</v>
      </c>
      <c r="Z75" s="301">
        <v>426</v>
      </c>
      <c r="AA75" s="296">
        <v>424</v>
      </c>
      <c r="AB75" s="293">
        <v>429</v>
      </c>
      <c r="AC75" s="301">
        <v>427</v>
      </c>
      <c r="AD75" s="301">
        <v>427</v>
      </c>
      <c r="AE75" s="301">
        <v>427</v>
      </c>
      <c r="AF75" s="301">
        <v>424</v>
      </c>
      <c r="AG75" s="301">
        <v>421</v>
      </c>
      <c r="AH75" s="301">
        <v>417</v>
      </c>
      <c r="AI75" s="301">
        <v>417</v>
      </c>
      <c r="AJ75" s="301">
        <v>417</v>
      </c>
      <c r="AK75" s="301">
        <v>415</v>
      </c>
      <c r="AL75" s="301">
        <v>412</v>
      </c>
      <c r="AM75" s="296">
        <v>411</v>
      </c>
      <c r="AN75" s="293">
        <v>410</v>
      </c>
      <c r="AO75" s="301">
        <v>409</v>
      </c>
      <c r="AP75" s="301">
        <v>408</v>
      </c>
      <c r="AQ75" s="301">
        <v>408</v>
      </c>
      <c r="AR75" s="301">
        <v>408</v>
      </c>
      <c r="AS75" s="301">
        <v>406</v>
      </c>
      <c r="AT75" s="301">
        <v>406</v>
      </c>
      <c r="AU75" s="301">
        <v>406</v>
      </c>
      <c r="AV75" s="301">
        <v>405</v>
      </c>
      <c r="AW75" s="301">
        <v>402</v>
      </c>
      <c r="AX75" s="301">
        <v>400</v>
      </c>
      <c r="AY75" s="296">
        <v>400</v>
      </c>
      <c r="AZ75" s="293">
        <v>398</v>
      </c>
      <c r="BA75" s="301">
        <v>398</v>
      </c>
      <c r="BB75" s="301">
        <v>398</v>
      </c>
      <c r="BC75" s="301">
        <v>397</v>
      </c>
      <c r="BD75" s="301">
        <v>395</v>
      </c>
      <c r="BE75" s="301">
        <v>391</v>
      </c>
      <c r="BF75" s="301">
        <v>385</v>
      </c>
      <c r="BG75" s="301">
        <v>380</v>
      </c>
      <c r="BH75" s="301">
        <v>380</v>
      </c>
      <c r="BI75" s="301">
        <v>380</v>
      </c>
      <c r="BJ75" s="301">
        <v>379</v>
      </c>
      <c r="BK75" s="292">
        <v>379</v>
      </c>
      <c r="BL75" s="293">
        <v>378</v>
      </c>
      <c r="BM75" s="301">
        <v>378</v>
      </c>
      <c r="BN75" s="301">
        <v>396</v>
      </c>
      <c r="BO75" s="301">
        <v>398</v>
      </c>
      <c r="BP75" s="301">
        <v>398</v>
      </c>
      <c r="BQ75" s="301">
        <v>397</v>
      </c>
      <c r="BR75" s="301">
        <v>391</v>
      </c>
      <c r="BS75" s="301">
        <v>391</v>
      </c>
      <c r="BT75" s="301">
        <v>390</v>
      </c>
      <c r="BU75" s="301">
        <v>389</v>
      </c>
      <c r="BV75" s="301">
        <v>388</v>
      </c>
      <c r="BW75" s="292">
        <v>387</v>
      </c>
      <c r="BX75" s="293">
        <v>389</v>
      </c>
      <c r="BY75" s="301">
        <v>389</v>
      </c>
      <c r="BZ75" s="301">
        <v>422</v>
      </c>
      <c r="CA75" s="301">
        <v>417</v>
      </c>
      <c r="CB75" s="301">
        <v>412</v>
      </c>
      <c r="CC75" s="301">
        <v>407</v>
      </c>
      <c r="CD75" s="301">
        <v>408</v>
      </c>
      <c r="CE75" s="301">
        <v>407</v>
      </c>
      <c r="CF75" s="301">
        <v>402</v>
      </c>
      <c r="CG75" s="301">
        <v>402</v>
      </c>
      <c r="CH75" s="301">
        <v>402</v>
      </c>
      <c r="CI75" s="292">
        <v>397</v>
      </c>
      <c r="CJ75" s="293">
        <v>397</v>
      </c>
      <c r="CK75" s="301">
        <v>401</v>
      </c>
      <c r="CL75" s="301">
        <v>402</v>
      </c>
      <c r="CM75" s="301">
        <v>407</v>
      </c>
      <c r="CN75" s="301">
        <v>408</v>
      </c>
      <c r="CO75" s="301">
        <v>406</v>
      </c>
      <c r="CP75" s="301">
        <v>401</v>
      </c>
      <c r="CQ75" s="301">
        <v>407</v>
      </c>
      <c r="CR75" s="301">
        <v>406</v>
      </c>
      <c r="CS75" s="292">
        <v>404</v>
      </c>
      <c r="CT75" s="296">
        <v>406</v>
      </c>
      <c r="CU75" s="292">
        <v>407</v>
      </c>
      <c r="CV75" s="301">
        <v>402</v>
      </c>
      <c r="CW75" s="301">
        <v>402</v>
      </c>
      <c r="CX75" s="301">
        <v>405</v>
      </c>
      <c r="CY75" s="301">
        <v>407</v>
      </c>
      <c r="CZ75" s="301">
        <v>402</v>
      </c>
      <c r="DA75" s="301">
        <v>402</v>
      </c>
      <c r="DB75" s="301">
        <v>403</v>
      </c>
      <c r="DC75" s="301">
        <v>399</v>
      </c>
      <c r="DD75" s="301">
        <v>399</v>
      </c>
      <c r="DE75" s="301">
        <v>399</v>
      </c>
      <c r="DF75" s="301">
        <v>395</v>
      </c>
      <c r="DG75" s="301">
        <v>394</v>
      </c>
      <c r="DH75" s="301">
        <v>394</v>
      </c>
      <c r="DI75" s="301">
        <v>389</v>
      </c>
      <c r="DJ75" s="301">
        <v>387</v>
      </c>
      <c r="DK75" s="301">
        <v>387</v>
      </c>
      <c r="DL75" s="301">
        <v>391</v>
      </c>
      <c r="DM75" s="301">
        <v>392</v>
      </c>
      <c r="DN75" s="301">
        <v>390</v>
      </c>
      <c r="DO75" s="93">
        <v>-2</v>
      </c>
      <c r="DP75" s="79">
        <v>-0.51282051282051277</v>
      </c>
      <c r="DQ75" s="93">
        <v>-4</v>
      </c>
      <c r="DR75" s="79">
        <v>-1.015228426395939</v>
      </c>
    </row>
    <row r="76" spans="1:122" ht="15" outlineLevel="2">
      <c r="A76" s="309">
        <v>686</v>
      </c>
      <c r="B76" s="14" t="s">
        <v>397</v>
      </c>
      <c r="C76" s="287" t="s">
        <v>515</v>
      </c>
      <c r="D76" s="293">
        <v>454</v>
      </c>
      <c r="E76" s="301">
        <v>454</v>
      </c>
      <c r="F76" s="301">
        <v>454</v>
      </c>
      <c r="G76" s="301">
        <v>454</v>
      </c>
      <c r="H76" s="301">
        <v>454</v>
      </c>
      <c r="I76" s="301">
        <v>467</v>
      </c>
      <c r="J76" s="301">
        <v>466</v>
      </c>
      <c r="K76" s="301">
        <v>467</v>
      </c>
      <c r="L76" s="301">
        <v>467</v>
      </c>
      <c r="M76" s="301">
        <v>467</v>
      </c>
      <c r="N76" s="301">
        <v>467</v>
      </c>
      <c r="O76" s="296">
        <v>507</v>
      </c>
      <c r="P76" s="293">
        <v>507</v>
      </c>
      <c r="Q76" s="301">
        <v>454</v>
      </c>
      <c r="R76" s="301">
        <v>452</v>
      </c>
      <c r="S76" s="301">
        <v>658</v>
      </c>
      <c r="T76" s="301">
        <v>653</v>
      </c>
      <c r="U76" s="301">
        <v>672</v>
      </c>
      <c r="V76" s="301">
        <v>668</v>
      </c>
      <c r="W76" s="301">
        <v>667</v>
      </c>
      <c r="X76" s="301">
        <v>665</v>
      </c>
      <c r="Y76" s="301">
        <v>668</v>
      </c>
      <c r="Z76" s="301">
        <v>668</v>
      </c>
      <c r="AA76" s="296">
        <v>668</v>
      </c>
      <c r="AB76" s="293">
        <v>664</v>
      </c>
      <c r="AC76" s="301">
        <v>662</v>
      </c>
      <c r="AD76" s="301">
        <v>662</v>
      </c>
      <c r="AE76" s="301">
        <v>662</v>
      </c>
      <c r="AF76" s="301">
        <v>666</v>
      </c>
      <c r="AG76" s="301">
        <v>666</v>
      </c>
      <c r="AH76" s="301">
        <v>668</v>
      </c>
      <c r="AI76" s="301">
        <v>671</v>
      </c>
      <c r="AJ76" s="301">
        <v>674</v>
      </c>
      <c r="AK76" s="301">
        <v>676</v>
      </c>
      <c r="AL76" s="301">
        <v>675</v>
      </c>
      <c r="AM76" s="296">
        <v>675</v>
      </c>
      <c r="AN76" s="293">
        <v>675</v>
      </c>
      <c r="AO76" s="301">
        <v>674</v>
      </c>
      <c r="AP76" s="301">
        <v>672</v>
      </c>
      <c r="AQ76" s="301">
        <v>669</v>
      </c>
      <c r="AR76" s="301">
        <v>665</v>
      </c>
      <c r="AS76" s="301">
        <v>661</v>
      </c>
      <c r="AT76" s="301">
        <v>658</v>
      </c>
      <c r="AU76" s="301">
        <v>658</v>
      </c>
      <c r="AV76" s="301">
        <v>656</v>
      </c>
      <c r="AW76" s="301">
        <v>656</v>
      </c>
      <c r="AX76" s="301">
        <v>653</v>
      </c>
      <c r="AY76" s="296">
        <v>653</v>
      </c>
      <c r="AZ76" s="293">
        <v>651</v>
      </c>
      <c r="BA76" s="301">
        <v>651</v>
      </c>
      <c r="BB76" s="301">
        <v>644</v>
      </c>
      <c r="BC76" s="301">
        <v>643</v>
      </c>
      <c r="BD76" s="301">
        <v>641</v>
      </c>
      <c r="BE76" s="301">
        <v>639</v>
      </c>
      <c r="BF76" s="301">
        <v>626</v>
      </c>
      <c r="BG76" s="301">
        <v>618</v>
      </c>
      <c r="BH76" s="301">
        <v>617</v>
      </c>
      <c r="BI76" s="301">
        <v>617</v>
      </c>
      <c r="BJ76" s="301">
        <v>619</v>
      </c>
      <c r="BK76" s="292">
        <v>619</v>
      </c>
      <c r="BL76" s="293">
        <v>612</v>
      </c>
      <c r="BM76" s="301">
        <v>611</v>
      </c>
      <c r="BN76" s="301">
        <v>619</v>
      </c>
      <c r="BO76" s="301">
        <v>619</v>
      </c>
      <c r="BP76" s="301">
        <v>619</v>
      </c>
      <c r="BQ76" s="301">
        <v>622</v>
      </c>
      <c r="BR76" s="301">
        <v>615</v>
      </c>
      <c r="BS76" s="301">
        <v>612</v>
      </c>
      <c r="BT76" s="301">
        <v>610</v>
      </c>
      <c r="BU76" s="301">
        <v>608</v>
      </c>
      <c r="BV76" s="301">
        <v>608</v>
      </c>
      <c r="BW76" s="292">
        <v>608</v>
      </c>
      <c r="BX76" s="293">
        <v>613</v>
      </c>
      <c r="BY76" s="301">
        <v>599</v>
      </c>
      <c r="BZ76" s="301">
        <v>635</v>
      </c>
      <c r="CA76" s="301">
        <v>634</v>
      </c>
      <c r="CB76" s="301">
        <v>637</v>
      </c>
      <c r="CC76" s="301">
        <v>637</v>
      </c>
      <c r="CD76" s="301">
        <v>635</v>
      </c>
      <c r="CE76" s="301">
        <v>634</v>
      </c>
      <c r="CF76" s="301">
        <v>631</v>
      </c>
      <c r="CG76" s="301">
        <v>632</v>
      </c>
      <c r="CH76" s="301">
        <v>628</v>
      </c>
      <c r="CI76" s="292">
        <v>616</v>
      </c>
      <c r="CJ76" s="293">
        <v>616</v>
      </c>
      <c r="CK76" s="301">
        <v>611</v>
      </c>
      <c r="CL76" s="301">
        <v>610</v>
      </c>
      <c r="CM76" s="301">
        <v>617</v>
      </c>
      <c r="CN76" s="301">
        <v>617</v>
      </c>
      <c r="CO76" s="301">
        <v>616</v>
      </c>
      <c r="CP76" s="301">
        <v>616</v>
      </c>
      <c r="CQ76" s="301">
        <v>622</v>
      </c>
      <c r="CR76" s="301">
        <v>624</v>
      </c>
      <c r="CS76" s="292">
        <v>621</v>
      </c>
      <c r="CT76" s="296">
        <v>625</v>
      </c>
      <c r="CU76" s="292">
        <v>621</v>
      </c>
      <c r="CV76" s="301">
        <v>617</v>
      </c>
      <c r="CW76" s="301">
        <v>617</v>
      </c>
      <c r="CX76" s="301">
        <v>621</v>
      </c>
      <c r="CY76" s="301">
        <v>628</v>
      </c>
      <c r="CZ76" s="301">
        <v>627</v>
      </c>
      <c r="DA76" s="301">
        <v>629</v>
      </c>
      <c r="DB76" s="301">
        <v>629</v>
      </c>
      <c r="DC76" s="301">
        <v>626</v>
      </c>
      <c r="DD76" s="301">
        <v>623</v>
      </c>
      <c r="DE76" s="301">
        <v>628</v>
      </c>
      <c r="DF76" s="301">
        <v>625</v>
      </c>
      <c r="DG76" s="301">
        <v>623</v>
      </c>
      <c r="DH76" s="301">
        <v>623</v>
      </c>
      <c r="DI76" s="301">
        <v>628</v>
      </c>
      <c r="DJ76" s="301">
        <v>627</v>
      </c>
      <c r="DK76" s="301">
        <v>637</v>
      </c>
      <c r="DL76" s="301">
        <v>648</v>
      </c>
      <c r="DM76" s="301">
        <v>651</v>
      </c>
      <c r="DN76" s="301">
        <v>652</v>
      </c>
      <c r="DO76" s="93">
        <v>1</v>
      </c>
      <c r="DP76" s="79">
        <v>0.15337423312883436</v>
      </c>
      <c r="DQ76" s="93">
        <v>29</v>
      </c>
      <c r="DR76" s="79">
        <v>4.6548956661316216</v>
      </c>
    </row>
    <row r="77" spans="1:122" ht="15" outlineLevel="2">
      <c r="A77" s="309">
        <v>819</v>
      </c>
      <c r="B77" s="14" t="s">
        <v>397</v>
      </c>
      <c r="C77" s="287" t="s">
        <v>525</v>
      </c>
      <c r="D77" s="293">
        <v>90</v>
      </c>
      <c r="E77" s="301">
        <v>90</v>
      </c>
      <c r="F77" s="301">
        <v>90</v>
      </c>
      <c r="G77" s="301">
        <v>90</v>
      </c>
      <c r="H77" s="301">
        <v>90</v>
      </c>
      <c r="I77" s="301">
        <v>90</v>
      </c>
      <c r="J77" s="301">
        <v>90</v>
      </c>
      <c r="K77" s="301">
        <v>90</v>
      </c>
      <c r="L77" s="301">
        <v>90</v>
      </c>
      <c r="M77" s="301">
        <v>90</v>
      </c>
      <c r="N77" s="301">
        <v>89</v>
      </c>
      <c r="O77" s="296">
        <v>107</v>
      </c>
      <c r="P77" s="293">
        <v>107</v>
      </c>
      <c r="Q77" s="301">
        <v>93</v>
      </c>
      <c r="R77" s="301">
        <v>92</v>
      </c>
      <c r="S77" s="301">
        <v>115</v>
      </c>
      <c r="T77" s="301">
        <v>113</v>
      </c>
      <c r="U77" s="301">
        <v>114</v>
      </c>
      <c r="V77" s="301">
        <v>113</v>
      </c>
      <c r="W77" s="301">
        <v>111</v>
      </c>
      <c r="X77" s="301">
        <v>111</v>
      </c>
      <c r="Y77" s="301">
        <v>110</v>
      </c>
      <c r="Z77" s="301">
        <v>110</v>
      </c>
      <c r="AA77" s="296">
        <v>113</v>
      </c>
      <c r="AB77" s="293">
        <v>113</v>
      </c>
      <c r="AC77" s="301">
        <v>114</v>
      </c>
      <c r="AD77" s="301">
        <v>115</v>
      </c>
      <c r="AE77" s="301">
        <v>115</v>
      </c>
      <c r="AF77" s="301">
        <v>115</v>
      </c>
      <c r="AG77" s="301">
        <v>115</v>
      </c>
      <c r="AH77" s="301">
        <v>117</v>
      </c>
      <c r="AI77" s="301">
        <v>117</v>
      </c>
      <c r="AJ77" s="301">
        <v>117</v>
      </c>
      <c r="AK77" s="301">
        <v>117</v>
      </c>
      <c r="AL77" s="301">
        <v>117</v>
      </c>
      <c r="AM77" s="296">
        <v>116</v>
      </c>
      <c r="AN77" s="293">
        <v>116</v>
      </c>
      <c r="AO77" s="301">
        <v>116</v>
      </c>
      <c r="AP77" s="301">
        <v>116</v>
      </c>
      <c r="AQ77" s="301">
        <v>116</v>
      </c>
      <c r="AR77" s="301">
        <v>116</v>
      </c>
      <c r="AS77" s="301">
        <v>116</v>
      </c>
      <c r="AT77" s="301">
        <v>115</v>
      </c>
      <c r="AU77" s="301">
        <v>115</v>
      </c>
      <c r="AV77" s="301">
        <v>115</v>
      </c>
      <c r="AW77" s="301">
        <v>115</v>
      </c>
      <c r="AX77" s="301">
        <v>115</v>
      </c>
      <c r="AY77" s="296">
        <v>115</v>
      </c>
      <c r="AZ77" s="293">
        <v>115</v>
      </c>
      <c r="BA77" s="301">
        <v>114</v>
      </c>
      <c r="BB77" s="301">
        <v>114</v>
      </c>
      <c r="BC77" s="301">
        <v>114</v>
      </c>
      <c r="BD77" s="301">
        <v>114</v>
      </c>
      <c r="BE77" s="301">
        <v>114</v>
      </c>
      <c r="BF77" s="301">
        <v>110</v>
      </c>
      <c r="BG77" s="301">
        <v>111</v>
      </c>
      <c r="BH77" s="301">
        <v>111</v>
      </c>
      <c r="BI77" s="301">
        <v>111</v>
      </c>
      <c r="BJ77" s="301">
        <v>112</v>
      </c>
      <c r="BK77" s="292">
        <v>112</v>
      </c>
      <c r="BL77" s="293">
        <v>111</v>
      </c>
      <c r="BM77" s="301">
        <v>111</v>
      </c>
      <c r="BN77" s="301">
        <v>113</v>
      </c>
      <c r="BO77" s="301">
        <v>113</v>
      </c>
      <c r="BP77" s="301">
        <v>113</v>
      </c>
      <c r="BQ77" s="301">
        <v>113</v>
      </c>
      <c r="BR77" s="301">
        <v>111</v>
      </c>
      <c r="BS77" s="301">
        <v>110</v>
      </c>
      <c r="BT77" s="301">
        <v>110</v>
      </c>
      <c r="BU77" s="301">
        <v>110</v>
      </c>
      <c r="BV77" s="301">
        <v>109</v>
      </c>
      <c r="BW77" s="292">
        <v>109</v>
      </c>
      <c r="BX77" s="293">
        <v>110</v>
      </c>
      <c r="BY77" s="301">
        <v>108</v>
      </c>
      <c r="BZ77" s="301">
        <v>112</v>
      </c>
      <c r="CA77" s="301">
        <v>111</v>
      </c>
      <c r="CB77" s="301">
        <v>112</v>
      </c>
      <c r="CC77" s="301">
        <v>112</v>
      </c>
      <c r="CD77" s="301">
        <v>113</v>
      </c>
      <c r="CE77" s="301">
        <v>113</v>
      </c>
      <c r="CF77" s="301">
        <v>111</v>
      </c>
      <c r="CG77" s="301">
        <v>111</v>
      </c>
      <c r="CH77" s="301">
        <v>109</v>
      </c>
      <c r="CI77" s="292">
        <v>106</v>
      </c>
      <c r="CJ77" s="293">
        <v>106</v>
      </c>
      <c r="CK77" s="301">
        <v>106</v>
      </c>
      <c r="CL77" s="301">
        <v>106</v>
      </c>
      <c r="CM77" s="301">
        <v>107</v>
      </c>
      <c r="CN77" s="301">
        <v>107</v>
      </c>
      <c r="CO77" s="301">
        <v>106</v>
      </c>
      <c r="CP77" s="301">
        <v>107</v>
      </c>
      <c r="CQ77" s="301">
        <v>107</v>
      </c>
      <c r="CR77" s="301">
        <v>109</v>
      </c>
      <c r="CS77" s="292">
        <v>108</v>
      </c>
      <c r="CT77" s="296">
        <v>108</v>
      </c>
      <c r="CU77" s="292">
        <v>109</v>
      </c>
      <c r="CV77" s="301">
        <v>109</v>
      </c>
      <c r="CW77" s="301">
        <v>109</v>
      </c>
      <c r="CX77" s="301">
        <v>110</v>
      </c>
      <c r="CY77" s="301">
        <v>112</v>
      </c>
      <c r="CZ77" s="301">
        <v>111</v>
      </c>
      <c r="DA77" s="301">
        <v>111</v>
      </c>
      <c r="DB77" s="301">
        <v>112</v>
      </c>
      <c r="DC77" s="301">
        <v>113</v>
      </c>
      <c r="DD77" s="301">
        <v>113</v>
      </c>
      <c r="DE77" s="301">
        <v>113</v>
      </c>
      <c r="DF77" s="301">
        <v>113</v>
      </c>
      <c r="DG77" s="301">
        <v>113</v>
      </c>
      <c r="DH77" s="301">
        <v>114</v>
      </c>
      <c r="DI77" s="301">
        <v>113</v>
      </c>
      <c r="DJ77" s="301">
        <v>101</v>
      </c>
      <c r="DK77" s="301">
        <v>100</v>
      </c>
      <c r="DL77" s="301">
        <v>99</v>
      </c>
      <c r="DM77" s="301">
        <v>98</v>
      </c>
      <c r="DN77" s="301">
        <v>98</v>
      </c>
      <c r="DO77" s="93">
        <v>0</v>
      </c>
      <c r="DP77" s="79">
        <v>0</v>
      </c>
      <c r="DQ77" s="93">
        <v>-15</v>
      </c>
      <c r="DR77" s="79">
        <v>-13.274336283185843</v>
      </c>
    </row>
    <row r="78" spans="1:122" ht="15" outlineLevel="2">
      <c r="A78" s="309">
        <v>854</v>
      </c>
      <c r="B78" s="14" t="s">
        <v>397</v>
      </c>
      <c r="C78" s="287" t="s">
        <v>529</v>
      </c>
      <c r="D78" s="293">
        <v>172</v>
      </c>
      <c r="E78" s="301">
        <v>172</v>
      </c>
      <c r="F78" s="301">
        <v>172</v>
      </c>
      <c r="G78" s="301">
        <v>172</v>
      </c>
      <c r="H78" s="301">
        <v>172</v>
      </c>
      <c r="I78" s="301">
        <v>176</v>
      </c>
      <c r="J78" s="301">
        <v>175</v>
      </c>
      <c r="K78" s="301">
        <v>176</v>
      </c>
      <c r="L78" s="301">
        <v>176</v>
      </c>
      <c r="M78" s="301">
        <v>176</v>
      </c>
      <c r="N78" s="301">
        <v>175</v>
      </c>
      <c r="O78" s="296">
        <v>198</v>
      </c>
      <c r="P78" s="293">
        <v>198</v>
      </c>
      <c r="Q78" s="301">
        <v>176</v>
      </c>
      <c r="R78" s="301">
        <v>174</v>
      </c>
      <c r="S78" s="301">
        <v>222</v>
      </c>
      <c r="T78" s="301">
        <v>220</v>
      </c>
      <c r="U78" s="301">
        <v>226</v>
      </c>
      <c r="V78" s="301">
        <v>221</v>
      </c>
      <c r="W78" s="301">
        <v>223</v>
      </c>
      <c r="X78" s="301">
        <v>223</v>
      </c>
      <c r="Y78" s="301">
        <v>226</v>
      </c>
      <c r="Z78" s="301">
        <v>225</v>
      </c>
      <c r="AA78" s="296">
        <v>226</v>
      </c>
      <c r="AB78" s="293">
        <v>226</v>
      </c>
      <c r="AC78" s="301">
        <v>226</v>
      </c>
      <c r="AD78" s="301">
        <v>227</v>
      </c>
      <c r="AE78" s="301">
        <v>227</v>
      </c>
      <c r="AF78" s="301">
        <v>223</v>
      </c>
      <c r="AG78" s="301">
        <v>223</v>
      </c>
      <c r="AH78" s="301">
        <v>223</v>
      </c>
      <c r="AI78" s="301">
        <v>225</v>
      </c>
      <c r="AJ78" s="301">
        <v>227</v>
      </c>
      <c r="AK78" s="301">
        <v>227</v>
      </c>
      <c r="AL78" s="301">
        <v>226</v>
      </c>
      <c r="AM78" s="296">
        <v>226</v>
      </c>
      <c r="AN78" s="293">
        <v>225</v>
      </c>
      <c r="AO78" s="301">
        <v>226</v>
      </c>
      <c r="AP78" s="301">
        <v>226</v>
      </c>
      <c r="AQ78" s="301">
        <v>226</v>
      </c>
      <c r="AR78" s="301">
        <v>224</v>
      </c>
      <c r="AS78" s="301">
        <v>223</v>
      </c>
      <c r="AT78" s="301">
        <v>223</v>
      </c>
      <c r="AU78" s="301">
        <v>223</v>
      </c>
      <c r="AV78" s="301">
        <v>223</v>
      </c>
      <c r="AW78" s="301">
        <v>223</v>
      </c>
      <c r="AX78" s="301">
        <v>223</v>
      </c>
      <c r="AY78" s="296">
        <v>223</v>
      </c>
      <c r="AZ78" s="293">
        <v>223</v>
      </c>
      <c r="BA78" s="301">
        <v>223</v>
      </c>
      <c r="BB78" s="301">
        <v>223</v>
      </c>
      <c r="BC78" s="301">
        <v>223</v>
      </c>
      <c r="BD78" s="301">
        <v>223</v>
      </c>
      <c r="BE78" s="301">
        <v>223</v>
      </c>
      <c r="BF78" s="301">
        <v>222</v>
      </c>
      <c r="BG78" s="301">
        <v>225</v>
      </c>
      <c r="BH78" s="301">
        <v>225</v>
      </c>
      <c r="BI78" s="301">
        <v>225</v>
      </c>
      <c r="BJ78" s="301">
        <v>225</v>
      </c>
      <c r="BK78" s="292">
        <v>225</v>
      </c>
      <c r="BL78" s="293">
        <v>224</v>
      </c>
      <c r="BM78" s="301">
        <v>224</v>
      </c>
      <c r="BN78" s="301">
        <v>223</v>
      </c>
      <c r="BO78" s="301">
        <v>224</v>
      </c>
      <c r="BP78" s="301">
        <v>224</v>
      </c>
      <c r="BQ78" s="301">
        <v>228</v>
      </c>
      <c r="BR78" s="301">
        <v>227</v>
      </c>
      <c r="BS78" s="301">
        <v>228</v>
      </c>
      <c r="BT78" s="301">
        <v>227</v>
      </c>
      <c r="BU78" s="301">
        <v>227</v>
      </c>
      <c r="BV78" s="301">
        <v>228</v>
      </c>
      <c r="BW78" s="292">
        <v>230</v>
      </c>
      <c r="BX78" s="293">
        <v>231</v>
      </c>
      <c r="BY78" s="301">
        <v>227</v>
      </c>
      <c r="BZ78" s="301">
        <v>243</v>
      </c>
      <c r="CA78" s="301">
        <v>239</v>
      </c>
      <c r="CB78" s="301">
        <v>243</v>
      </c>
      <c r="CC78" s="301">
        <v>240</v>
      </c>
      <c r="CD78" s="301">
        <v>246</v>
      </c>
      <c r="CE78" s="301">
        <v>245</v>
      </c>
      <c r="CF78" s="301">
        <v>247</v>
      </c>
      <c r="CG78" s="301">
        <v>246</v>
      </c>
      <c r="CH78" s="301">
        <v>244</v>
      </c>
      <c r="CI78" s="292">
        <v>241</v>
      </c>
      <c r="CJ78" s="293">
        <v>243</v>
      </c>
      <c r="CK78" s="301">
        <v>244</v>
      </c>
      <c r="CL78" s="301">
        <v>245</v>
      </c>
      <c r="CM78" s="301">
        <v>246</v>
      </c>
      <c r="CN78" s="301">
        <v>246</v>
      </c>
      <c r="CO78" s="301">
        <v>247</v>
      </c>
      <c r="CP78" s="301">
        <v>246</v>
      </c>
      <c r="CQ78" s="301">
        <v>249</v>
      </c>
      <c r="CR78" s="301">
        <v>249</v>
      </c>
      <c r="CS78" s="292">
        <v>250</v>
      </c>
      <c r="CT78" s="296">
        <v>251</v>
      </c>
      <c r="CU78" s="292">
        <v>248</v>
      </c>
      <c r="CV78" s="301">
        <v>251</v>
      </c>
      <c r="CW78" s="301">
        <v>250</v>
      </c>
      <c r="CX78" s="301">
        <v>252</v>
      </c>
      <c r="CY78" s="301">
        <v>255</v>
      </c>
      <c r="CZ78" s="301">
        <v>258</v>
      </c>
      <c r="DA78" s="301">
        <v>259</v>
      </c>
      <c r="DB78" s="301">
        <v>256</v>
      </c>
      <c r="DC78" s="301">
        <v>257</v>
      </c>
      <c r="DD78" s="301">
        <v>255</v>
      </c>
      <c r="DE78" s="301">
        <v>255</v>
      </c>
      <c r="DF78" s="301">
        <v>256</v>
      </c>
      <c r="DG78" s="301">
        <v>254</v>
      </c>
      <c r="DH78" s="301">
        <v>257</v>
      </c>
      <c r="DI78" s="301">
        <v>251</v>
      </c>
      <c r="DJ78" s="301">
        <v>243</v>
      </c>
      <c r="DK78" s="301">
        <v>246</v>
      </c>
      <c r="DL78" s="301">
        <v>258</v>
      </c>
      <c r="DM78" s="301">
        <v>259</v>
      </c>
      <c r="DN78" s="301">
        <v>259</v>
      </c>
      <c r="DO78" s="93">
        <v>0</v>
      </c>
      <c r="DP78" s="79">
        <v>0</v>
      </c>
      <c r="DQ78" s="93">
        <v>5</v>
      </c>
      <c r="DR78" s="79">
        <v>1.9685039370078741</v>
      </c>
    </row>
    <row r="79" spans="1:122" ht="15" outlineLevel="2">
      <c r="A79" s="309">
        <v>887</v>
      </c>
      <c r="B79" s="14" t="s">
        <v>397</v>
      </c>
      <c r="C79" s="287" t="s">
        <v>535</v>
      </c>
      <c r="D79" s="293">
        <v>746</v>
      </c>
      <c r="E79" s="301">
        <v>746</v>
      </c>
      <c r="F79" s="301">
        <v>744</v>
      </c>
      <c r="G79" s="301">
        <v>744</v>
      </c>
      <c r="H79" s="301">
        <v>744</v>
      </c>
      <c r="I79" s="301">
        <v>768</v>
      </c>
      <c r="J79" s="301">
        <v>768</v>
      </c>
      <c r="K79" s="301">
        <v>770</v>
      </c>
      <c r="L79" s="301">
        <v>770</v>
      </c>
      <c r="M79" s="301">
        <v>770</v>
      </c>
      <c r="N79" s="301">
        <v>769</v>
      </c>
      <c r="O79" s="296">
        <v>807</v>
      </c>
      <c r="P79" s="293">
        <v>805</v>
      </c>
      <c r="Q79" s="301">
        <v>669</v>
      </c>
      <c r="R79" s="301">
        <v>665</v>
      </c>
      <c r="S79" s="301">
        <v>897</v>
      </c>
      <c r="T79" s="301">
        <v>888</v>
      </c>
      <c r="U79" s="301">
        <v>898</v>
      </c>
      <c r="V79" s="301">
        <v>885</v>
      </c>
      <c r="W79" s="301">
        <v>885</v>
      </c>
      <c r="X79" s="301">
        <v>885</v>
      </c>
      <c r="Y79" s="301">
        <v>891</v>
      </c>
      <c r="Z79" s="301">
        <v>891</v>
      </c>
      <c r="AA79" s="296">
        <v>896</v>
      </c>
      <c r="AB79" s="293">
        <v>891</v>
      </c>
      <c r="AC79" s="301">
        <v>893</v>
      </c>
      <c r="AD79" s="301">
        <v>893</v>
      </c>
      <c r="AE79" s="301">
        <v>893</v>
      </c>
      <c r="AF79" s="301">
        <v>878</v>
      </c>
      <c r="AG79" s="301">
        <v>878</v>
      </c>
      <c r="AH79" s="301">
        <v>885</v>
      </c>
      <c r="AI79" s="301">
        <v>888</v>
      </c>
      <c r="AJ79" s="301">
        <v>887</v>
      </c>
      <c r="AK79" s="301">
        <v>885</v>
      </c>
      <c r="AL79" s="301">
        <v>883</v>
      </c>
      <c r="AM79" s="296">
        <v>882</v>
      </c>
      <c r="AN79" s="293">
        <v>878</v>
      </c>
      <c r="AO79" s="301">
        <v>879</v>
      </c>
      <c r="AP79" s="301">
        <v>878</v>
      </c>
      <c r="AQ79" s="301">
        <v>876</v>
      </c>
      <c r="AR79" s="301">
        <v>872</v>
      </c>
      <c r="AS79" s="301">
        <v>872</v>
      </c>
      <c r="AT79" s="301">
        <v>870</v>
      </c>
      <c r="AU79" s="301">
        <v>860</v>
      </c>
      <c r="AV79" s="301">
        <v>859</v>
      </c>
      <c r="AW79" s="301">
        <v>858</v>
      </c>
      <c r="AX79" s="301">
        <v>852</v>
      </c>
      <c r="AY79" s="296">
        <v>850</v>
      </c>
      <c r="AZ79" s="293">
        <v>850</v>
      </c>
      <c r="BA79" s="301">
        <v>848</v>
      </c>
      <c r="BB79" s="301">
        <v>843</v>
      </c>
      <c r="BC79" s="301">
        <v>842</v>
      </c>
      <c r="BD79" s="301">
        <v>843</v>
      </c>
      <c r="BE79" s="301">
        <v>841</v>
      </c>
      <c r="BF79" s="301">
        <v>822</v>
      </c>
      <c r="BG79" s="301">
        <v>828</v>
      </c>
      <c r="BH79" s="301">
        <v>829</v>
      </c>
      <c r="BI79" s="301">
        <v>828</v>
      </c>
      <c r="BJ79" s="301">
        <v>831</v>
      </c>
      <c r="BK79" s="292">
        <v>829</v>
      </c>
      <c r="BL79" s="293">
        <v>826</v>
      </c>
      <c r="BM79" s="301">
        <v>824</v>
      </c>
      <c r="BN79" s="301">
        <v>849</v>
      </c>
      <c r="BO79" s="301">
        <v>850</v>
      </c>
      <c r="BP79" s="301">
        <v>850</v>
      </c>
      <c r="BQ79" s="301">
        <v>857</v>
      </c>
      <c r="BR79" s="301">
        <v>840</v>
      </c>
      <c r="BS79" s="301">
        <v>843</v>
      </c>
      <c r="BT79" s="301">
        <v>839</v>
      </c>
      <c r="BU79" s="301">
        <v>837</v>
      </c>
      <c r="BV79" s="301">
        <v>832</v>
      </c>
      <c r="BW79" s="292">
        <v>832</v>
      </c>
      <c r="BX79" s="293">
        <v>840</v>
      </c>
      <c r="BY79" s="301">
        <v>830</v>
      </c>
      <c r="BZ79" s="301">
        <v>886</v>
      </c>
      <c r="CA79" s="301">
        <v>881</v>
      </c>
      <c r="CB79" s="301">
        <v>891</v>
      </c>
      <c r="CC79" s="301">
        <v>889</v>
      </c>
      <c r="CD79" s="301">
        <v>887</v>
      </c>
      <c r="CE79" s="301">
        <v>886</v>
      </c>
      <c r="CF79" s="301">
        <v>887</v>
      </c>
      <c r="CG79" s="301">
        <v>894</v>
      </c>
      <c r="CH79" s="301">
        <v>890</v>
      </c>
      <c r="CI79" s="292">
        <v>878</v>
      </c>
      <c r="CJ79" s="293">
        <v>878</v>
      </c>
      <c r="CK79" s="301">
        <v>866</v>
      </c>
      <c r="CL79" s="301">
        <v>866</v>
      </c>
      <c r="CM79" s="301">
        <v>881</v>
      </c>
      <c r="CN79" s="301">
        <v>878</v>
      </c>
      <c r="CO79" s="301">
        <v>872</v>
      </c>
      <c r="CP79" s="301">
        <v>871</v>
      </c>
      <c r="CQ79" s="301">
        <v>871</v>
      </c>
      <c r="CR79" s="301">
        <v>876</v>
      </c>
      <c r="CS79" s="292">
        <v>876</v>
      </c>
      <c r="CT79" s="296">
        <v>881</v>
      </c>
      <c r="CU79" s="292">
        <v>881</v>
      </c>
      <c r="CV79" s="301">
        <v>879</v>
      </c>
      <c r="CW79" s="301">
        <v>872</v>
      </c>
      <c r="CX79" s="301">
        <v>873</v>
      </c>
      <c r="CY79" s="301">
        <v>879</v>
      </c>
      <c r="CZ79" s="301">
        <v>880</v>
      </c>
      <c r="DA79" s="301">
        <v>881</v>
      </c>
      <c r="DB79" s="301">
        <v>881</v>
      </c>
      <c r="DC79" s="301">
        <v>875</v>
      </c>
      <c r="DD79" s="301">
        <v>876</v>
      </c>
      <c r="DE79" s="301">
        <v>878</v>
      </c>
      <c r="DF79" s="301">
        <v>879</v>
      </c>
      <c r="DG79" s="301">
        <v>879</v>
      </c>
      <c r="DH79" s="301">
        <v>872</v>
      </c>
      <c r="DI79" s="301">
        <v>861</v>
      </c>
      <c r="DJ79" s="301">
        <v>854</v>
      </c>
      <c r="DK79" s="301">
        <v>865</v>
      </c>
      <c r="DL79" s="301">
        <v>873</v>
      </c>
      <c r="DM79" s="301">
        <v>885</v>
      </c>
      <c r="DN79" s="301">
        <v>883</v>
      </c>
      <c r="DO79" s="93">
        <v>-2</v>
      </c>
      <c r="DP79" s="79">
        <v>-0.22650056625141565</v>
      </c>
      <c r="DQ79" s="93">
        <v>4</v>
      </c>
      <c r="DR79" s="79">
        <v>0.45506257110352671</v>
      </c>
    </row>
    <row r="80" spans="1:122" ht="15" outlineLevel="1">
      <c r="A80" s="108" t="s">
        <v>398</v>
      </c>
      <c r="B80" s="21"/>
      <c r="C80" s="22"/>
      <c r="D80" s="39">
        <v>7672</v>
      </c>
      <c r="E80" s="40">
        <v>7672</v>
      </c>
      <c r="F80" s="40">
        <v>7671</v>
      </c>
      <c r="G80" s="40">
        <v>7671</v>
      </c>
      <c r="H80" s="40">
        <v>7671</v>
      </c>
      <c r="I80" s="40">
        <v>7817</v>
      </c>
      <c r="J80" s="40">
        <v>7806</v>
      </c>
      <c r="K80" s="40">
        <v>7813</v>
      </c>
      <c r="L80" s="40">
        <v>7811</v>
      </c>
      <c r="M80" s="40">
        <v>7809</v>
      </c>
      <c r="N80" s="40">
        <v>7788</v>
      </c>
      <c r="O80" s="208">
        <v>8171</v>
      </c>
      <c r="P80" s="39">
        <v>8125</v>
      </c>
      <c r="Q80" s="40">
        <v>7086</v>
      </c>
      <c r="R80" s="40">
        <v>6974</v>
      </c>
      <c r="S80" s="40">
        <v>9561</v>
      </c>
      <c r="T80" s="40">
        <v>9420</v>
      </c>
      <c r="U80" s="40">
        <v>9577</v>
      </c>
      <c r="V80" s="40">
        <v>9459</v>
      </c>
      <c r="W80" s="40">
        <v>9441</v>
      </c>
      <c r="X80" s="40">
        <v>9424</v>
      </c>
      <c r="Y80" s="40">
        <v>9477</v>
      </c>
      <c r="Z80" s="40">
        <v>9468</v>
      </c>
      <c r="AA80" s="208">
        <v>9479</v>
      </c>
      <c r="AB80" s="39">
        <v>9471</v>
      </c>
      <c r="AC80" s="40">
        <v>9457</v>
      </c>
      <c r="AD80" s="40">
        <v>9476</v>
      </c>
      <c r="AE80" s="40">
        <v>9474</v>
      </c>
      <c r="AF80" s="40">
        <v>9401</v>
      </c>
      <c r="AG80" s="40">
        <v>9363</v>
      </c>
      <c r="AH80" s="40">
        <v>9371</v>
      </c>
      <c r="AI80" s="40">
        <v>9384</v>
      </c>
      <c r="AJ80" s="40">
        <v>9369</v>
      </c>
      <c r="AK80" s="40">
        <v>9373</v>
      </c>
      <c r="AL80" s="40">
        <v>9365</v>
      </c>
      <c r="AM80" s="208">
        <v>9354</v>
      </c>
      <c r="AN80" s="39">
        <v>9332</v>
      </c>
      <c r="AO80" s="40">
        <v>9325</v>
      </c>
      <c r="AP80" s="40">
        <v>9306</v>
      </c>
      <c r="AQ80" s="40">
        <v>9282</v>
      </c>
      <c r="AR80" s="40">
        <v>9261</v>
      </c>
      <c r="AS80" s="40">
        <v>9241</v>
      </c>
      <c r="AT80" s="40">
        <v>9210</v>
      </c>
      <c r="AU80" s="40">
        <v>9152</v>
      </c>
      <c r="AV80" s="40">
        <v>9118</v>
      </c>
      <c r="AW80" s="40">
        <v>9095</v>
      </c>
      <c r="AX80" s="40">
        <v>9066</v>
      </c>
      <c r="AY80" s="208">
        <v>9046</v>
      </c>
      <c r="AZ80" s="39">
        <v>9019</v>
      </c>
      <c r="BA80" s="40">
        <v>8974</v>
      </c>
      <c r="BB80" s="40">
        <v>8922</v>
      </c>
      <c r="BC80" s="40">
        <v>8897</v>
      </c>
      <c r="BD80" s="40">
        <v>8868</v>
      </c>
      <c r="BE80" s="40">
        <v>8851</v>
      </c>
      <c r="BF80" s="40">
        <v>8660</v>
      </c>
      <c r="BG80" s="40">
        <v>8621</v>
      </c>
      <c r="BH80" s="40">
        <v>8611</v>
      </c>
      <c r="BI80" s="40">
        <v>8596</v>
      </c>
      <c r="BJ80" s="40">
        <v>8616</v>
      </c>
      <c r="BK80" s="52">
        <v>8605</v>
      </c>
      <c r="BL80" s="39">
        <v>8607</v>
      </c>
      <c r="BM80" s="40">
        <v>8588</v>
      </c>
      <c r="BN80" s="40">
        <v>8771</v>
      </c>
      <c r="BO80" s="40">
        <v>8781</v>
      </c>
      <c r="BP80" s="40">
        <v>8781</v>
      </c>
      <c r="BQ80" s="40">
        <v>8821</v>
      </c>
      <c r="BR80" s="40">
        <v>8703</v>
      </c>
      <c r="BS80" s="40">
        <v>8715</v>
      </c>
      <c r="BT80" s="40">
        <v>8684</v>
      </c>
      <c r="BU80" s="40">
        <v>8650</v>
      </c>
      <c r="BV80" s="40">
        <v>8631</v>
      </c>
      <c r="BW80" s="52">
        <v>8635</v>
      </c>
      <c r="BX80" s="39">
        <v>8741</v>
      </c>
      <c r="BY80" s="40">
        <v>8691</v>
      </c>
      <c r="BZ80" s="40">
        <v>9372</v>
      </c>
      <c r="CA80" s="40">
        <v>9353</v>
      </c>
      <c r="CB80" s="40">
        <v>9383</v>
      </c>
      <c r="CC80" s="40">
        <v>9352</v>
      </c>
      <c r="CD80" s="40">
        <v>9315</v>
      </c>
      <c r="CE80" s="40">
        <v>9273</v>
      </c>
      <c r="CF80" s="40">
        <v>9242</v>
      </c>
      <c r="CG80" s="40">
        <v>9268</v>
      </c>
      <c r="CH80" s="40">
        <v>9227</v>
      </c>
      <c r="CI80" s="52">
        <v>9100</v>
      </c>
      <c r="CJ80" s="39">
        <v>9088</v>
      </c>
      <c r="CK80" s="40">
        <v>9042</v>
      </c>
      <c r="CL80" s="40">
        <v>9012</v>
      </c>
      <c r="CM80" s="40">
        <v>9143</v>
      </c>
      <c r="CN80" s="40">
        <v>9115</v>
      </c>
      <c r="CO80" s="40">
        <v>9129</v>
      </c>
      <c r="CP80" s="40">
        <v>9111</v>
      </c>
      <c r="CQ80" s="40">
        <v>9174</v>
      </c>
      <c r="CR80" s="40">
        <v>9181</v>
      </c>
      <c r="CS80" s="52">
        <v>9139</v>
      </c>
      <c r="CT80" s="208">
        <v>9168</v>
      </c>
      <c r="CU80" s="40">
        <v>9150</v>
      </c>
      <c r="CV80" s="40">
        <v>9101</v>
      </c>
      <c r="CW80" s="40">
        <v>9073</v>
      </c>
      <c r="CX80" s="40">
        <v>9075</v>
      </c>
      <c r="CY80" s="40">
        <v>9123</v>
      </c>
      <c r="CZ80" s="40">
        <v>9115</v>
      </c>
      <c r="DA80" s="40">
        <v>9149</v>
      </c>
      <c r="DB80" s="40">
        <v>9133</v>
      </c>
      <c r="DC80" s="40">
        <v>9138</v>
      </c>
      <c r="DD80" s="40">
        <v>9169</v>
      </c>
      <c r="DE80" s="40">
        <v>9168</v>
      </c>
      <c r="DF80" s="40">
        <v>9152</v>
      </c>
      <c r="DG80" s="40">
        <v>9079</v>
      </c>
      <c r="DH80" s="40">
        <v>9073</v>
      </c>
      <c r="DI80" s="40">
        <v>9091</v>
      </c>
      <c r="DJ80" s="40">
        <v>9003</v>
      </c>
      <c r="DK80" s="40">
        <v>9117</v>
      </c>
      <c r="DL80" s="40">
        <v>9206</v>
      </c>
      <c r="DM80" s="40">
        <v>9242</v>
      </c>
      <c r="DN80" s="40">
        <v>9247</v>
      </c>
      <c r="DO80" s="93">
        <v>5</v>
      </c>
      <c r="DP80" s="79">
        <v>5.4071590786200927E-2</v>
      </c>
      <c r="DQ80" s="93">
        <v>168</v>
      </c>
      <c r="DR80" s="79">
        <v>1.8504240555127216</v>
      </c>
    </row>
    <row r="81" spans="1:122" ht="15" outlineLevel="2">
      <c r="A81" s="309">
        <v>2</v>
      </c>
      <c r="B81" s="14" t="s">
        <v>398</v>
      </c>
      <c r="C81" s="287" t="s">
        <v>415</v>
      </c>
      <c r="D81" s="293">
        <v>391</v>
      </c>
      <c r="E81" s="301">
        <v>391</v>
      </c>
      <c r="F81" s="301">
        <v>391</v>
      </c>
      <c r="G81" s="301">
        <v>391</v>
      </c>
      <c r="H81" s="301">
        <v>391</v>
      </c>
      <c r="I81" s="301">
        <v>394</v>
      </c>
      <c r="J81" s="301">
        <v>394</v>
      </c>
      <c r="K81" s="301">
        <v>394</v>
      </c>
      <c r="L81" s="301">
        <v>394</v>
      </c>
      <c r="M81" s="301">
        <v>394</v>
      </c>
      <c r="N81" s="301">
        <v>394</v>
      </c>
      <c r="O81" s="296">
        <v>412</v>
      </c>
      <c r="P81" s="293">
        <v>410</v>
      </c>
      <c r="Q81" s="301">
        <v>368</v>
      </c>
      <c r="R81" s="301">
        <v>367</v>
      </c>
      <c r="S81" s="301">
        <v>494</v>
      </c>
      <c r="T81" s="301">
        <v>487</v>
      </c>
      <c r="U81" s="301">
        <v>490</v>
      </c>
      <c r="V81" s="301">
        <v>486</v>
      </c>
      <c r="W81" s="301">
        <v>488</v>
      </c>
      <c r="X81" s="301">
        <v>488</v>
      </c>
      <c r="Y81" s="301">
        <v>490</v>
      </c>
      <c r="Z81" s="301">
        <v>490</v>
      </c>
      <c r="AA81" s="296">
        <v>491</v>
      </c>
      <c r="AB81" s="293">
        <v>490</v>
      </c>
      <c r="AC81" s="301">
        <v>491</v>
      </c>
      <c r="AD81" s="301">
        <v>492</v>
      </c>
      <c r="AE81" s="301">
        <v>492</v>
      </c>
      <c r="AF81" s="301">
        <v>487</v>
      </c>
      <c r="AG81" s="301">
        <v>484</v>
      </c>
      <c r="AH81" s="301">
        <v>486</v>
      </c>
      <c r="AI81" s="301">
        <v>486</v>
      </c>
      <c r="AJ81" s="301">
        <v>487</v>
      </c>
      <c r="AK81" s="301">
        <v>485</v>
      </c>
      <c r="AL81" s="301">
        <v>485</v>
      </c>
      <c r="AM81" s="296">
        <v>485</v>
      </c>
      <c r="AN81" s="293">
        <v>482</v>
      </c>
      <c r="AO81" s="301">
        <v>482</v>
      </c>
      <c r="AP81" s="301">
        <v>479</v>
      </c>
      <c r="AQ81" s="301">
        <v>478</v>
      </c>
      <c r="AR81" s="301">
        <v>478</v>
      </c>
      <c r="AS81" s="301">
        <v>476</v>
      </c>
      <c r="AT81" s="301">
        <v>474</v>
      </c>
      <c r="AU81" s="301">
        <v>471</v>
      </c>
      <c r="AV81" s="301">
        <v>469</v>
      </c>
      <c r="AW81" s="301">
        <v>467</v>
      </c>
      <c r="AX81" s="301">
        <v>464</v>
      </c>
      <c r="AY81" s="296">
        <v>463</v>
      </c>
      <c r="AZ81" s="293">
        <v>462</v>
      </c>
      <c r="BA81" s="301">
        <v>458</v>
      </c>
      <c r="BB81" s="301">
        <v>454</v>
      </c>
      <c r="BC81" s="301">
        <v>453</v>
      </c>
      <c r="BD81" s="301">
        <v>447</v>
      </c>
      <c r="BE81" s="301">
        <v>446</v>
      </c>
      <c r="BF81" s="301">
        <v>440</v>
      </c>
      <c r="BG81" s="301">
        <v>435</v>
      </c>
      <c r="BH81" s="301">
        <v>435</v>
      </c>
      <c r="BI81" s="301">
        <v>435</v>
      </c>
      <c r="BJ81" s="301">
        <v>439</v>
      </c>
      <c r="BK81" s="292">
        <v>439</v>
      </c>
      <c r="BL81" s="293">
        <v>438</v>
      </c>
      <c r="BM81" s="301">
        <v>438</v>
      </c>
      <c r="BN81" s="301">
        <v>439</v>
      </c>
      <c r="BO81" s="301">
        <v>439</v>
      </c>
      <c r="BP81" s="301">
        <v>439</v>
      </c>
      <c r="BQ81" s="301">
        <v>441</v>
      </c>
      <c r="BR81" s="301">
        <v>435</v>
      </c>
      <c r="BS81" s="301">
        <v>436</v>
      </c>
      <c r="BT81" s="301">
        <v>436</v>
      </c>
      <c r="BU81" s="301">
        <v>435</v>
      </c>
      <c r="BV81" s="301">
        <v>435</v>
      </c>
      <c r="BW81" s="292">
        <v>436</v>
      </c>
      <c r="BX81" s="293">
        <v>440</v>
      </c>
      <c r="BY81" s="301">
        <v>436</v>
      </c>
      <c r="BZ81" s="301">
        <v>457</v>
      </c>
      <c r="CA81" s="301">
        <v>456</v>
      </c>
      <c r="CB81" s="301">
        <v>457</v>
      </c>
      <c r="CC81" s="301">
        <v>458</v>
      </c>
      <c r="CD81" s="301">
        <v>455</v>
      </c>
      <c r="CE81" s="301">
        <v>454</v>
      </c>
      <c r="CF81" s="301">
        <v>455</v>
      </c>
      <c r="CG81" s="301">
        <v>457</v>
      </c>
      <c r="CH81" s="301">
        <v>456</v>
      </c>
      <c r="CI81" s="292">
        <v>453</v>
      </c>
      <c r="CJ81" s="293">
        <v>451</v>
      </c>
      <c r="CK81" s="301">
        <v>447</v>
      </c>
      <c r="CL81" s="301">
        <v>446</v>
      </c>
      <c r="CM81" s="301">
        <v>455</v>
      </c>
      <c r="CN81" s="301">
        <v>451</v>
      </c>
      <c r="CO81" s="301">
        <v>455</v>
      </c>
      <c r="CP81" s="301">
        <v>454</v>
      </c>
      <c r="CQ81" s="301">
        <v>459</v>
      </c>
      <c r="CR81" s="301">
        <v>465</v>
      </c>
      <c r="CS81" s="292">
        <v>463</v>
      </c>
      <c r="CT81" s="296">
        <v>464</v>
      </c>
      <c r="CU81" s="292">
        <v>465</v>
      </c>
      <c r="CV81" s="301">
        <v>458</v>
      </c>
      <c r="CW81" s="301">
        <v>463</v>
      </c>
      <c r="CX81" s="301">
        <v>459</v>
      </c>
      <c r="CY81" s="301">
        <v>461</v>
      </c>
      <c r="CZ81" s="301">
        <v>458</v>
      </c>
      <c r="DA81" s="301">
        <v>462</v>
      </c>
      <c r="DB81" s="301">
        <v>461</v>
      </c>
      <c r="DC81" s="301">
        <v>463</v>
      </c>
      <c r="DD81" s="301">
        <v>467</v>
      </c>
      <c r="DE81" s="301">
        <v>467</v>
      </c>
      <c r="DF81" s="301">
        <v>464</v>
      </c>
      <c r="DG81" s="301">
        <v>459</v>
      </c>
      <c r="DH81" s="301">
        <v>462</v>
      </c>
      <c r="DI81" s="301">
        <v>455</v>
      </c>
      <c r="DJ81" s="301">
        <v>449</v>
      </c>
      <c r="DK81" s="301">
        <v>454</v>
      </c>
      <c r="DL81" s="301">
        <v>458</v>
      </c>
      <c r="DM81" s="301">
        <v>457</v>
      </c>
      <c r="DN81" s="301">
        <v>455</v>
      </c>
      <c r="DO81" s="93">
        <v>-2</v>
      </c>
      <c r="DP81" s="79">
        <v>-0.43956043956043955</v>
      </c>
      <c r="DQ81" s="93">
        <v>-4</v>
      </c>
      <c r="DR81" s="79">
        <v>-0.8714596949891068</v>
      </c>
    </row>
    <row r="82" spans="1:122" ht="15" outlineLevel="2">
      <c r="A82" s="309">
        <v>21</v>
      </c>
      <c r="B82" s="14" t="s">
        <v>398</v>
      </c>
      <c r="C82" s="287" t="s">
        <v>417</v>
      </c>
      <c r="D82" s="293">
        <v>34</v>
      </c>
      <c r="E82" s="301">
        <v>34</v>
      </c>
      <c r="F82" s="301">
        <v>34</v>
      </c>
      <c r="G82" s="301">
        <v>34</v>
      </c>
      <c r="H82" s="301">
        <v>34</v>
      </c>
      <c r="I82" s="301">
        <v>34</v>
      </c>
      <c r="J82" s="301">
        <v>34</v>
      </c>
      <c r="K82" s="301">
        <v>34</v>
      </c>
      <c r="L82" s="301">
        <v>34</v>
      </c>
      <c r="M82" s="301">
        <v>34</v>
      </c>
      <c r="N82" s="301">
        <v>34</v>
      </c>
      <c r="O82" s="296">
        <v>41</v>
      </c>
      <c r="P82" s="293">
        <v>41</v>
      </c>
      <c r="Q82" s="301">
        <v>37</v>
      </c>
      <c r="R82" s="301">
        <v>37</v>
      </c>
      <c r="S82" s="301">
        <v>56</v>
      </c>
      <c r="T82" s="301">
        <v>55</v>
      </c>
      <c r="U82" s="301">
        <v>57</v>
      </c>
      <c r="V82" s="301">
        <v>57</v>
      </c>
      <c r="W82" s="301">
        <v>57</v>
      </c>
      <c r="X82" s="301">
        <v>56</v>
      </c>
      <c r="Y82" s="301">
        <v>56</v>
      </c>
      <c r="Z82" s="301">
        <v>56</v>
      </c>
      <c r="AA82" s="296">
        <v>56</v>
      </c>
      <c r="AB82" s="293">
        <v>56</v>
      </c>
      <c r="AC82" s="301">
        <v>58</v>
      </c>
      <c r="AD82" s="301">
        <v>58</v>
      </c>
      <c r="AE82" s="301">
        <v>58</v>
      </c>
      <c r="AF82" s="301">
        <v>56</v>
      </c>
      <c r="AG82" s="301">
        <v>56</v>
      </c>
      <c r="AH82" s="301">
        <v>56</v>
      </c>
      <c r="AI82" s="301">
        <v>56</v>
      </c>
      <c r="AJ82" s="301">
        <v>56</v>
      </c>
      <c r="AK82" s="301">
        <v>56</v>
      </c>
      <c r="AL82" s="301">
        <v>56</v>
      </c>
      <c r="AM82" s="296">
        <v>56</v>
      </c>
      <c r="AN82" s="293">
        <v>56</v>
      </c>
      <c r="AO82" s="301">
        <v>57</v>
      </c>
      <c r="AP82" s="301">
        <v>57</v>
      </c>
      <c r="AQ82" s="301">
        <v>57</v>
      </c>
      <c r="AR82" s="301">
        <v>57</v>
      </c>
      <c r="AS82" s="301">
        <v>57</v>
      </c>
      <c r="AT82" s="301">
        <v>56</v>
      </c>
      <c r="AU82" s="301">
        <v>56</v>
      </c>
      <c r="AV82" s="301">
        <v>56</v>
      </c>
      <c r="AW82" s="301">
        <v>55</v>
      </c>
      <c r="AX82" s="301">
        <v>55</v>
      </c>
      <c r="AY82" s="296">
        <v>55</v>
      </c>
      <c r="AZ82" s="293">
        <v>55</v>
      </c>
      <c r="BA82" s="301">
        <v>55</v>
      </c>
      <c r="BB82" s="301">
        <v>55</v>
      </c>
      <c r="BC82" s="301">
        <v>55</v>
      </c>
      <c r="BD82" s="301">
        <v>55</v>
      </c>
      <c r="BE82" s="301">
        <v>55</v>
      </c>
      <c r="BF82" s="301">
        <v>53</v>
      </c>
      <c r="BG82" s="301">
        <v>54</v>
      </c>
      <c r="BH82" s="301">
        <v>54</v>
      </c>
      <c r="BI82" s="301">
        <v>54</v>
      </c>
      <c r="BJ82" s="301">
        <v>53</v>
      </c>
      <c r="BK82" s="292">
        <v>53</v>
      </c>
      <c r="BL82" s="293">
        <v>53</v>
      </c>
      <c r="BM82" s="301">
        <v>53</v>
      </c>
      <c r="BN82" s="301">
        <v>54</v>
      </c>
      <c r="BO82" s="301">
        <v>54</v>
      </c>
      <c r="BP82" s="301">
        <v>54</v>
      </c>
      <c r="BQ82" s="301">
        <v>54</v>
      </c>
      <c r="BR82" s="301">
        <v>50</v>
      </c>
      <c r="BS82" s="301">
        <v>50</v>
      </c>
      <c r="BT82" s="301">
        <v>50</v>
      </c>
      <c r="BU82" s="301">
        <v>50</v>
      </c>
      <c r="BV82" s="301">
        <v>53</v>
      </c>
      <c r="BW82" s="292">
        <v>53</v>
      </c>
      <c r="BX82" s="293">
        <v>53</v>
      </c>
      <c r="BY82" s="301">
        <v>54</v>
      </c>
      <c r="BZ82" s="301">
        <v>59</v>
      </c>
      <c r="CA82" s="301">
        <v>59</v>
      </c>
      <c r="CB82" s="301">
        <v>58</v>
      </c>
      <c r="CC82" s="301">
        <v>58</v>
      </c>
      <c r="CD82" s="301">
        <v>60</v>
      </c>
      <c r="CE82" s="301">
        <v>60</v>
      </c>
      <c r="CF82" s="301">
        <v>59</v>
      </c>
      <c r="CG82" s="301">
        <v>59</v>
      </c>
      <c r="CH82" s="301">
        <v>59</v>
      </c>
      <c r="CI82" s="292">
        <v>57</v>
      </c>
      <c r="CJ82" s="293">
        <v>57</v>
      </c>
      <c r="CK82" s="301">
        <v>57</v>
      </c>
      <c r="CL82" s="301">
        <v>57</v>
      </c>
      <c r="CM82" s="301">
        <v>60</v>
      </c>
      <c r="CN82" s="301">
        <v>59</v>
      </c>
      <c r="CO82" s="301">
        <v>59</v>
      </c>
      <c r="CP82" s="301">
        <v>59</v>
      </c>
      <c r="CQ82" s="301">
        <v>61</v>
      </c>
      <c r="CR82" s="301">
        <v>62</v>
      </c>
      <c r="CS82" s="292">
        <v>62</v>
      </c>
      <c r="CT82" s="296">
        <v>62</v>
      </c>
      <c r="CU82" s="292">
        <v>62</v>
      </c>
      <c r="CV82" s="301">
        <v>60</v>
      </c>
      <c r="CW82" s="301">
        <v>60</v>
      </c>
      <c r="CX82" s="301">
        <v>58</v>
      </c>
      <c r="CY82" s="301">
        <v>57</v>
      </c>
      <c r="CZ82" s="301">
        <v>57</v>
      </c>
      <c r="DA82" s="301">
        <v>57</v>
      </c>
      <c r="DB82" s="301">
        <v>57</v>
      </c>
      <c r="DC82" s="301">
        <v>57</v>
      </c>
      <c r="DD82" s="301">
        <v>57</v>
      </c>
      <c r="DE82" s="301">
        <v>60</v>
      </c>
      <c r="DF82" s="301">
        <v>60</v>
      </c>
      <c r="DG82" s="301">
        <v>60</v>
      </c>
      <c r="DH82" s="301">
        <v>59</v>
      </c>
      <c r="DI82" s="301">
        <v>54</v>
      </c>
      <c r="DJ82" s="301">
        <v>57</v>
      </c>
      <c r="DK82" s="301">
        <v>57</v>
      </c>
      <c r="DL82" s="301">
        <v>57</v>
      </c>
      <c r="DM82" s="301">
        <v>57</v>
      </c>
      <c r="DN82" s="301">
        <v>57</v>
      </c>
      <c r="DO82" s="93">
        <v>0</v>
      </c>
      <c r="DP82" s="79">
        <v>0</v>
      </c>
      <c r="DQ82" s="93">
        <v>-3</v>
      </c>
      <c r="DR82" s="79">
        <v>-5</v>
      </c>
    </row>
    <row r="83" spans="1:122" ht="15" outlineLevel="2">
      <c r="A83" s="309">
        <v>55</v>
      </c>
      <c r="B83" s="14" t="s">
        <v>398</v>
      </c>
      <c r="C83" s="287" t="s">
        <v>428</v>
      </c>
      <c r="D83" s="293">
        <v>155</v>
      </c>
      <c r="E83" s="301">
        <v>155</v>
      </c>
      <c r="F83" s="301">
        <v>155</v>
      </c>
      <c r="G83" s="301">
        <v>155</v>
      </c>
      <c r="H83" s="301">
        <v>155</v>
      </c>
      <c r="I83" s="301">
        <v>157</v>
      </c>
      <c r="J83" s="301">
        <v>157</v>
      </c>
      <c r="K83" s="301">
        <v>157</v>
      </c>
      <c r="L83" s="301">
        <v>157</v>
      </c>
      <c r="M83" s="301">
        <v>157</v>
      </c>
      <c r="N83" s="301">
        <v>157</v>
      </c>
      <c r="O83" s="296">
        <v>185</v>
      </c>
      <c r="P83" s="293">
        <v>184</v>
      </c>
      <c r="Q83" s="301">
        <v>165</v>
      </c>
      <c r="R83" s="301">
        <v>162</v>
      </c>
      <c r="S83" s="301">
        <v>186</v>
      </c>
      <c r="T83" s="301">
        <v>181</v>
      </c>
      <c r="U83" s="301">
        <v>186</v>
      </c>
      <c r="V83" s="301">
        <v>184</v>
      </c>
      <c r="W83" s="301">
        <v>186</v>
      </c>
      <c r="X83" s="301">
        <v>186</v>
      </c>
      <c r="Y83" s="301">
        <v>188</v>
      </c>
      <c r="Z83" s="301">
        <v>188</v>
      </c>
      <c r="AA83" s="296">
        <v>187</v>
      </c>
      <c r="AB83" s="293">
        <v>187</v>
      </c>
      <c r="AC83" s="301">
        <v>187</v>
      </c>
      <c r="AD83" s="301">
        <v>187</v>
      </c>
      <c r="AE83" s="301">
        <v>187</v>
      </c>
      <c r="AF83" s="301">
        <v>189</v>
      </c>
      <c r="AG83" s="301">
        <v>189</v>
      </c>
      <c r="AH83" s="301">
        <v>189</v>
      </c>
      <c r="AI83" s="301">
        <v>189</v>
      </c>
      <c r="AJ83" s="301">
        <v>189</v>
      </c>
      <c r="AK83" s="301">
        <v>194</v>
      </c>
      <c r="AL83" s="301">
        <v>194</v>
      </c>
      <c r="AM83" s="296">
        <v>194</v>
      </c>
      <c r="AN83" s="293">
        <v>194</v>
      </c>
      <c r="AO83" s="301">
        <v>197</v>
      </c>
      <c r="AP83" s="301">
        <v>197</v>
      </c>
      <c r="AQ83" s="301">
        <v>197</v>
      </c>
      <c r="AR83" s="301">
        <v>194</v>
      </c>
      <c r="AS83" s="301">
        <v>194</v>
      </c>
      <c r="AT83" s="301">
        <v>193</v>
      </c>
      <c r="AU83" s="301">
        <v>192</v>
      </c>
      <c r="AV83" s="301">
        <v>192</v>
      </c>
      <c r="AW83" s="301">
        <v>191</v>
      </c>
      <c r="AX83" s="301">
        <v>191</v>
      </c>
      <c r="AY83" s="296">
        <v>191</v>
      </c>
      <c r="AZ83" s="293">
        <v>190</v>
      </c>
      <c r="BA83" s="301">
        <v>189</v>
      </c>
      <c r="BB83" s="301">
        <v>189</v>
      </c>
      <c r="BC83" s="301">
        <v>189</v>
      </c>
      <c r="BD83" s="301">
        <v>188</v>
      </c>
      <c r="BE83" s="301">
        <v>188</v>
      </c>
      <c r="BF83" s="301">
        <v>186</v>
      </c>
      <c r="BG83" s="301">
        <v>187</v>
      </c>
      <c r="BH83" s="301">
        <v>186</v>
      </c>
      <c r="BI83" s="301">
        <v>185</v>
      </c>
      <c r="BJ83" s="301">
        <v>184</v>
      </c>
      <c r="BK83" s="292">
        <v>184</v>
      </c>
      <c r="BL83" s="293">
        <v>184</v>
      </c>
      <c r="BM83" s="301">
        <v>183</v>
      </c>
      <c r="BN83" s="301">
        <v>191</v>
      </c>
      <c r="BO83" s="301">
        <v>192</v>
      </c>
      <c r="BP83" s="301">
        <v>192</v>
      </c>
      <c r="BQ83" s="301">
        <v>190</v>
      </c>
      <c r="BR83" s="301">
        <v>187</v>
      </c>
      <c r="BS83" s="301">
        <v>189</v>
      </c>
      <c r="BT83" s="301">
        <v>189</v>
      </c>
      <c r="BU83" s="301">
        <v>188</v>
      </c>
      <c r="BV83" s="301">
        <v>187</v>
      </c>
      <c r="BW83" s="292">
        <v>187</v>
      </c>
      <c r="BX83" s="293">
        <v>191</v>
      </c>
      <c r="BY83" s="301">
        <v>190</v>
      </c>
      <c r="BZ83" s="301">
        <v>203</v>
      </c>
      <c r="CA83" s="301">
        <v>203</v>
      </c>
      <c r="CB83" s="301">
        <v>202</v>
      </c>
      <c r="CC83" s="301">
        <v>202</v>
      </c>
      <c r="CD83" s="301">
        <v>202</v>
      </c>
      <c r="CE83" s="301">
        <v>203</v>
      </c>
      <c r="CF83" s="301">
        <v>203</v>
      </c>
      <c r="CG83" s="301">
        <v>201</v>
      </c>
      <c r="CH83" s="301">
        <v>199</v>
      </c>
      <c r="CI83" s="292">
        <v>193</v>
      </c>
      <c r="CJ83" s="293">
        <v>193</v>
      </c>
      <c r="CK83" s="301">
        <v>191</v>
      </c>
      <c r="CL83" s="301">
        <v>191</v>
      </c>
      <c r="CM83" s="301">
        <v>194</v>
      </c>
      <c r="CN83" s="301">
        <v>193</v>
      </c>
      <c r="CO83" s="301">
        <v>191</v>
      </c>
      <c r="CP83" s="301">
        <v>193</v>
      </c>
      <c r="CQ83" s="301">
        <v>193</v>
      </c>
      <c r="CR83" s="301">
        <v>192</v>
      </c>
      <c r="CS83" s="292">
        <v>190</v>
      </c>
      <c r="CT83" s="296">
        <v>195</v>
      </c>
      <c r="CU83" s="292">
        <v>194</v>
      </c>
      <c r="CV83" s="301">
        <v>194</v>
      </c>
      <c r="CW83" s="301">
        <v>192</v>
      </c>
      <c r="CX83" s="301">
        <v>190</v>
      </c>
      <c r="CY83" s="301">
        <v>189</v>
      </c>
      <c r="CZ83" s="301">
        <v>190</v>
      </c>
      <c r="DA83" s="301">
        <v>189</v>
      </c>
      <c r="DB83" s="301">
        <v>190</v>
      </c>
      <c r="DC83" s="301">
        <v>189</v>
      </c>
      <c r="DD83" s="301">
        <v>189</v>
      </c>
      <c r="DE83" s="301">
        <v>188</v>
      </c>
      <c r="DF83" s="301">
        <v>187</v>
      </c>
      <c r="DG83" s="301">
        <v>186</v>
      </c>
      <c r="DH83" s="301">
        <v>188</v>
      </c>
      <c r="DI83" s="301">
        <v>186</v>
      </c>
      <c r="DJ83" s="301">
        <v>184</v>
      </c>
      <c r="DK83" s="301">
        <v>190</v>
      </c>
      <c r="DL83" s="301">
        <v>193</v>
      </c>
      <c r="DM83" s="301">
        <v>195</v>
      </c>
      <c r="DN83" s="301">
        <v>196</v>
      </c>
      <c r="DO83" s="93">
        <v>1</v>
      </c>
      <c r="DP83" s="79">
        <v>0.51020408163265307</v>
      </c>
      <c r="DQ83" s="93">
        <v>10</v>
      </c>
      <c r="DR83" s="79">
        <v>5.376344086021505</v>
      </c>
    </row>
    <row r="84" spans="1:122" ht="15" outlineLevel="2">
      <c r="A84" s="309">
        <v>148</v>
      </c>
      <c r="B84" s="14" t="s">
        <v>398</v>
      </c>
      <c r="C84" s="287" t="s">
        <v>446</v>
      </c>
      <c r="D84" s="293">
        <v>662</v>
      </c>
      <c r="E84" s="301">
        <v>662</v>
      </c>
      <c r="F84" s="301">
        <v>663</v>
      </c>
      <c r="G84" s="301">
        <v>663</v>
      </c>
      <c r="H84" s="301">
        <v>663</v>
      </c>
      <c r="I84" s="301">
        <v>676</v>
      </c>
      <c r="J84" s="301">
        <v>674</v>
      </c>
      <c r="K84" s="301">
        <v>676</v>
      </c>
      <c r="L84" s="301">
        <v>676</v>
      </c>
      <c r="M84" s="301">
        <v>676</v>
      </c>
      <c r="N84" s="301">
        <v>675</v>
      </c>
      <c r="O84" s="296">
        <v>693</v>
      </c>
      <c r="P84" s="293">
        <v>689</v>
      </c>
      <c r="Q84" s="301">
        <v>598</v>
      </c>
      <c r="R84" s="301">
        <v>587</v>
      </c>
      <c r="S84" s="301">
        <v>788</v>
      </c>
      <c r="T84" s="301">
        <v>778</v>
      </c>
      <c r="U84" s="301">
        <v>785</v>
      </c>
      <c r="V84" s="301">
        <v>765</v>
      </c>
      <c r="W84" s="301">
        <v>764</v>
      </c>
      <c r="X84" s="301">
        <v>762</v>
      </c>
      <c r="Y84" s="301">
        <v>768</v>
      </c>
      <c r="Z84" s="301">
        <v>767</v>
      </c>
      <c r="AA84" s="296">
        <v>767</v>
      </c>
      <c r="AB84" s="293">
        <v>766</v>
      </c>
      <c r="AC84" s="301">
        <v>765</v>
      </c>
      <c r="AD84" s="301">
        <v>765</v>
      </c>
      <c r="AE84" s="301">
        <v>764</v>
      </c>
      <c r="AF84" s="301">
        <v>755</v>
      </c>
      <c r="AG84" s="301">
        <v>753</v>
      </c>
      <c r="AH84" s="301">
        <v>750</v>
      </c>
      <c r="AI84" s="301">
        <v>747</v>
      </c>
      <c r="AJ84" s="301">
        <v>746</v>
      </c>
      <c r="AK84" s="301">
        <v>740</v>
      </c>
      <c r="AL84" s="301">
        <v>739</v>
      </c>
      <c r="AM84" s="296">
        <v>737</v>
      </c>
      <c r="AN84" s="293">
        <v>736</v>
      </c>
      <c r="AO84" s="301">
        <v>733</v>
      </c>
      <c r="AP84" s="301">
        <v>731</v>
      </c>
      <c r="AQ84" s="301">
        <v>730</v>
      </c>
      <c r="AR84" s="301">
        <v>728</v>
      </c>
      <c r="AS84" s="301">
        <v>725</v>
      </c>
      <c r="AT84" s="301">
        <v>722</v>
      </c>
      <c r="AU84" s="301">
        <v>719</v>
      </c>
      <c r="AV84" s="301">
        <v>719</v>
      </c>
      <c r="AW84" s="301">
        <v>718</v>
      </c>
      <c r="AX84" s="301">
        <v>715</v>
      </c>
      <c r="AY84" s="296">
        <v>715</v>
      </c>
      <c r="AZ84" s="293">
        <v>715</v>
      </c>
      <c r="BA84" s="301">
        <v>714</v>
      </c>
      <c r="BB84" s="301">
        <v>708</v>
      </c>
      <c r="BC84" s="301">
        <v>706</v>
      </c>
      <c r="BD84" s="301">
        <v>703</v>
      </c>
      <c r="BE84" s="301">
        <v>702</v>
      </c>
      <c r="BF84" s="301">
        <v>689</v>
      </c>
      <c r="BG84" s="301">
        <v>685</v>
      </c>
      <c r="BH84" s="301">
        <v>685</v>
      </c>
      <c r="BI84" s="301">
        <v>684</v>
      </c>
      <c r="BJ84" s="301">
        <v>683</v>
      </c>
      <c r="BK84" s="292">
        <v>683</v>
      </c>
      <c r="BL84" s="293">
        <v>679</v>
      </c>
      <c r="BM84" s="301">
        <v>678</v>
      </c>
      <c r="BN84" s="301">
        <v>691</v>
      </c>
      <c r="BO84" s="301">
        <v>691</v>
      </c>
      <c r="BP84" s="301">
        <v>691</v>
      </c>
      <c r="BQ84" s="301">
        <v>694</v>
      </c>
      <c r="BR84" s="301">
        <v>685</v>
      </c>
      <c r="BS84" s="301">
        <v>682</v>
      </c>
      <c r="BT84" s="301">
        <v>679</v>
      </c>
      <c r="BU84" s="301">
        <v>678</v>
      </c>
      <c r="BV84" s="301">
        <v>674</v>
      </c>
      <c r="BW84" s="292">
        <v>676</v>
      </c>
      <c r="BX84" s="293">
        <v>679</v>
      </c>
      <c r="BY84" s="301">
        <v>670</v>
      </c>
      <c r="BZ84" s="301">
        <v>732</v>
      </c>
      <c r="CA84" s="301">
        <v>735</v>
      </c>
      <c r="CB84" s="301">
        <v>739</v>
      </c>
      <c r="CC84" s="301">
        <v>740</v>
      </c>
      <c r="CD84" s="301">
        <v>729</v>
      </c>
      <c r="CE84" s="301">
        <v>722</v>
      </c>
      <c r="CF84" s="301">
        <v>720</v>
      </c>
      <c r="CG84" s="301">
        <v>717</v>
      </c>
      <c r="CH84" s="301">
        <v>715</v>
      </c>
      <c r="CI84" s="292">
        <v>710</v>
      </c>
      <c r="CJ84" s="293">
        <v>713</v>
      </c>
      <c r="CK84" s="301">
        <v>706</v>
      </c>
      <c r="CL84" s="301">
        <v>703</v>
      </c>
      <c r="CM84" s="301">
        <v>709</v>
      </c>
      <c r="CN84" s="301">
        <v>709</v>
      </c>
      <c r="CO84" s="301">
        <v>710</v>
      </c>
      <c r="CP84" s="301">
        <v>702</v>
      </c>
      <c r="CQ84" s="301">
        <v>707</v>
      </c>
      <c r="CR84" s="301">
        <v>707</v>
      </c>
      <c r="CS84" s="292">
        <v>706</v>
      </c>
      <c r="CT84" s="296">
        <v>710</v>
      </c>
      <c r="CU84" s="292">
        <v>714</v>
      </c>
      <c r="CV84" s="301">
        <v>709</v>
      </c>
      <c r="CW84" s="301">
        <v>708</v>
      </c>
      <c r="CX84" s="301">
        <v>705</v>
      </c>
      <c r="CY84" s="301">
        <v>710</v>
      </c>
      <c r="CZ84" s="301">
        <v>706</v>
      </c>
      <c r="DA84" s="301">
        <v>709</v>
      </c>
      <c r="DB84" s="301">
        <v>706</v>
      </c>
      <c r="DC84" s="301">
        <v>701</v>
      </c>
      <c r="DD84" s="301">
        <v>701</v>
      </c>
      <c r="DE84" s="301">
        <v>699</v>
      </c>
      <c r="DF84" s="301">
        <v>699</v>
      </c>
      <c r="DG84" s="301">
        <v>699</v>
      </c>
      <c r="DH84" s="301">
        <v>699</v>
      </c>
      <c r="DI84" s="301">
        <v>698</v>
      </c>
      <c r="DJ84" s="301">
        <v>696</v>
      </c>
      <c r="DK84" s="301">
        <v>701</v>
      </c>
      <c r="DL84" s="301">
        <v>710</v>
      </c>
      <c r="DM84" s="301">
        <v>713</v>
      </c>
      <c r="DN84" s="301">
        <v>710</v>
      </c>
      <c r="DO84" s="93">
        <v>-3</v>
      </c>
      <c r="DP84" s="79">
        <v>-0.42253521126760557</v>
      </c>
      <c r="DQ84" s="93">
        <v>11</v>
      </c>
      <c r="DR84" s="79">
        <v>1.5736766809728182</v>
      </c>
    </row>
    <row r="85" spans="1:122" ht="15" outlineLevel="2">
      <c r="A85" s="309">
        <v>197</v>
      </c>
      <c r="B85" s="14" t="s">
        <v>398</v>
      </c>
      <c r="C85" s="287" t="s">
        <v>451</v>
      </c>
      <c r="D85" s="293">
        <v>214</v>
      </c>
      <c r="E85" s="301">
        <v>214</v>
      </c>
      <c r="F85" s="301">
        <v>214</v>
      </c>
      <c r="G85" s="301">
        <v>214</v>
      </c>
      <c r="H85" s="301">
        <v>214</v>
      </c>
      <c r="I85" s="301">
        <v>219</v>
      </c>
      <c r="J85" s="301">
        <v>219</v>
      </c>
      <c r="K85" s="301">
        <v>219</v>
      </c>
      <c r="L85" s="301">
        <v>219</v>
      </c>
      <c r="M85" s="301">
        <v>219</v>
      </c>
      <c r="N85" s="301">
        <v>218</v>
      </c>
      <c r="O85" s="296">
        <v>227</v>
      </c>
      <c r="P85" s="293">
        <v>226</v>
      </c>
      <c r="Q85" s="301">
        <v>200</v>
      </c>
      <c r="R85" s="301">
        <v>198</v>
      </c>
      <c r="S85" s="301">
        <v>289</v>
      </c>
      <c r="T85" s="301">
        <v>285</v>
      </c>
      <c r="U85" s="301">
        <v>289</v>
      </c>
      <c r="V85" s="301">
        <v>289</v>
      </c>
      <c r="W85" s="301">
        <v>287</v>
      </c>
      <c r="X85" s="301">
        <v>287</v>
      </c>
      <c r="Y85" s="301">
        <v>288</v>
      </c>
      <c r="Z85" s="301">
        <v>288</v>
      </c>
      <c r="AA85" s="296">
        <v>290</v>
      </c>
      <c r="AB85" s="293">
        <v>290</v>
      </c>
      <c r="AC85" s="301">
        <v>288</v>
      </c>
      <c r="AD85" s="301">
        <v>288</v>
      </c>
      <c r="AE85" s="301">
        <v>288</v>
      </c>
      <c r="AF85" s="301">
        <v>286</v>
      </c>
      <c r="AG85" s="301">
        <v>285</v>
      </c>
      <c r="AH85" s="301">
        <v>285</v>
      </c>
      <c r="AI85" s="301">
        <v>285</v>
      </c>
      <c r="AJ85" s="301">
        <v>284</v>
      </c>
      <c r="AK85" s="301">
        <v>284</v>
      </c>
      <c r="AL85" s="301">
        <v>286</v>
      </c>
      <c r="AM85" s="296">
        <v>286</v>
      </c>
      <c r="AN85" s="293">
        <v>286</v>
      </c>
      <c r="AO85" s="301">
        <v>286</v>
      </c>
      <c r="AP85" s="301">
        <v>285</v>
      </c>
      <c r="AQ85" s="301">
        <v>284</v>
      </c>
      <c r="AR85" s="301">
        <v>282</v>
      </c>
      <c r="AS85" s="301">
        <v>282</v>
      </c>
      <c r="AT85" s="301">
        <v>282</v>
      </c>
      <c r="AU85" s="301">
        <v>280</v>
      </c>
      <c r="AV85" s="301">
        <v>278</v>
      </c>
      <c r="AW85" s="301">
        <v>277</v>
      </c>
      <c r="AX85" s="301">
        <v>276</v>
      </c>
      <c r="AY85" s="296">
        <v>276</v>
      </c>
      <c r="AZ85" s="293">
        <v>276</v>
      </c>
      <c r="BA85" s="301">
        <v>275</v>
      </c>
      <c r="BB85" s="301">
        <v>275</v>
      </c>
      <c r="BC85" s="301">
        <v>274</v>
      </c>
      <c r="BD85" s="301">
        <v>272</v>
      </c>
      <c r="BE85" s="301">
        <v>271</v>
      </c>
      <c r="BF85" s="301">
        <v>263</v>
      </c>
      <c r="BG85" s="301">
        <v>261</v>
      </c>
      <c r="BH85" s="301">
        <v>261</v>
      </c>
      <c r="BI85" s="301">
        <v>260</v>
      </c>
      <c r="BJ85" s="301">
        <v>262</v>
      </c>
      <c r="BK85" s="292">
        <v>261</v>
      </c>
      <c r="BL85" s="293">
        <v>260</v>
      </c>
      <c r="BM85" s="301">
        <v>260</v>
      </c>
      <c r="BN85" s="301">
        <v>263</v>
      </c>
      <c r="BO85" s="301">
        <v>263</v>
      </c>
      <c r="BP85" s="301">
        <v>263</v>
      </c>
      <c r="BQ85" s="301">
        <v>262</v>
      </c>
      <c r="BR85" s="301">
        <v>260</v>
      </c>
      <c r="BS85" s="301">
        <v>262</v>
      </c>
      <c r="BT85" s="301">
        <v>261</v>
      </c>
      <c r="BU85" s="301">
        <v>259</v>
      </c>
      <c r="BV85" s="301">
        <v>257</v>
      </c>
      <c r="BW85" s="292">
        <v>258</v>
      </c>
      <c r="BX85" s="293">
        <v>263</v>
      </c>
      <c r="BY85" s="301">
        <v>262</v>
      </c>
      <c r="BZ85" s="301">
        <v>283</v>
      </c>
      <c r="CA85" s="301">
        <v>277</v>
      </c>
      <c r="CB85" s="301">
        <v>280</v>
      </c>
      <c r="CC85" s="301">
        <v>282</v>
      </c>
      <c r="CD85" s="301">
        <v>281</v>
      </c>
      <c r="CE85" s="301">
        <v>279</v>
      </c>
      <c r="CF85" s="301">
        <v>277</v>
      </c>
      <c r="CG85" s="301">
        <v>279</v>
      </c>
      <c r="CH85" s="301">
        <v>277</v>
      </c>
      <c r="CI85" s="292">
        <v>277</v>
      </c>
      <c r="CJ85" s="293">
        <v>280</v>
      </c>
      <c r="CK85" s="301">
        <v>278</v>
      </c>
      <c r="CL85" s="301">
        <v>276</v>
      </c>
      <c r="CM85" s="301">
        <v>277</v>
      </c>
      <c r="CN85" s="301">
        <v>277</v>
      </c>
      <c r="CO85" s="301">
        <v>280</v>
      </c>
      <c r="CP85" s="301">
        <v>281</v>
      </c>
      <c r="CQ85" s="301">
        <v>285</v>
      </c>
      <c r="CR85" s="301">
        <v>286</v>
      </c>
      <c r="CS85" s="292">
        <v>284</v>
      </c>
      <c r="CT85" s="296">
        <v>283</v>
      </c>
      <c r="CU85" s="292">
        <v>283</v>
      </c>
      <c r="CV85" s="301">
        <v>282</v>
      </c>
      <c r="CW85" s="301">
        <v>280</v>
      </c>
      <c r="CX85" s="301">
        <v>280</v>
      </c>
      <c r="CY85" s="301">
        <v>282</v>
      </c>
      <c r="CZ85" s="301">
        <v>283</v>
      </c>
      <c r="DA85" s="301">
        <v>284</v>
      </c>
      <c r="DB85" s="301">
        <v>285</v>
      </c>
      <c r="DC85" s="301">
        <v>287</v>
      </c>
      <c r="DD85" s="301">
        <v>288</v>
      </c>
      <c r="DE85" s="301">
        <v>292</v>
      </c>
      <c r="DF85" s="301">
        <v>291</v>
      </c>
      <c r="DG85" s="301">
        <v>291</v>
      </c>
      <c r="DH85" s="301">
        <v>292</v>
      </c>
      <c r="DI85" s="301">
        <v>293</v>
      </c>
      <c r="DJ85" s="301">
        <v>280</v>
      </c>
      <c r="DK85" s="301">
        <v>278</v>
      </c>
      <c r="DL85" s="301">
        <v>280</v>
      </c>
      <c r="DM85" s="301">
        <v>280</v>
      </c>
      <c r="DN85" s="301">
        <v>278</v>
      </c>
      <c r="DO85" s="93">
        <v>-2</v>
      </c>
      <c r="DP85" s="79">
        <v>-0.71942446043165476</v>
      </c>
      <c r="DQ85" s="93">
        <v>-13</v>
      </c>
      <c r="DR85" s="79">
        <v>-4.4673539518900345</v>
      </c>
    </row>
    <row r="86" spans="1:122" ht="15" outlineLevel="2">
      <c r="A86" s="309">
        <v>206</v>
      </c>
      <c r="B86" s="14" t="s">
        <v>398</v>
      </c>
      <c r="C86" s="287" t="s">
        <v>452</v>
      </c>
      <c r="D86" s="293">
        <v>52</v>
      </c>
      <c r="E86" s="301">
        <v>52</v>
      </c>
      <c r="F86" s="301">
        <v>52</v>
      </c>
      <c r="G86" s="301">
        <v>52</v>
      </c>
      <c r="H86" s="301">
        <v>52</v>
      </c>
      <c r="I86" s="301">
        <v>53</v>
      </c>
      <c r="J86" s="301">
        <v>53</v>
      </c>
      <c r="K86" s="301">
        <v>53</v>
      </c>
      <c r="L86" s="301">
        <v>53</v>
      </c>
      <c r="M86" s="301">
        <v>53</v>
      </c>
      <c r="N86" s="301">
        <v>52</v>
      </c>
      <c r="O86" s="296">
        <v>57</v>
      </c>
      <c r="P86" s="293">
        <v>57</v>
      </c>
      <c r="Q86" s="301">
        <v>55</v>
      </c>
      <c r="R86" s="301">
        <v>49</v>
      </c>
      <c r="S86" s="301">
        <v>65</v>
      </c>
      <c r="T86" s="301">
        <v>64</v>
      </c>
      <c r="U86" s="301">
        <v>69</v>
      </c>
      <c r="V86" s="301">
        <v>66</v>
      </c>
      <c r="W86" s="301">
        <v>65</v>
      </c>
      <c r="X86" s="301">
        <v>65</v>
      </c>
      <c r="Y86" s="301">
        <v>65</v>
      </c>
      <c r="Z86" s="301">
        <v>65</v>
      </c>
      <c r="AA86" s="296">
        <v>65</v>
      </c>
      <c r="AB86" s="293">
        <v>65</v>
      </c>
      <c r="AC86" s="301">
        <v>65</v>
      </c>
      <c r="AD86" s="301">
        <v>65</v>
      </c>
      <c r="AE86" s="301">
        <v>65</v>
      </c>
      <c r="AF86" s="301">
        <v>64</v>
      </c>
      <c r="AG86" s="301">
        <v>62</v>
      </c>
      <c r="AH86" s="301">
        <v>62</v>
      </c>
      <c r="AI86" s="301">
        <v>63</v>
      </c>
      <c r="AJ86" s="301">
        <v>63</v>
      </c>
      <c r="AK86" s="301">
        <v>63</v>
      </c>
      <c r="AL86" s="301">
        <v>63</v>
      </c>
      <c r="AM86" s="296">
        <v>63</v>
      </c>
      <c r="AN86" s="293">
        <v>63</v>
      </c>
      <c r="AO86" s="301">
        <v>63</v>
      </c>
      <c r="AP86" s="301">
        <v>63</v>
      </c>
      <c r="AQ86" s="301">
        <v>63</v>
      </c>
      <c r="AR86" s="301">
        <v>63</v>
      </c>
      <c r="AS86" s="301">
        <v>63</v>
      </c>
      <c r="AT86" s="301">
        <v>63</v>
      </c>
      <c r="AU86" s="301">
        <v>63</v>
      </c>
      <c r="AV86" s="301">
        <v>62</v>
      </c>
      <c r="AW86" s="301">
        <v>62</v>
      </c>
      <c r="AX86" s="301">
        <v>62</v>
      </c>
      <c r="AY86" s="296">
        <v>61</v>
      </c>
      <c r="AZ86" s="293">
        <v>61</v>
      </c>
      <c r="BA86" s="301">
        <v>60</v>
      </c>
      <c r="BB86" s="301">
        <v>60</v>
      </c>
      <c r="BC86" s="301">
        <v>60</v>
      </c>
      <c r="BD86" s="301">
        <v>60</v>
      </c>
      <c r="BE86" s="301">
        <v>60</v>
      </c>
      <c r="BF86" s="301">
        <v>59</v>
      </c>
      <c r="BG86" s="301">
        <v>59</v>
      </c>
      <c r="BH86" s="301">
        <v>59</v>
      </c>
      <c r="BI86" s="301">
        <v>59</v>
      </c>
      <c r="BJ86" s="301">
        <v>60</v>
      </c>
      <c r="BK86" s="292">
        <v>60</v>
      </c>
      <c r="BL86" s="293">
        <v>59</v>
      </c>
      <c r="BM86" s="301">
        <v>59</v>
      </c>
      <c r="BN86" s="301">
        <v>59</v>
      </c>
      <c r="BO86" s="301">
        <v>59</v>
      </c>
      <c r="BP86" s="301">
        <v>59</v>
      </c>
      <c r="BQ86" s="301">
        <v>59</v>
      </c>
      <c r="BR86" s="301">
        <v>58</v>
      </c>
      <c r="BS86" s="301">
        <v>58</v>
      </c>
      <c r="BT86" s="301">
        <v>58</v>
      </c>
      <c r="BU86" s="301">
        <v>58</v>
      </c>
      <c r="BV86" s="301">
        <v>59</v>
      </c>
      <c r="BW86" s="292">
        <v>59</v>
      </c>
      <c r="BX86" s="293">
        <v>60</v>
      </c>
      <c r="BY86" s="301">
        <v>60</v>
      </c>
      <c r="BZ86" s="301">
        <v>67</v>
      </c>
      <c r="CA86" s="301">
        <v>68</v>
      </c>
      <c r="CB86" s="301">
        <v>71</v>
      </c>
      <c r="CC86" s="301">
        <v>72</v>
      </c>
      <c r="CD86" s="301">
        <v>71</v>
      </c>
      <c r="CE86" s="301">
        <v>70</v>
      </c>
      <c r="CF86" s="301">
        <v>71</v>
      </c>
      <c r="CG86" s="301">
        <v>75</v>
      </c>
      <c r="CH86" s="301">
        <v>74</v>
      </c>
      <c r="CI86" s="292">
        <v>72</v>
      </c>
      <c r="CJ86" s="293">
        <v>69</v>
      </c>
      <c r="CK86" s="301">
        <v>69</v>
      </c>
      <c r="CL86" s="301">
        <v>69</v>
      </c>
      <c r="CM86" s="301">
        <v>69</v>
      </c>
      <c r="CN86" s="301">
        <v>70</v>
      </c>
      <c r="CO86" s="301">
        <v>70</v>
      </c>
      <c r="CP86" s="301">
        <v>69</v>
      </c>
      <c r="CQ86" s="301">
        <v>69</v>
      </c>
      <c r="CR86" s="301">
        <v>69</v>
      </c>
      <c r="CS86" s="292">
        <v>69</v>
      </c>
      <c r="CT86" s="296">
        <v>70</v>
      </c>
      <c r="CU86" s="292">
        <v>70</v>
      </c>
      <c r="CV86" s="301">
        <v>70</v>
      </c>
      <c r="CW86" s="301">
        <v>70</v>
      </c>
      <c r="CX86" s="301">
        <v>71</v>
      </c>
      <c r="CY86" s="301">
        <v>71</v>
      </c>
      <c r="CZ86" s="301">
        <v>71</v>
      </c>
      <c r="DA86" s="301">
        <v>71</v>
      </c>
      <c r="DB86" s="301">
        <v>71</v>
      </c>
      <c r="DC86" s="301">
        <v>72</v>
      </c>
      <c r="DD86" s="301">
        <v>70</v>
      </c>
      <c r="DE86" s="301">
        <v>72</v>
      </c>
      <c r="DF86" s="301">
        <v>72</v>
      </c>
      <c r="DG86" s="301">
        <v>72</v>
      </c>
      <c r="DH86" s="301">
        <v>74</v>
      </c>
      <c r="DI86" s="301">
        <v>74</v>
      </c>
      <c r="DJ86" s="301">
        <v>74</v>
      </c>
      <c r="DK86" s="301">
        <v>73</v>
      </c>
      <c r="DL86" s="301">
        <v>74</v>
      </c>
      <c r="DM86" s="301">
        <v>74</v>
      </c>
      <c r="DN86" s="301">
        <v>73</v>
      </c>
      <c r="DO86" s="93">
        <v>-1</v>
      </c>
      <c r="DP86" s="79">
        <v>-1.3698630136986301</v>
      </c>
      <c r="DQ86" s="93">
        <v>1</v>
      </c>
      <c r="DR86" s="79">
        <v>1.3888888888888888</v>
      </c>
    </row>
    <row r="87" spans="1:122" ht="15" outlineLevel="2">
      <c r="A87" s="309">
        <v>313</v>
      </c>
      <c r="B87" s="14" t="s">
        <v>398</v>
      </c>
      <c r="C87" s="287" t="s">
        <v>466</v>
      </c>
      <c r="D87" s="293">
        <v>173</v>
      </c>
      <c r="E87" s="301">
        <v>173</v>
      </c>
      <c r="F87" s="301">
        <v>173</v>
      </c>
      <c r="G87" s="301">
        <v>173</v>
      </c>
      <c r="H87" s="301">
        <v>173</v>
      </c>
      <c r="I87" s="301">
        <v>178</v>
      </c>
      <c r="J87" s="301">
        <v>178</v>
      </c>
      <c r="K87" s="301">
        <v>178</v>
      </c>
      <c r="L87" s="301">
        <v>178</v>
      </c>
      <c r="M87" s="301">
        <v>178</v>
      </c>
      <c r="N87" s="301">
        <v>177</v>
      </c>
      <c r="O87" s="296">
        <v>181</v>
      </c>
      <c r="P87" s="293">
        <v>181</v>
      </c>
      <c r="Q87" s="301">
        <v>147</v>
      </c>
      <c r="R87" s="301">
        <v>147</v>
      </c>
      <c r="S87" s="301">
        <v>195</v>
      </c>
      <c r="T87" s="301">
        <v>193</v>
      </c>
      <c r="U87" s="301">
        <v>194</v>
      </c>
      <c r="V87" s="301">
        <v>190</v>
      </c>
      <c r="W87" s="301">
        <v>190</v>
      </c>
      <c r="X87" s="301">
        <v>190</v>
      </c>
      <c r="Y87" s="301">
        <v>190</v>
      </c>
      <c r="Z87" s="301">
        <v>190</v>
      </c>
      <c r="AA87" s="296">
        <v>192</v>
      </c>
      <c r="AB87" s="293">
        <v>192</v>
      </c>
      <c r="AC87" s="301">
        <v>193</v>
      </c>
      <c r="AD87" s="301">
        <v>195</v>
      </c>
      <c r="AE87" s="301">
        <v>195</v>
      </c>
      <c r="AF87" s="301">
        <v>195</v>
      </c>
      <c r="AG87" s="301">
        <v>194</v>
      </c>
      <c r="AH87" s="301">
        <v>194</v>
      </c>
      <c r="AI87" s="301">
        <v>192</v>
      </c>
      <c r="AJ87" s="301">
        <v>188</v>
      </c>
      <c r="AK87" s="301">
        <v>188</v>
      </c>
      <c r="AL87" s="301">
        <v>187</v>
      </c>
      <c r="AM87" s="296">
        <v>186</v>
      </c>
      <c r="AN87" s="293">
        <v>186</v>
      </c>
      <c r="AO87" s="301">
        <v>184</v>
      </c>
      <c r="AP87" s="301">
        <v>184</v>
      </c>
      <c r="AQ87" s="301">
        <v>183</v>
      </c>
      <c r="AR87" s="301">
        <v>183</v>
      </c>
      <c r="AS87" s="301">
        <v>183</v>
      </c>
      <c r="AT87" s="301">
        <v>183</v>
      </c>
      <c r="AU87" s="301">
        <v>183</v>
      </c>
      <c r="AV87" s="301">
        <v>182</v>
      </c>
      <c r="AW87" s="301">
        <v>182</v>
      </c>
      <c r="AX87" s="301">
        <v>181</v>
      </c>
      <c r="AY87" s="296">
        <v>181</v>
      </c>
      <c r="AZ87" s="293">
        <v>179</v>
      </c>
      <c r="BA87" s="301">
        <v>178</v>
      </c>
      <c r="BB87" s="301">
        <v>178</v>
      </c>
      <c r="BC87" s="301">
        <v>178</v>
      </c>
      <c r="BD87" s="301">
        <v>178</v>
      </c>
      <c r="BE87" s="301">
        <v>178</v>
      </c>
      <c r="BF87" s="301">
        <v>174</v>
      </c>
      <c r="BG87" s="301">
        <v>175</v>
      </c>
      <c r="BH87" s="301">
        <v>175</v>
      </c>
      <c r="BI87" s="301">
        <v>175</v>
      </c>
      <c r="BJ87" s="301">
        <v>178</v>
      </c>
      <c r="BK87" s="292">
        <v>178</v>
      </c>
      <c r="BL87" s="293">
        <v>176</v>
      </c>
      <c r="BM87" s="301">
        <v>175</v>
      </c>
      <c r="BN87" s="301">
        <v>181</v>
      </c>
      <c r="BO87" s="301">
        <v>181</v>
      </c>
      <c r="BP87" s="301">
        <v>181</v>
      </c>
      <c r="BQ87" s="301">
        <v>181</v>
      </c>
      <c r="BR87" s="301">
        <v>177</v>
      </c>
      <c r="BS87" s="301">
        <v>177</v>
      </c>
      <c r="BT87" s="301">
        <v>177</v>
      </c>
      <c r="BU87" s="301">
        <v>177</v>
      </c>
      <c r="BV87" s="301">
        <v>177</v>
      </c>
      <c r="BW87" s="292">
        <v>176</v>
      </c>
      <c r="BX87" s="293">
        <v>175</v>
      </c>
      <c r="BY87" s="301">
        <v>175</v>
      </c>
      <c r="BZ87" s="301">
        <v>188</v>
      </c>
      <c r="CA87" s="301">
        <v>186</v>
      </c>
      <c r="CB87" s="301">
        <v>186</v>
      </c>
      <c r="CC87" s="301">
        <v>186</v>
      </c>
      <c r="CD87" s="301">
        <v>187</v>
      </c>
      <c r="CE87" s="301">
        <v>186</v>
      </c>
      <c r="CF87" s="301">
        <v>186</v>
      </c>
      <c r="CG87" s="301">
        <v>186</v>
      </c>
      <c r="CH87" s="301">
        <v>186</v>
      </c>
      <c r="CI87" s="292">
        <v>185</v>
      </c>
      <c r="CJ87" s="293">
        <v>183</v>
      </c>
      <c r="CK87" s="301">
        <v>182</v>
      </c>
      <c r="CL87" s="301">
        <v>180</v>
      </c>
      <c r="CM87" s="301">
        <v>180</v>
      </c>
      <c r="CN87" s="301">
        <v>179</v>
      </c>
      <c r="CO87" s="301">
        <v>181</v>
      </c>
      <c r="CP87" s="301">
        <v>181</v>
      </c>
      <c r="CQ87" s="301">
        <v>184</v>
      </c>
      <c r="CR87" s="301">
        <v>183</v>
      </c>
      <c r="CS87" s="292">
        <v>180</v>
      </c>
      <c r="CT87" s="296">
        <v>191</v>
      </c>
      <c r="CU87" s="292">
        <v>189</v>
      </c>
      <c r="CV87" s="301">
        <v>187</v>
      </c>
      <c r="CW87" s="301">
        <v>189</v>
      </c>
      <c r="CX87" s="301">
        <v>188</v>
      </c>
      <c r="CY87" s="301">
        <v>189</v>
      </c>
      <c r="CZ87" s="301">
        <v>189</v>
      </c>
      <c r="DA87" s="301">
        <v>195</v>
      </c>
      <c r="DB87" s="301">
        <v>197</v>
      </c>
      <c r="DC87" s="301">
        <v>197</v>
      </c>
      <c r="DD87" s="301">
        <v>197</v>
      </c>
      <c r="DE87" s="301">
        <v>196</v>
      </c>
      <c r="DF87" s="301">
        <v>195</v>
      </c>
      <c r="DG87" s="301">
        <v>195</v>
      </c>
      <c r="DH87" s="301">
        <v>198</v>
      </c>
      <c r="DI87" s="301">
        <v>192</v>
      </c>
      <c r="DJ87" s="301">
        <v>189</v>
      </c>
      <c r="DK87" s="301">
        <v>193</v>
      </c>
      <c r="DL87" s="301">
        <v>197</v>
      </c>
      <c r="DM87" s="301">
        <v>206</v>
      </c>
      <c r="DN87" s="301">
        <v>206</v>
      </c>
      <c r="DO87" s="93">
        <v>0</v>
      </c>
      <c r="DP87" s="79">
        <v>0</v>
      </c>
      <c r="DQ87" s="93">
        <v>11</v>
      </c>
      <c r="DR87" s="79">
        <v>5.6410256410256414</v>
      </c>
    </row>
    <row r="88" spans="1:122" ht="15" outlineLevel="2">
      <c r="A88" s="309">
        <v>318</v>
      </c>
      <c r="B88" s="14" t="s">
        <v>398</v>
      </c>
      <c r="C88" s="287" t="s">
        <v>468</v>
      </c>
      <c r="D88" s="293">
        <v>336</v>
      </c>
      <c r="E88" s="301">
        <v>336</v>
      </c>
      <c r="F88" s="301">
        <v>336</v>
      </c>
      <c r="G88" s="301">
        <v>336</v>
      </c>
      <c r="H88" s="301">
        <v>336</v>
      </c>
      <c r="I88" s="301">
        <v>343</v>
      </c>
      <c r="J88" s="301">
        <v>342</v>
      </c>
      <c r="K88" s="301">
        <v>342</v>
      </c>
      <c r="L88" s="301">
        <v>341</v>
      </c>
      <c r="M88" s="301">
        <v>341</v>
      </c>
      <c r="N88" s="301">
        <v>341</v>
      </c>
      <c r="O88" s="296">
        <v>347</v>
      </c>
      <c r="P88" s="293">
        <v>346</v>
      </c>
      <c r="Q88" s="301">
        <v>303</v>
      </c>
      <c r="R88" s="301">
        <v>298</v>
      </c>
      <c r="S88" s="301">
        <v>436</v>
      </c>
      <c r="T88" s="301">
        <v>429</v>
      </c>
      <c r="U88" s="301">
        <v>440</v>
      </c>
      <c r="V88" s="301">
        <v>442</v>
      </c>
      <c r="W88" s="301">
        <v>443</v>
      </c>
      <c r="X88" s="301">
        <v>443</v>
      </c>
      <c r="Y88" s="301">
        <v>453</v>
      </c>
      <c r="Z88" s="301">
        <v>453</v>
      </c>
      <c r="AA88" s="296">
        <v>453</v>
      </c>
      <c r="AB88" s="293">
        <v>452</v>
      </c>
      <c r="AC88" s="301">
        <v>452</v>
      </c>
      <c r="AD88" s="301">
        <v>453</v>
      </c>
      <c r="AE88" s="301">
        <v>452</v>
      </c>
      <c r="AF88" s="301">
        <v>451</v>
      </c>
      <c r="AG88" s="301">
        <v>451</v>
      </c>
      <c r="AH88" s="301">
        <v>453</v>
      </c>
      <c r="AI88" s="301">
        <v>454</v>
      </c>
      <c r="AJ88" s="301">
        <v>455</v>
      </c>
      <c r="AK88" s="301">
        <v>456</v>
      </c>
      <c r="AL88" s="301">
        <v>456</v>
      </c>
      <c r="AM88" s="296">
        <v>456</v>
      </c>
      <c r="AN88" s="293">
        <v>454</v>
      </c>
      <c r="AO88" s="301">
        <v>455</v>
      </c>
      <c r="AP88" s="301">
        <v>455</v>
      </c>
      <c r="AQ88" s="301">
        <v>453</v>
      </c>
      <c r="AR88" s="301">
        <v>452</v>
      </c>
      <c r="AS88" s="301">
        <v>452</v>
      </c>
      <c r="AT88" s="301">
        <v>451</v>
      </c>
      <c r="AU88" s="301">
        <v>450</v>
      </c>
      <c r="AV88" s="301">
        <v>448</v>
      </c>
      <c r="AW88" s="301">
        <v>446</v>
      </c>
      <c r="AX88" s="301">
        <v>444</v>
      </c>
      <c r="AY88" s="296">
        <v>445</v>
      </c>
      <c r="AZ88" s="293">
        <v>442</v>
      </c>
      <c r="BA88" s="301">
        <v>438</v>
      </c>
      <c r="BB88" s="301">
        <v>437</v>
      </c>
      <c r="BC88" s="301">
        <v>434</v>
      </c>
      <c r="BD88" s="301">
        <v>431</v>
      </c>
      <c r="BE88" s="301">
        <v>430</v>
      </c>
      <c r="BF88" s="301">
        <v>423</v>
      </c>
      <c r="BG88" s="301">
        <v>422</v>
      </c>
      <c r="BH88" s="301">
        <v>422</v>
      </c>
      <c r="BI88" s="301">
        <v>421</v>
      </c>
      <c r="BJ88" s="301">
        <v>425</v>
      </c>
      <c r="BK88" s="292">
        <v>426</v>
      </c>
      <c r="BL88" s="293">
        <v>425</v>
      </c>
      <c r="BM88" s="301">
        <v>425</v>
      </c>
      <c r="BN88" s="301">
        <v>432</v>
      </c>
      <c r="BO88" s="301">
        <v>433</v>
      </c>
      <c r="BP88" s="301">
        <v>433</v>
      </c>
      <c r="BQ88" s="301">
        <v>436</v>
      </c>
      <c r="BR88" s="301">
        <v>434</v>
      </c>
      <c r="BS88" s="301">
        <v>438</v>
      </c>
      <c r="BT88" s="301">
        <v>434</v>
      </c>
      <c r="BU88" s="301">
        <v>432</v>
      </c>
      <c r="BV88" s="301">
        <v>432</v>
      </c>
      <c r="BW88" s="292">
        <v>431</v>
      </c>
      <c r="BX88" s="293">
        <v>431</v>
      </c>
      <c r="BY88" s="301">
        <v>426</v>
      </c>
      <c r="BZ88" s="301">
        <v>457</v>
      </c>
      <c r="CA88" s="301">
        <v>459</v>
      </c>
      <c r="CB88" s="301">
        <v>458</v>
      </c>
      <c r="CC88" s="301">
        <v>455</v>
      </c>
      <c r="CD88" s="301">
        <v>455</v>
      </c>
      <c r="CE88" s="301">
        <v>453</v>
      </c>
      <c r="CF88" s="301">
        <v>449</v>
      </c>
      <c r="CG88" s="301">
        <v>449</v>
      </c>
      <c r="CH88" s="301">
        <v>448</v>
      </c>
      <c r="CI88" s="292">
        <v>441</v>
      </c>
      <c r="CJ88" s="293">
        <v>440</v>
      </c>
      <c r="CK88" s="301">
        <v>437</v>
      </c>
      <c r="CL88" s="301">
        <v>438</v>
      </c>
      <c r="CM88" s="301">
        <v>444</v>
      </c>
      <c r="CN88" s="301">
        <v>442</v>
      </c>
      <c r="CO88" s="301">
        <v>443</v>
      </c>
      <c r="CP88" s="301">
        <v>442</v>
      </c>
      <c r="CQ88" s="301">
        <v>444</v>
      </c>
      <c r="CR88" s="301">
        <v>442</v>
      </c>
      <c r="CS88" s="292">
        <v>442</v>
      </c>
      <c r="CT88" s="296">
        <v>441</v>
      </c>
      <c r="CU88" s="292">
        <v>443</v>
      </c>
      <c r="CV88" s="301">
        <v>441</v>
      </c>
      <c r="CW88" s="301">
        <v>437</v>
      </c>
      <c r="CX88" s="301">
        <v>432</v>
      </c>
      <c r="CY88" s="301">
        <v>444</v>
      </c>
      <c r="CZ88" s="301">
        <v>444</v>
      </c>
      <c r="DA88" s="301">
        <v>444</v>
      </c>
      <c r="DB88" s="301">
        <v>444</v>
      </c>
      <c r="DC88" s="301">
        <v>442</v>
      </c>
      <c r="DD88" s="301">
        <v>442</v>
      </c>
      <c r="DE88" s="301">
        <v>443</v>
      </c>
      <c r="DF88" s="301">
        <v>442</v>
      </c>
      <c r="DG88" s="301">
        <v>439</v>
      </c>
      <c r="DH88" s="301">
        <v>440</v>
      </c>
      <c r="DI88" s="301">
        <v>441</v>
      </c>
      <c r="DJ88" s="301">
        <v>437</v>
      </c>
      <c r="DK88" s="301">
        <v>446</v>
      </c>
      <c r="DL88" s="301">
        <v>448</v>
      </c>
      <c r="DM88" s="301">
        <v>455</v>
      </c>
      <c r="DN88" s="301">
        <v>458</v>
      </c>
      <c r="DO88" s="93">
        <v>3</v>
      </c>
      <c r="DP88" s="79">
        <v>0.65502183406113534</v>
      </c>
      <c r="DQ88" s="93">
        <v>19</v>
      </c>
      <c r="DR88" s="79">
        <v>4.3280182232346238</v>
      </c>
    </row>
    <row r="89" spans="1:122" ht="15" outlineLevel="2">
      <c r="A89" s="309">
        <v>321</v>
      </c>
      <c r="B89" s="14" t="s">
        <v>398</v>
      </c>
      <c r="C89" s="287" t="s">
        <v>469</v>
      </c>
      <c r="D89" s="293">
        <v>77</v>
      </c>
      <c r="E89" s="301">
        <v>77</v>
      </c>
      <c r="F89" s="301">
        <v>77</v>
      </c>
      <c r="G89" s="301">
        <v>77</v>
      </c>
      <c r="H89" s="301">
        <v>77</v>
      </c>
      <c r="I89" s="301">
        <v>77</v>
      </c>
      <c r="J89" s="301">
        <v>77</v>
      </c>
      <c r="K89" s="301">
        <v>77</v>
      </c>
      <c r="L89" s="301">
        <v>77</v>
      </c>
      <c r="M89" s="301">
        <v>77</v>
      </c>
      <c r="N89" s="301">
        <v>77</v>
      </c>
      <c r="O89" s="296">
        <v>81</v>
      </c>
      <c r="P89" s="293">
        <v>80</v>
      </c>
      <c r="Q89" s="301">
        <v>69</v>
      </c>
      <c r="R89" s="301">
        <v>69</v>
      </c>
      <c r="S89" s="301">
        <v>94</v>
      </c>
      <c r="T89" s="301">
        <v>92</v>
      </c>
      <c r="U89" s="301">
        <v>93</v>
      </c>
      <c r="V89" s="301">
        <v>94</v>
      </c>
      <c r="W89" s="301">
        <v>94</v>
      </c>
      <c r="X89" s="301">
        <v>94</v>
      </c>
      <c r="Y89" s="301">
        <v>94</v>
      </c>
      <c r="Z89" s="301">
        <v>94</v>
      </c>
      <c r="AA89" s="296">
        <v>94</v>
      </c>
      <c r="AB89" s="293">
        <v>94</v>
      </c>
      <c r="AC89" s="301">
        <v>94</v>
      </c>
      <c r="AD89" s="301">
        <v>95</v>
      </c>
      <c r="AE89" s="301">
        <v>95</v>
      </c>
      <c r="AF89" s="301">
        <v>97</v>
      </c>
      <c r="AG89" s="301">
        <v>97</v>
      </c>
      <c r="AH89" s="301">
        <v>97</v>
      </c>
      <c r="AI89" s="301">
        <v>97</v>
      </c>
      <c r="AJ89" s="301">
        <v>97</v>
      </c>
      <c r="AK89" s="301">
        <v>99</v>
      </c>
      <c r="AL89" s="301">
        <v>99</v>
      </c>
      <c r="AM89" s="296">
        <v>99</v>
      </c>
      <c r="AN89" s="293">
        <v>98</v>
      </c>
      <c r="AO89" s="301">
        <v>98</v>
      </c>
      <c r="AP89" s="301">
        <v>98</v>
      </c>
      <c r="AQ89" s="301">
        <v>98</v>
      </c>
      <c r="AR89" s="301">
        <v>97</v>
      </c>
      <c r="AS89" s="301">
        <v>97</v>
      </c>
      <c r="AT89" s="301">
        <v>97</v>
      </c>
      <c r="AU89" s="301">
        <v>96</v>
      </c>
      <c r="AV89" s="301">
        <v>96</v>
      </c>
      <c r="AW89" s="301">
        <v>96</v>
      </c>
      <c r="AX89" s="301">
        <v>96</v>
      </c>
      <c r="AY89" s="296">
        <v>96</v>
      </c>
      <c r="AZ89" s="293">
        <v>96</v>
      </c>
      <c r="BA89" s="301">
        <v>96</v>
      </c>
      <c r="BB89" s="301">
        <v>95</v>
      </c>
      <c r="BC89" s="301">
        <v>95</v>
      </c>
      <c r="BD89" s="301">
        <v>95</v>
      </c>
      <c r="BE89" s="301">
        <v>95</v>
      </c>
      <c r="BF89" s="301">
        <v>92</v>
      </c>
      <c r="BG89" s="301">
        <v>88</v>
      </c>
      <c r="BH89" s="301">
        <v>88</v>
      </c>
      <c r="BI89" s="301">
        <v>88</v>
      </c>
      <c r="BJ89" s="301">
        <v>88</v>
      </c>
      <c r="BK89" s="292">
        <v>88</v>
      </c>
      <c r="BL89" s="293">
        <v>90</v>
      </c>
      <c r="BM89" s="301">
        <v>90</v>
      </c>
      <c r="BN89" s="301">
        <v>97</v>
      </c>
      <c r="BO89" s="301">
        <v>97</v>
      </c>
      <c r="BP89" s="301">
        <v>97</v>
      </c>
      <c r="BQ89" s="301">
        <v>98</v>
      </c>
      <c r="BR89" s="301">
        <v>96</v>
      </c>
      <c r="BS89" s="301">
        <v>96</v>
      </c>
      <c r="BT89" s="301">
        <v>95</v>
      </c>
      <c r="BU89" s="301">
        <v>95</v>
      </c>
      <c r="BV89" s="301">
        <v>96</v>
      </c>
      <c r="BW89" s="292">
        <v>96</v>
      </c>
      <c r="BX89" s="293">
        <v>97</v>
      </c>
      <c r="BY89" s="301">
        <v>95</v>
      </c>
      <c r="BZ89" s="301">
        <v>105</v>
      </c>
      <c r="CA89" s="301">
        <v>103</v>
      </c>
      <c r="CB89" s="301">
        <v>104</v>
      </c>
      <c r="CC89" s="301">
        <v>104</v>
      </c>
      <c r="CD89" s="301">
        <v>102</v>
      </c>
      <c r="CE89" s="301">
        <v>101</v>
      </c>
      <c r="CF89" s="301">
        <v>102</v>
      </c>
      <c r="CG89" s="301">
        <v>101</v>
      </c>
      <c r="CH89" s="301">
        <v>100</v>
      </c>
      <c r="CI89" s="292">
        <v>97</v>
      </c>
      <c r="CJ89" s="293">
        <v>100</v>
      </c>
      <c r="CK89" s="301">
        <v>99</v>
      </c>
      <c r="CL89" s="301">
        <v>101</v>
      </c>
      <c r="CM89" s="301">
        <v>107</v>
      </c>
      <c r="CN89" s="301">
        <v>108</v>
      </c>
      <c r="CO89" s="301">
        <v>105</v>
      </c>
      <c r="CP89" s="301">
        <v>104</v>
      </c>
      <c r="CQ89" s="301">
        <v>104</v>
      </c>
      <c r="CR89" s="301">
        <v>105</v>
      </c>
      <c r="CS89" s="292">
        <v>99</v>
      </c>
      <c r="CT89" s="296">
        <v>100</v>
      </c>
      <c r="CU89" s="292">
        <v>100</v>
      </c>
      <c r="CV89" s="301">
        <v>99</v>
      </c>
      <c r="CW89" s="301">
        <v>100</v>
      </c>
      <c r="CX89" s="301">
        <v>101</v>
      </c>
      <c r="CY89" s="301">
        <v>103</v>
      </c>
      <c r="CZ89" s="301">
        <v>103</v>
      </c>
      <c r="DA89" s="301">
        <v>103</v>
      </c>
      <c r="DB89" s="301">
        <v>104</v>
      </c>
      <c r="DC89" s="301">
        <v>103</v>
      </c>
      <c r="DD89" s="301">
        <v>103</v>
      </c>
      <c r="DE89" s="301">
        <v>104</v>
      </c>
      <c r="DF89" s="301">
        <v>105</v>
      </c>
      <c r="DG89" s="301">
        <v>105</v>
      </c>
      <c r="DH89" s="301">
        <v>104</v>
      </c>
      <c r="DI89" s="301">
        <v>101</v>
      </c>
      <c r="DJ89" s="301">
        <v>101</v>
      </c>
      <c r="DK89" s="301">
        <v>105</v>
      </c>
      <c r="DL89" s="301">
        <v>106</v>
      </c>
      <c r="DM89" s="301">
        <v>106</v>
      </c>
      <c r="DN89" s="301">
        <v>105</v>
      </c>
      <c r="DO89" s="93">
        <v>-1</v>
      </c>
      <c r="DP89" s="79">
        <v>-0.95238095238095244</v>
      </c>
      <c r="DQ89" s="93">
        <v>0</v>
      </c>
      <c r="DR89" s="79">
        <v>0</v>
      </c>
    </row>
    <row r="90" spans="1:122" ht="15" outlineLevel="2">
      <c r="A90" s="309">
        <v>376</v>
      </c>
      <c r="B90" s="14" t="s">
        <v>398</v>
      </c>
      <c r="C90" s="287" t="s">
        <v>476</v>
      </c>
      <c r="D90" s="293">
        <v>626</v>
      </c>
      <c r="E90" s="301">
        <v>626</v>
      </c>
      <c r="F90" s="301">
        <v>626</v>
      </c>
      <c r="G90" s="301">
        <v>626</v>
      </c>
      <c r="H90" s="301">
        <v>626</v>
      </c>
      <c r="I90" s="301">
        <v>637</v>
      </c>
      <c r="J90" s="301">
        <v>635</v>
      </c>
      <c r="K90" s="301">
        <v>637</v>
      </c>
      <c r="L90" s="301">
        <v>637</v>
      </c>
      <c r="M90" s="301">
        <v>637</v>
      </c>
      <c r="N90" s="301">
        <v>635</v>
      </c>
      <c r="O90" s="296">
        <v>656</v>
      </c>
      <c r="P90" s="293">
        <v>652</v>
      </c>
      <c r="Q90" s="301">
        <v>576</v>
      </c>
      <c r="R90" s="301">
        <v>570</v>
      </c>
      <c r="S90" s="301">
        <v>765</v>
      </c>
      <c r="T90" s="301">
        <v>754</v>
      </c>
      <c r="U90" s="301">
        <v>775</v>
      </c>
      <c r="V90" s="301">
        <v>756</v>
      </c>
      <c r="W90" s="301">
        <v>755</v>
      </c>
      <c r="X90" s="301">
        <v>754</v>
      </c>
      <c r="Y90" s="301">
        <v>759</v>
      </c>
      <c r="Z90" s="301">
        <v>757</v>
      </c>
      <c r="AA90" s="296">
        <v>761</v>
      </c>
      <c r="AB90" s="293">
        <v>759</v>
      </c>
      <c r="AC90" s="301">
        <v>757</v>
      </c>
      <c r="AD90" s="301">
        <v>756</v>
      </c>
      <c r="AE90" s="301">
        <v>756</v>
      </c>
      <c r="AF90" s="301">
        <v>743</v>
      </c>
      <c r="AG90" s="301">
        <v>738</v>
      </c>
      <c r="AH90" s="301">
        <v>736</v>
      </c>
      <c r="AI90" s="301">
        <v>733</v>
      </c>
      <c r="AJ90" s="301">
        <v>731</v>
      </c>
      <c r="AK90" s="301">
        <v>731</v>
      </c>
      <c r="AL90" s="301">
        <v>731</v>
      </c>
      <c r="AM90" s="296">
        <v>729</v>
      </c>
      <c r="AN90" s="293">
        <v>727</v>
      </c>
      <c r="AO90" s="301">
        <v>727</v>
      </c>
      <c r="AP90" s="301">
        <v>725</v>
      </c>
      <c r="AQ90" s="301">
        <v>725</v>
      </c>
      <c r="AR90" s="301">
        <v>724</v>
      </c>
      <c r="AS90" s="301">
        <v>724</v>
      </c>
      <c r="AT90" s="301">
        <v>723</v>
      </c>
      <c r="AU90" s="301">
        <v>721</v>
      </c>
      <c r="AV90" s="301">
        <v>716</v>
      </c>
      <c r="AW90" s="301">
        <v>713</v>
      </c>
      <c r="AX90" s="301">
        <v>711</v>
      </c>
      <c r="AY90" s="296">
        <v>708</v>
      </c>
      <c r="AZ90" s="293">
        <v>703</v>
      </c>
      <c r="BA90" s="301">
        <v>700</v>
      </c>
      <c r="BB90" s="301">
        <v>694</v>
      </c>
      <c r="BC90" s="301">
        <v>691</v>
      </c>
      <c r="BD90" s="301">
        <v>690</v>
      </c>
      <c r="BE90" s="301">
        <v>689</v>
      </c>
      <c r="BF90" s="301">
        <v>675</v>
      </c>
      <c r="BG90" s="301">
        <v>665</v>
      </c>
      <c r="BH90" s="301">
        <v>665</v>
      </c>
      <c r="BI90" s="301">
        <v>664</v>
      </c>
      <c r="BJ90" s="301">
        <v>665</v>
      </c>
      <c r="BK90" s="292">
        <v>661</v>
      </c>
      <c r="BL90" s="293">
        <v>661</v>
      </c>
      <c r="BM90" s="301">
        <v>660</v>
      </c>
      <c r="BN90" s="301">
        <v>671</v>
      </c>
      <c r="BO90" s="301">
        <v>675</v>
      </c>
      <c r="BP90" s="301">
        <v>675</v>
      </c>
      <c r="BQ90" s="301">
        <v>676</v>
      </c>
      <c r="BR90" s="301">
        <v>669</v>
      </c>
      <c r="BS90" s="301">
        <v>666</v>
      </c>
      <c r="BT90" s="301">
        <v>665</v>
      </c>
      <c r="BU90" s="301">
        <v>664</v>
      </c>
      <c r="BV90" s="301">
        <v>660</v>
      </c>
      <c r="BW90" s="292">
        <v>662</v>
      </c>
      <c r="BX90" s="293">
        <v>672</v>
      </c>
      <c r="BY90" s="301">
        <v>668</v>
      </c>
      <c r="BZ90" s="301">
        <v>727</v>
      </c>
      <c r="CA90" s="301">
        <v>725</v>
      </c>
      <c r="CB90" s="301">
        <v>724</v>
      </c>
      <c r="CC90" s="301">
        <v>721</v>
      </c>
      <c r="CD90" s="301">
        <v>716</v>
      </c>
      <c r="CE90" s="301">
        <v>711</v>
      </c>
      <c r="CF90" s="301">
        <v>709</v>
      </c>
      <c r="CG90" s="301">
        <v>710</v>
      </c>
      <c r="CH90" s="301">
        <v>706</v>
      </c>
      <c r="CI90" s="292">
        <v>693</v>
      </c>
      <c r="CJ90" s="293">
        <v>691</v>
      </c>
      <c r="CK90" s="301">
        <v>687</v>
      </c>
      <c r="CL90" s="301">
        <v>685</v>
      </c>
      <c r="CM90" s="301">
        <v>691</v>
      </c>
      <c r="CN90" s="301">
        <v>688</v>
      </c>
      <c r="CO90" s="301">
        <v>689</v>
      </c>
      <c r="CP90" s="301">
        <v>697</v>
      </c>
      <c r="CQ90" s="301">
        <v>702</v>
      </c>
      <c r="CR90" s="301">
        <v>701</v>
      </c>
      <c r="CS90" s="292">
        <v>699</v>
      </c>
      <c r="CT90" s="296">
        <v>699</v>
      </c>
      <c r="CU90" s="292">
        <v>699</v>
      </c>
      <c r="CV90" s="301">
        <v>692</v>
      </c>
      <c r="CW90" s="301">
        <v>692</v>
      </c>
      <c r="CX90" s="301">
        <v>693</v>
      </c>
      <c r="CY90" s="301">
        <v>696</v>
      </c>
      <c r="CZ90" s="301">
        <v>694</v>
      </c>
      <c r="DA90" s="301">
        <v>696</v>
      </c>
      <c r="DB90" s="301">
        <v>693</v>
      </c>
      <c r="DC90" s="301">
        <v>692</v>
      </c>
      <c r="DD90" s="301">
        <v>694</v>
      </c>
      <c r="DE90" s="301">
        <v>696</v>
      </c>
      <c r="DF90" s="301">
        <v>694</v>
      </c>
      <c r="DG90" s="301">
        <v>695</v>
      </c>
      <c r="DH90" s="301">
        <v>699</v>
      </c>
      <c r="DI90" s="301">
        <v>700</v>
      </c>
      <c r="DJ90" s="301">
        <v>691</v>
      </c>
      <c r="DK90" s="301">
        <v>693</v>
      </c>
      <c r="DL90" s="301">
        <v>701</v>
      </c>
      <c r="DM90" s="301">
        <v>701</v>
      </c>
      <c r="DN90" s="301">
        <v>701</v>
      </c>
      <c r="DO90" s="93">
        <v>0</v>
      </c>
      <c r="DP90" s="79">
        <v>0</v>
      </c>
      <c r="DQ90" s="93">
        <v>6</v>
      </c>
      <c r="DR90" s="79">
        <v>0.86330935251798557</v>
      </c>
    </row>
    <row r="91" spans="1:122" ht="15" outlineLevel="2">
      <c r="A91" s="309">
        <v>400</v>
      </c>
      <c r="B91" s="14" t="s">
        <v>398</v>
      </c>
      <c r="C91" s="287" t="s">
        <v>479</v>
      </c>
      <c r="D91" s="293">
        <v>189</v>
      </c>
      <c r="E91" s="301">
        <v>189</v>
      </c>
      <c r="F91" s="301">
        <v>189</v>
      </c>
      <c r="G91" s="301">
        <v>189</v>
      </c>
      <c r="H91" s="301">
        <v>189</v>
      </c>
      <c r="I91" s="301">
        <v>190</v>
      </c>
      <c r="J91" s="301">
        <v>190</v>
      </c>
      <c r="K91" s="301">
        <v>190</v>
      </c>
      <c r="L91" s="301">
        <v>190</v>
      </c>
      <c r="M91" s="301">
        <v>189</v>
      </c>
      <c r="N91" s="301">
        <v>188</v>
      </c>
      <c r="O91" s="296">
        <v>197</v>
      </c>
      <c r="P91" s="293">
        <v>196</v>
      </c>
      <c r="Q91" s="301">
        <v>176</v>
      </c>
      <c r="R91" s="301">
        <v>171</v>
      </c>
      <c r="S91" s="301">
        <v>254</v>
      </c>
      <c r="T91" s="301">
        <v>252</v>
      </c>
      <c r="U91" s="301">
        <v>255</v>
      </c>
      <c r="V91" s="301">
        <v>255</v>
      </c>
      <c r="W91" s="301">
        <v>252</v>
      </c>
      <c r="X91" s="301">
        <v>250</v>
      </c>
      <c r="Y91" s="301">
        <v>251</v>
      </c>
      <c r="Z91" s="301">
        <v>251</v>
      </c>
      <c r="AA91" s="296">
        <v>252</v>
      </c>
      <c r="AB91" s="293">
        <v>252</v>
      </c>
      <c r="AC91" s="301">
        <v>251</v>
      </c>
      <c r="AD91" s="301">
        <v>252</v>
      </c>
      <c r="AE91" s="301">
        <v>252</v>
      </c>
      <c r="AF91" s="301">
        <v>250</v>
      </c>
      <c r="AG91" s="301">
        <v>250</v>
      </c>
      <c r="AH91" s="301">
        <v>248</v>
      </c>
      <c r="AI91" s="301">
        <v>249</v>
      </c>
      <c r="AJ91" s="301">
        <v>247</v>
      </c>
      <c r="AK91" s="301">
        <v>248</v>
      </c>
      <c r="AL91" s="301">
        <v>248</v>
      </c>
      <c r="AM91" s="296">
        <v>248</v>
      </c>
      <c r="AN91" s="293">
        <v>248</v>
      </c>
      <c r="AO91" s="301">
        <v>248</v>
      </c>
      <c r="AP91" s="301">
        <v>248</v>
      </c>
      <c r="AQ91" s="301">
        <v>248</v>
      </c>
      <c r="AR91" s="301">
        <v>247</v>
      </c>
      <c r="AS91" s="301">
        <v>245</v>
      </c>
      <c r="AT91" s="301">
        <v>244</v>
      </c>
      <c r="AU91" s="301">
        <v>242</v>
      </c>
      <c r="AV91" s="301">
        <v>241</v>
      </c>
      <c r="AW91" s="301">
        <v>240</v>
      </c>
      <c r="AX91" s="301">
        <v>240</v>
      </c>
      <c r="AY91" s="296">
        <v>240</v>
      </c>
      <c r="AZ91" s="293">
        <v>239</v>
      </c>
      <c r="BA91" s="301">
        <v>239</v>
      </c>
      <c r="BB91" s="301">
        <v>238</v>
      </c>
      <c r="BC91" s="301">
        <v>238</v>
      </c>
      <c r="BD91" s="301">
        <v>236</v>
      </c>
      <c r="BE91" s="301">
        <v>236</v>
      </c>
      <c r="BF91" s="301">
        <v>227</v>
      </c>
      <c r="BG91" s="301">
        <v>226</v>
      </c>
      <c r="BH91" s="301">
        <v>226</v>
      </c>
      <c r="BI91" s="301">
        <v>226</v>
      </c>
      <c r="BJ91" s="301">
        <v>225</v>
      </c>
      <c r="BK91" s="292">
        <v>224</v>
      </c>
      <c r="BL91" s="293">
        <v>224</v>
      </c>
      <c r="BM91" s="301">
        <v>224</v>
      </c>
      <c r="BN91" s="301">
        <v>226</v>
      </c>
      <c r="BO91" s="301">
        <v>226</v>
      </c>
      <c r="BP91" s="301">
        <v>226</v>
      </c>
      <c r="BQ91" s="301">
        <v>228</v>
      </c>
      <c r="BR91" s="301">
        <v>227</v>
      </c>
      <c r="BS91" s="301">
        <v>228</v>
      </c>
      <c r="BT91" s="301">
        <v>227</v>
      </c>
      <c r="BU91" s="301">
        <v>225</v>
      </c>
      <c r="BV91" s="301">
        <v>226</v>
      </c>
      <c r="BW91" s="292">
        <v>226</v>
      </c>
      <c r="BX91" s="293">
        <v>231</v>
      </c>
      <c r="BY91" s="301">
        <v>230</v>
      </c>
      <c r="BZ91" s="301">
        <v>243</v>
      </c>
      <c r="CA91" s="301">
        <v>245</v>
      </c>
      <c r="CB91" s="301">
        <v>248</v>
      </c>
      <c r="CC91" s="301">
        <v>247</v>
      </c>
      <c r="CD91" s="301">
        <v>247</v>
      </c>
      <c r="CE91" s="301">
        <v>245</v>
      </c>
      <c r="CF91" s="301">
        <v>246</v>
      </c>
      <c r="CG91" s="301">
        <v>246</v>
      </c>
      <c r="CH91" s="301">
        <v>246</v>
      </c>
      <c r="CI91" s="292">
        <v>249</v>
      </c>
      <c r="CJ91" s="293">
        <v>250</v>
      </c>
      <c r="CK91" s="301">
        <v>248</v>
      </c>
      <c r="CL91" s="301">
        <v>244</v>
      </c>
      <c r="CM91" s="301">
        <v>249</v>
      </c>
      <c r="CN91" s="301">
        <v>249</v>
      </c>
      <c r="CO91" s="301">
        <v>248</v>
      </c>
      <c r="CP91" s="301">
        <v>248</v>
      </c>
      <c r="CQ91" s="301">
        <v>248</v>
      </c>
      <c r="CR91" s="301">
        <v>249</v>
      </c>
      <c r="CS91" s="292">
        <v>248</v>
      </c>
      <c r="CT91" s="296">
        <v>248</v>
      </c>
      <c r="CU91" s="292">
        <v>246</v>
      </c>
      <c r="CV91" s="301">
        <v>245</v>
      </c>
      <c r="CW91" s="301">
        <v>246</v>
      </c>
      <c r="CX91" s="301">
        <v>245</v>
      </c>
      <c r="CY91" s="301">
        <v>248</v>
      </c>
      <c r="CZ91" s="301">
        <v>248</v>
      </c>
      <c r="DA91" s="301">
        <v>247</v>
      </c>
      <c r="DB91" s="301">
        <v>244</v>
      </c>
      <c r="DC91" s="301">
        <v>247</v>
      </c>
      <c r="DD91" s="301">
        <v>247</v>
      </c>
      <c r="DE91" s="301">
        <v>247</v>
      </c>
      <c r="DF91" s="301">
        <v>247</v>
      </c>
      <c r="DG91" s="301">
        <v>244</v>
      </c>
      <c r="DH91" s="301">
        <v>244</v>
      </c>
      <c r="DI91" s="301">
        <v>242</v>
      </c>
      <c r="DJ91" s="301">
        <v>242</v>
      </c>
      <c r="DK91" s="301">
        <v>248</v>
      </c>
      <c r="DL91" s="301">
        <v>250</v>
      </c>
      <c r="DM91" s="301">
        <v>249</v>
      </c>
      <c r="DN91" s="301">
        <v>250</v>
      </c>
      <c r="DO91" s="93">
        <v>1</v>
      </c>
      <c r="DP91" s="79">
        <v>0.4</v>
      </c>
      <c r="DQ91" s="93">
        <v>6</v>
      </c>
      <c r="DR91" s="79">
        <v>2.459016393442623</v>
      </c>
    </row>
    <row r="92" spans="1:122" ht="15" outlineLevel="2">
      <c r="A92" s="309">
        <v>440</v>
      </c>
      <c r="B92" s="14" t="s">
        <v>398</v>
      </c>
      <c r="C92" s="287" t="s">
        <v>482</v>
      </c>
      <c r="D92" s="293">
        <v>756</v>
      </c>
      <c r="E92" s="301">
        <v>756</v>
      </c>
      <c r="F92" s="301">
        <v>756</v>
      </c>
      <c r="G92" s="301">
        <v>756</v>
      </c>
      <c r="H92" s="301">
        <v>756</v>
      </c>
      <c r="I92" s="301">
        <v>769</v>
      </c>
      <c r="J92" s="301">
        <v>768</v>
      </c>
      <c r="K92" s="301">
        <v>768</v>
      </c>
      <c r="L92" s="301">
        <v>768</v>
      </c>
      <c r="M92" s="301">
        <v>768</v>
      </c>
      <c r="N92" s="301">
        <v>766</v>
      </c>
      <c r="O92" s="296">
        <v>792</v>
      </c>
      <c r="P92" s="293">
        <v>790</v>
      </c>
      <c r="Q92" s="301">
        <v>690</v>
      </c>
      <c r="R92" s="301">
        <v>677</v>
      </c>
      <c r="S92" s="301">
        <v>968</v>
      </c>
      <c r="T92" s="301">
        <v>954</v>
      </c>
      <c r="U92" s="301">
        <v>970</v>
      </c>
      <c r="V92" s="301">
        <v>957</v>
      </c>
      <c r="W92" s="301">
        <v>953</v>
      </c>
      <c r="X92" s="301">
        <v>952</v>
      </c>
      <c r="Y92" s="301">
        <v>954</v>
      </c>
      <c r="Z92" s="301">
        <v>953</v>
      </c>
      <c r="AA92" s="296">
        <v>952</v>
      </c>
      <c r="AB92" s="293">
        <v>950</v>
      </c>
      <c r="AC92" s="301">
        <v>951</v>
      </c>
      <c r="AD92" s="301">
        <v>950</v>
      </c>
      <c r="AE92" s="301">
        <v>950</v>
      </c>
      <c r="AF92" s="301">
        <v>935</v>
      </c>
      <c r="AG92" s="301">
        <v>931</v>
      </c>
      <c r="AH92" s="301">
        <v>930</v>
      </c>
      <c r="AI92" s="301">
        <v>925</v>
      </c>
      <c r="AJ92" s="301">
        <v>923</v>
      </c>
      <c r="AK92" s="301">
        <v>925</v>
      </c>
      <c r="AL92" s="301">
        <v>923</v>
      </c>
      <c r="AM92" s="296">
        <v>923</v>
      </c>
      <c r="AN92" s="293">
        <v>922</v>
      </c>
      <c r="AO92" s="301">
        <v>919</v>
      </c>
      <c r="AP92" s="301">
        <v>917</v>
      </c>
      <c r="AQ92" s="301">
        <v>916</v>
      </c>
      <c r="AR92" s="301">
        <v>914</v>
      </c>
      <c r="AS92" s="301">
        <v>913</v>
      </c>
      <c r="AT92" s="301">
        <v>911</v>
      </c>
      <c r="AU92" s="301">
        <v>909</v>
      </c>
      <c r="AV92" s="301">
        <v>907</v>
      </c>
      <c r="AW92" s="301">
        <v>905</v>
      </c>
      <c r="AX92" s="301">
        <v>904</v>
      </c>
      <c r="AY92" s="296">
        <v>901</v>
      </c>
      <c r="AZ92" s="293">
        <v>901</v>
      </c>
      <c r="BA92" s="301">
        <v>896</v>
      </c>
      <c r="BB92" s="301">
        <v>893</v>
      </c>
      <c r="BC92" s="301">
        <v>887</v>
      </c>
      <c r="BD92" s="301">
        <v>885</v>
      </c>
      <c r="BE92" s="301">
        <v>884</v>
      </c>
      <c r="BF92" s="301">
        <v>869</v>
      </c>
      <c r="BG92" s="301">
        <v>866</v>
      </c>
      <c r="BH92" s="301">
        <v>864</v>
      </c>
      <c r="BI92" s="301">
        <v>859</v>
      </c>
      <c r="BJ92" s="301">
        <v>854</v>
      </c>
      <c r="BK92" s="292">
        <v>854</v>
      </c>
      <c r="BL92" s="293">
        <v>856</v>
      </c>
      <c r="BM92" s="301">
        <v>851</v>
      </c>
      <c r="BN92" s="301">
        <v>874</v>
      </c>
      <c r="BO92" s="301">
        <v>874</v>
      </c>
      <c r="BP92" s="301">
        <v>874</v>
      </c>
      <c r="BQ92" s="301">
        <v>880</v>
      </c>
      <c r="BR92" s="301">
        <v>865</v>
      </c>
      <c r="BS92" s="301">
        <v>865</v>
      </c>
      <c r="BT92" s="301">
        <v>856</v>
      </c>
      <c r="BU92" s="301">
        <v>852</v>
      </c>
      <c r="BV92" s="301">
        <v>850</v>
      </c>
      <c r="BW92" s="292">
        <v>850</v>
      </c>
      <c r="BX92" s="293">
        <v>864</v>
      </c>
      <c r="BY92" s="301">
        <v>861</v>
      </c>
      <c r="BZ92" s="301">
        <v>922</v>
      </c>
      <c r="CA92" s="301">
        <v>920</v>
      </c>
      <c r="CB92" s="301">
        <v>922</v>
      </c>
      <c r="CC92" s="301">
        <v>921</v>
      </c>
      <c r="CD92" s="301">
        <v>915</v>
      </c>
      <c r="CE92" s="301">
        <v>910</v>
      </c>
      <c r="CF92" s="301">
        <v>902</v>
      </c>
      <c r="CG92" s="301">
        <v>907</v>
      </c>
      <c r="CH92" s="301">
        <v>906</v>
      </c>
      <c r="CI92" s="292">
        <v>902</v>
      </c>
      <c r="CJ92" s="293">
        <v>903</v>
      </c>
      <c r="CK92" s="301">
        <v>897</v>
      </c>
      <c r="CL92" s="301">
        <v>896</v>
      </c>
      <c r="CM92" s="301">
        <v>909</v>
      </c>
      <c r="CN92" s="301">
        <v>905</v>
      </c>
      <c r="CO92" s="301">
        <v>901</v>
      </c>
      <c r="CP92" s="301">
        <v>900</v>
      </c>
      <c r="CQ92" s="301">
        <v>903</v>
      </c>
      <c r="CR92" s="301">
        <v>904</v>
      </c>
      <c r="CS92" s="292">
        <v>900</v>
      </c>
      <c r="CT92" s="296">
        <v>898</v>
      </c>
      <c r="CU92" s="292">
        <v>893</v>
      </c>
      <c r="CV92" s="301">
        <v>888</v>
      </c>
      <c r="CW92" s="301">
        <v>886</v>
      </c>
      <c r="CX92" s="301">
        <v>886</v>
      </c>
      <c r="CY92" s="301">
        <v>884</v>
      </c>
      <c r="CZ92" s="301">
        <v>882</v>
      </c>
      <c r="DA92" s="301">
        <v>882</v>
      </c>
      <c r="DB92" s="301">
        <v>880</v>
      </c>
      <c r="DC92" s="301">
        <v>875</v>
      </c>
      <c r="DD92" s="301">
        <v>874</v>
      </c>
      <c r="DE92" s="301">
        <v>872</v>
      </c>
      <c r="DF92" s="301">
        <v>869</v>
      </c>
      <c r="DG92" s="301">
        <v>868</v>
      </c>
      <c r="DH92" s="301">
        <v>856</v>
      </c>
      <c r="DI92" s="301">
        <v>855</v>
      </c>
      <c r="DJ92" s="301">
        <v>850</v>
      </c>
      <c r="DK92" s="301">
        <v>860</v>
      </c>
      <c r="DL92" s="301">
        <v>869</v>
      </c>
      <c r="DM92" s="301">
        <v>871</v>
      </c>
      <c r="DN92" s="301">
        <v>875</v>
      </c>
      <c r="DO92" s="93">
        <v>4</v>
      </c>
      <c r="DP92" s="79">
        <v>0.45714285714285718</v>
      </c>
      <c r="DQ92" s="93">
        <v>7</v>
      </c>
      <c r="DR92" s="79">
        <v>0.80645161290322576</v>
      </c>
    </row>
    <row r="93" spans="1:122" ht="15" outlineLevel="2">
      <c r="A93" s="309">
        <v>483</v>
      </c>
      <c r="B93" s="14" t="s">
        <v>398</v>
      </c>
      <c r="C93" s="287" t="s">
        <v>486</v>
      </c>
      <c r="D93" s="293">
        <v>159</v>
      </c>
      <c r="E93" s="301">
        <v>159</v>
      </c>
      <c r="F93" s="301">
        <v>159</v>
      </c>
      <c r="G93" s="301">
        <v>159</v>
      </c>
      <c r="H93" s="301">
        <v>159</v>
      </c>
      <c r="I93" s="301">
        <v>160</v>
      </c>
      <c r="J93" s="301">
        <v>160</v>
      </c>
      <c r="K93" s="301">
        <v>160</v>
      </c>
      <c r="L93" s="301">
        <v>160</v>
      </c>
      <c r="M93" s="301">
        <v>160</v>
      </c>
      <c r="N93" s="301">
        <v>160</v>
      </c>
      <c r="O93" s="296">
        <v>195</v>
      </c>
      <c r="P93" s="293">
        <v>192</v>
      </c>
      <c r="Q93" s="301">
        <v>166</v>
      </c>
      <c r="R93" s="301">
        <v>166</v>
      </c>
      <c r="S93" s="301">
        <v>196</v>
      </c>
      <c r="T93" s="301">
        <v>192</v>
      </c>
      <c r="U93" s="301">
        <v>188</v>
      </c>
      <c r="V93" s="301">
        <v>191</v>
      </c>
      <c r="W93" s="301">
        <v>193</v>
      </c>
      <c r="X93" s="301">
        <v>193</v>
      </c>
      <c r="Y93" s="301">
        <v>194</v>
      </c>
      <c r="Z93" s="301">
        <v>194</v>
      </c>
      <c r="AA93" s="296">
        <v>195</v>
      </c>
      <c r="AB93" s="293">
        <v>195</v>
      </c>
      <c r="AC93" s="301">
        <v>193</v>
      </c>
      <c r="AD93" s="301">
        <v>193</v>
      </c>
      <c r="AE93" s="301">
        <v>193</v>
      </c>
      <c r="AF93" s="301">
        <v>197</v>
      </c>
      <c r="AG93" s="301">
        <v>197</v>
      </c>
      <c r="AH93" s="301">
        <v>199</v>
      </c>
      <c r="AI93" s="301">
        <v>202</v>
      </c>
      <c r="AJ93" s="301">
        <v>202</v>
      </c>
      <c r="AK93" s="301">
        <v>203</v>
      </c>
      <c r="AL93" s="301">
        <v>203</v>
      </c>
      <c r="AM93" s="296">
        <v>203</v>
      </c>
      <c r="AN93" s="293">
        <v>202</v>
      </c>
      <c r="AO93" s="301">
        <v>203</v>
      </c>
      <c r="AP93" s="301">
        <v>202</v>
      </c>
      <c r="AQ93" s="301">
        <v>202</v>
      </c>
      <c r="AR93" s="301">
        <v>202</v>
      </c>
      <c r="AS93" s="301">
        <v>202</v>
      </c>
      <c r="AT93" s="301">
        <v>202</v>
      </c>
      <c r="AU93" s="301">
        <v>198</v>
      </c>
      <c r="AV93" s="301">
        <v>198</v>
      </c>
      <c r="AW93" s="301">
        <v>198</v>
      </c>
      <c r="AX93" s="301">
        <v>197</v>
      </c>
      <c r="AY93" s="296">
        <v>196</v>
      </c>
      <c r="AZ93" s="293">
        <v>195</v>
      </c>
      <c r="BA93" s="301">
        <v>195</v>
      </c>
      <c r="BB93" s="301">
        <v>195</v>
      </c>
      <c r="BC93" s="301">
        <v>195</v>
      </c>
      <c r="BD93" s="301">
        <v>195</v>
      </c>
      <c r="BE93" s="301">
        <v>194</v>
      </c>
      <c r="BF93" s="301">
        <v>190</v>
      </c>
      <c r="BG93" s="301">
        <v>191</v>
      </c>
      <c r="BH93" s="301">
        <v>191</v>
      </c>
      <c r="BI93" s="301">
        <v>191</v>
      </c>
      <c r="BJ93" s="301">
        <v>193</v>
      </c>
      <c r="BK93" s="292">
        <v>192</v>
      </c>
      <c r="BL93" s="293">
        <v>190</v>
      </c>
      <c r="BM93" s="301">
        <v>189</v>
      </c>
      <c r="BN93" s="301">
        <v>190</v>
      </c>
      <c r="BO93" s="301">
        <v>190</v>
      </c>
      <c r="BP93" s="301">
        <v>190</v>
      </c>
      <c r="BQ93" s="301">
        <v>190</v>
      </c>
      <c r="BR93" s="301">
        <v>188</v>
      </c>
      <c r="BS93" s="301">
        <v>187</v>
      </c>
      <c r="BT93" s="301">
        <v>187</v>
      </c>
      <c r="BU93" s="301">
        <v>187</v>
      </c>
      <c r="BV93" s="301">
        <v>187</v>
      </c>
      <c r="BW93" s="292">
        <v>187</v>
      </c>
      <c r="BX93" s="293">
        <v>188</v>
      </c>
      <c r="BY93" s="301">
        <v>188</v>
      </c>
      <c r="BZ93" s="301">
        <v>194</v>
      </c>
      <c r="CA93" s="301">
        <v>191</v>
      </c>
      <c r="CB93" s="301">
        <v>191</v>
      </c>
      <c r="CC93" s="301">
        <v>188</v>
      </c>
      <c r="CD93" s="301">
        <v>188</v>
      </c>
      <c r="CE93" s="301">
        <v>186</v>
      </c>
      <c r="CF93" s="301">
        <v>185</v>
      </c>
      <c r="CG93" s="301">
        <v>187</v>
      </c>
      <c r="CH93" s="301">
        <v>187</v>
      </c>
      <c r="CI93" s="292">
        <v>181</v>
      </c>
      <c r="CJ93" s="293">
        <v>182</v>
      </c>
      <c r="CK93" s="301">
        <v>181</v>
      </c>
      <c r="CL93" s="301">
        <v>179</v>
      </c>
      <c r="CM93" s="301">
        <v>180</v>
      </c>
      <c r="CN93" s="301">
        <v>180</v>
      </c>
      <c r="CO93" s="301">
        <v>185</v>
      </c>
      <c r="CP93" s="301">
        <v>188</v>
      </c>
      <c r="CQ93" s="301">
        <v>189</v>
      </c>
      <c r="CR93" s="301">
        <v>189</v>
      </c>
      <c r="CS93" s="292">
        <v>188</v>
      </c>
      <c r="CT93" s="296">
        <v>189</v>
      </c>
      <c r="CU93" s="292">
        <v>188</v>
      </c>
      <c r="CV93" s="301">
        <v>186</v>
      </c>
      <c r="CW93" s="301">
        <v>186</v>
      </c>
      <c r="CX93" s="301">
        <v>187</v>
      </c>
      <c r="CY93" s="301">
        <v>187</v>
      </c>
      <c r="CZ93" s="301">
        <v>187</v>
      </c>
      <c r="DA93" s="301">
        <v>189</v>
      </c>
      <c r="DB93" s="301">
        <v>189</v>
      </c>
      <c r="DC93" s="301">
        <v>190</v>
      </c>
      <c r="DD93" s="301">
        <v>193</v>
      </c>
      <c r="DE93" s="301">
        <v>193</v>
      </c>
      <c r="DF93" s="301">
        <v>191</v>
      </c>
      <c r="DG93" s="301">
        <v>187</v>
      </c>
      <c r="DH93" s="301">
        <v>188</v>
      </c>
      <c r="DI93" s="301">
        <v>198</v>
      </c>
      <c r="DJ93" s="301">
        <v>193</v>
      </c>
      <c r="DK93" s="301">
        <v>196</v>
      </c>
      <c r="DL93" s="301">
        <v>198</v>
      </c>
      <c r="DM93" s="301">
        <v>200</v>
      </c>
      <c r="DN93" s="301">
        <v>198</v>
      </c>
      <c r="DO93" s="93">
        <v>-2</v>
      </c>
      <c r="DP93" s="79">
        <v>-1.0101010101010102</v>
      </c>
      <c r="DQ93" s="93">
        <v>11</v>
      </c>
      <c r="DR93" s="79">
        <v>5.8823529411764701</v>
      </c>
    </row>
    <row r="94" spans="1:122" ht="15" outlineLevel="2">
      <c r="A94" s="309">
        <v>541</v>
      </c>
      <c r="B94" s="14" t="s">
        <v>398</v>
      </c>
      <c r="C94" s="287" t="s">
        <v>581</v>
      </c>
      <c r="D94" s="293">
        <v>275</v>
      </c>
      <c r="E94" s="301">
        <v>275</v>
      </c>
      <c r="F94" s="301">
        <v>275</v>
      </c>
      <c r="G94" s="301">
        <v>275</v>
      </c>
      <c r="H94" s="301">
        <v>275</v>
      </c>
      <c r="I94" s="301">
        <v>276</v>
      </c>
      <c r="J94" s="301">
        <v>276</v>
      </c>
      <c r="K94" s="301">
        <v>276</v>
      </c>
      <c r="L94" s="301">
        <v>276</v>
      </c>
      <c r="M94" s="301">
        <v>276</v>
      </c>
      <c r="N94" s="301">
        <v>276</v>
      </c>
      <c r="O94" s="296">
        <v>281</v>
      </c>
      <c r="P94" s="293">
        <v>281</v>
      </c>
      <c r="Q94" s="301">
        <v>241</v>
      </c>
      <c r="R94" s="301">
        <v>237</v>
      </c>
      <c r="S94" s="301">
        <v>315</v>
      </c>
      <c r="T94" s="301">
        <v>310</v>
      </c>
      <c r="U94" s="301">
        <v>312</v>
      </c>
      <c r="V94" s="301">
        <v>307</v>
      </c>
      <c r="W94" s="301">
        <v>306</v>
      </c>
      <c r="X94" s="301">
        <v>305</v>
      </c>
      <c r="Y94" s="301">
        <v>304</v>
      </c>
      <c r="Z94" s="301">
        <v>304</v>
      </c>
      <c r="AA94" s="296">
        <v>304</v>
      </c>
      <c r="AB94" s="293">
        <v>304</v>
      </c>
      <c r="AC94" s="301">
        <v>304</v>
      </c>
      <c r="AD94" s="301">
        <v>305</v>
      </c>
      <c r="AE94" s="301">
        <v>305</v>
      </c>
      <c r="AF94" s="301">
        <v>299</v>
      </c>
      <c r="AG94" s="301">
        <v>299</v>
      </c>
      <c r="AH94" s="301">
        <v>298</v>
      </c>
      <c r="AI94" s="301">
        <v>298</v>
      </c>
      <c r="AJ94" s="301">
        <v>298</v>
      </c>
      <c r="AK94" s="301">
        <v>298</v>
      </c>
      <c r="AL94" s="301">
        <v>299</v>
      </c>
      <c r="AM94" s="296">
        <v>299</v>
      </c>
      <c r="AN94" s="293">
        <v>298</v>
      </c>
      <c r="AO94" s="301">
        <v>296</v>
      </c>
      <c r="AP94" s="301">
        <v>294</v>
      </c>
      <c r="AQ94" s="301">
        <v>294</v>
      </c>
      <c r="AR94" s="301">
        <v>294</v>
      </c>
      <c r="AS94" s="301">
        <v>294</v>
      </c>
      <c r="AT94" s="301">
        <v>292</v>
      </c>
      <c r="AU94" s="301">
        <v>291</v>
      </c>
      <c r="AV94" s="301">
        <v>290</v>
      </c>
      <c r="AW94" s="301">
        <v>289</v>
      </c>
      <c r="AX94" s="301">
        <v>289</v>
      </c>
      <c r="AY94" s="296">
        <v>289</v>
      </c>
      <c r="AZ94" s="293">
        <v>288</v>
      </c>
      <c r="BA94" s="301">
        <v>288</v>
      </c>
      <c r="BB94" s="301">
        <v>284</v>
      </c>
      <c r="BC94" s="301">
        <v>284</v>
      </c>
      <c r="BD94" s="301">
        <v>284</v>
      </c>
      <c r="BE94" s="301">
        <v>284</v>
      </c>
      <c r="BF94" s="301">
        <v>279</v>
      </c>
      <c r="BG94" s="301">
        <v>278</v>
      </c>
      <c r="BH94" s="301">
        <v>278</v>
      </c>
      <c r="BI94" s="301">
        <v>278</v>
      </c>
      <c r="BJ94" s="301">
        <v>279</v>
      </c>
      <c r="BK94" s="292">
        <v>278</v>
      </c>
      <c r="BL94" s="293">
        <v>278</v>
      </c>
      <c r="BM94" s="301">
        <v>278</v>
      </c>
      <c r="BN94" s="301">
        <v>287</v>
      </c>
      <c r="BO94" s="301">
        <v>287</v>
      </c>
      <c r="BP94" s="301">
        <v>287</v>
      </c>
      <c r="BQ94" s="301">
        <v>287</v>
      </c>
      <c r="BR94" s="301">
        <v>282</v>
      </c>
      <c r="BS94" s="301">
        <v>282</v>
      </c>
      <c r="BT94" s="301">
        <v>282</v>
      </c>
      <c r="BU94" s="301">
        <v>280</v>
      </c>
      <c r="BV94" s="301">
        <v>277</v>
      </c>
      <c r="BW94" s="292">
        <v>277</v>
      </c>
      <c r="BX94" s="293">
        <v>279</v>
      </c>
      <c r="BY94" s="301">
        <v>278</v>
      </c>
      <c r="BZ94" s="301">
        <v>309</v>
      </c>
      <c r="CA94" s="301">
        <v>310</v>
      </c>
      <c r="CB94" s="301">
        <v>309</v>
      </c>
      <c r="CC94" s="301">
        <v>307</v>
      </c>
      <c r="CD94" s="301">
        <v>306</v>
      </c>
      <c r="CE94" s="301">
        <v>305</v>
      </c>
      <c r="CF94" s="301">
        <v>303</v>
      </c>
      <c r="CG94" s="301">
        <v>303</v>
      </c>
      <c r="CH94" s="301">
        <v>302</v>
      </c>
      <c r="CI94" s="292">
        <v>292</v>
      </c>
      <c r="CJ94" s="293">
        <v>294</v>
      </c>
      <c r="CK94" s="301">
        <v>293</v>
      </c>
      <c r="CL94" s="301">
        <v>294</v>
      </c>
      <c r="CM94" s="301">
        <v>301</v>
      </c>
      <c r="CN94" s="301">
        <v>298</v>
      </c>
      <c r="CO94" s="301">
        <v>290</v>
      </c>
      <c r="CP94" s="301">
        <v>292</v>
      </c>
      <c r="CQ94" s="301">
        <v>291</v>
      </c>
      <c r="CR94" s="301">
        <v>291</v>
      </c>
      <c r="CS94" s="292">
        <v>288</v>
      </c>
      <c r="CT94" s="296">
        <v>292</v>
      </c>
      <c r="CU94" s="292">
        <v>290</v>
      </c>
      <c r="CV94" s="301">
        <v>289</v>
      </c>
      <c r="CW94" s="301">
        <v>289</v>
      </c>
      <c r="CX94" s="301">
        <v>290</v>
      </c>
      <c r="CY94" s="301">
        <v>292</v>
      </c>
      <c r="CZ94" s="301">
        <v>292</v>
      </c>
      <c r="DA94" s="301">
        <v>291</v>
      </c>
      <c r="DB94" s="301">
        <v>291</v>
      </c>
      <c r="DC94" s="301">
        <v>293</v>
      </c>
      <c r="DD94" s="301">
        <v>292</v>
      </c>
      <c r="DE94" s="301">
        <v>292</v>
      </c>
      <c r="DF94" s="301">
        <v>290</v>
      </c>
      <c r="DG94" s="301">
        <v>289</v>
      </c>
      <c r="DH94" s="301">
        <v>289</v>
      </c>
      <c r="DI94" s="301">
        <v>294</v>
      </c>
      <c r="DJ94" s="301">
        <v>295</v>
      </c>
      <c r="DK94" s="301">
        <v>293</v>
      </c>
      <c r="DL94" s="301">
        <v>294</v>
      </c>
      <c r="DM94" s="301">
        <v>294</v>
      </c>
      <c r="DN94" s="301">
        <v>295</v>
      </c>
      <c r="DO94" s="93">
        <v>1</v>
      </c>
      <c r="DP94" s="79">
        <v>0.33898305084745761</v>
      </c>
      <c r="DQ94" s="93">
        <v>6</v>
      </c>
      <c r="DR94" s="79">
        <v>2.0761245674740483</v>
      </c>
    </row>
    <row r="95" spans="1:122" ht="15" outlineLevel="2">
      <c r="A95" s="309">
        <v>607</v>
      </c>
      <c r="B95" s="14" t="s">
        <v>398</v>
      </c>
      <c r="C95" s="287" t="s">
        <v>583</v>
      </c>
      <c r="D95" s="293">
        <v>137</v>
      </c>
      <c r="E95" s="301">
        <v>137</v>
      </c>
      <c r="F95" s="301">
        <v>136</v>
      </c>
      <c r="G95" s="301">
        <v>136</v>
      </c>
      <c r="H95" s="301">
        <v>136</v>
      </c>
      <c r="I95" s="301">
        <v>149</v>
      </c>
      <c r="J95" s="301">
        <v>146</v>
      </c>
      <c r="K95" s="301">
        <v>147</v>
      </c>
      <c r="L95" s="301">
        <v>147</v>
      </c>
      <c r="M95" s="301">
        <v>147</v>
      </c>
      <c r="N95" s="301">
        <v>146</v>
      </c>
      <c r="O95" s="296">
        <v>148</v>
      </c>
      <c r="P95" s="293">
        <v>147</v>
      </c>
      <c r="Q95" s="301">
        <v>123</v>
      </c>
      <c r="R95" s="301">
        <v>122</v>
      </c>
      <c r="S95" s="301">
        <v>170</v>
      </c>
      <c r="T95" s="301">
        <v>169</v>
      </c>
      <c r="U95" s="301">
        <v>171</v>
      </c>
      <c r="V95" s="301">
        <v>171</v>
      </c>
      <c r="W95" s="301">
        <v>171</v>
      </c>
      <c r="X95" s="301">
        <v>171</v>
      </c>
      <c r="Y95" s="301">
        <v>170</v>
      </c>
      <c r="Z95" s="301">
        <v>170</v>
      </c>
      <c r="AA95" s="296">
        <v>170</v>
      </c>
      <c r="AB95" s="293">
        <v>170</v>
      </c>
      <c r="AC95" s="301">
        <v>169</v>
      </c>
      <c r="AD95" s="301">
        <v>170</v>
      </c>
      <c r="AE95" s="301">
        <v>170</v>
      </c>
      <c r="AF95" s="301">
        <v>171</v>
      </c>
      <c r="AG95" s="301">
        <v>171</v>
      </c>
      <c r="AH95" s="301">
        <v>173</v>
      </c>
      <c r="AI95" s="301">
        <v>173</v>
      </c>
      <c r="AJ95" s="301">
        <v>174</v>
      </c>
      <c r="AK95" s="301">
        <v>175</v>
      </c>
      <c r="AL95" s="301">
        <v>176</v>
      </c>
      <c r="AM95" s="296">
        <v>175</v>
      </c>
      <c r="AN95" s="293">
        <v>174</v>
      </c>
      <c r="AO95" s="301">
        <v>174</v>
      </c>
      <c r="AP95" s="301">
        <v>174</v>
      </c>
      <c r="AQ95" s="301">
        <v>173</v>
      </c>
      <c r="AR95" s="301">
        <v>172</v>
      </c>
      <c r="AS95" s="301">
        <v>172</v>
      </c>
      <c r="AT95" s="301">
        <v>171</v>
      </c>
      <c r="AU95" s="301">
        <v>171</v>
      </c>
      <c r="AV95" s="301">
        <v>171</v>
      </c>
      <c r="AW95" s="301">
        <v>171</v>
      </c>
      <c r="AX95" s="301">
        <v>171</v>
      </c>
      <c r="AY95" s="296">
        <v>171</v>
      </c>
      <c r="AZ95" s="293">
        <v>171</v>
      </c>
      <c r="BA95" s="301">
        <v>169</v>
      </c>
      <c r="BB95" s="301">
        <v>167</v>
      </c>
      <c r="BC95" s="301">
        <v>165</v>
      </c>
      <c r="BD95" s="301">
        <v>165</v>
      </c>
      <c r="BE95" s="301">
        <v>165</v>
      </c>
      <c r="BF95" s="301">
        <v>160</v>
      </c>
      <c r="BG95" s="301">
        <v>158</v>
      </c>
      <c r="BH95" s="301">
        <v>159</v>
      </c>
      <c r="BI95" s="301">
        <v>161</v>
      </c>
      <c r="BJ95" s="301">
        <v>164</v>
      </c>
      <c r="BK95" s="292">
        <v>164</v>
      </c>
      <c r="BL95" s="293">
        <v>167</v>
      </c>
      <c r="BM95" s="301">
        <v>167</v>
      </c>
      <c r="BN95" s="301">
        <v>168</v>
      </c>
      <c r="BO95" s="301">
        <v>168</v>
      </c>
      <c r="BP95" s="301">
        <v>168</v>
      </c>
      <c r="BQ95" s="301">
        <v>168</v>
      </c>
      <c r="BR95" s="301">
        <v>168</v>
      </c>
      <c r="BS95" s="301">
        <v>169</v>
      </c>
      <c r="BT95" s="301">
        <v>168</v>
      </c>
      <c r="BU95" s="301">
        <v>165</v>
      </c>
      <c r="BV95" s="301">
        <v>163</v>
      </c>
      <c r="BW95" s="292">
        <v>163</v>
      </c>
      <c r="BX95" s="293">
        <v>163</v>
      </c>
      <c r="BY95" s="301">
        <v>161</v>
      </c>
      <c r="BZ95" s="301">
        <v>171</v>
      </c>
      <c r="CA95" s="301">
        <v>169</v>
      </c>
      <c r="CB95" s="301">
        <v>172</v>
      </c>
      <c r="CC95" s="301">
        <v>172</v>
      </c>
      <c r="CD95" s="301">
        <v>173</v>
      </c>
      <c r="CE95" s="301">
        <v>173</v>
      </c>
      <c r="CF95" s="301">
        <v>174</v>
      </c>
      <c r="CG95" s="301">
        <v>177</v>
      </c>
      <c r="CH95" s="301">
        <v>175</v>
      </c>
      <c r="CI95" s="292">
        <v>177</v>
      </c>
      <c r="CJ95" s="293">
        <v>176</v>
      </c>
      <c r="CK95" s="301">
        <v>173</v>
      </c>
      <c r="CL95" s="301">
        <v>176</v>
      </c>
      <c r="CM95" s="301">
        <v>178</v>
      </c>
      <c r="CN95" s="301">
        <v>177</v>
      </c>
      <c r="CO95" s="301">
        <v>179</v>
      </c>
      <c r="CP95" s="301">
        <v>179</v>
      </c>
      <c r="CQ95" s="301">
        <v>181</v>
      </c>
      <c r="CR95" s="301">
        <v>179</v>
      </c>
      <c r="CS95" s="292">
        <v>181</v>
      </c>
      <c r="CT95" s="296">
        <v>181</v>
      </c>
      <c r="CU95" s="292">
        <v>181</v>
      </c>
      <c r="CV95" s="301">
        <v>181</v>
      </c>
      <c r="CW95" s="301">
        <v>179</v>
      </c>
      <c r="CX95" s="301">
        <v>180</v>
      </c>
      <c r="CY95" s="301">
        <v>178</v>
      </c>
      <c r="CZ95" s="301">
        <v>177</v>
      </c>
      <c r="DA95" s="301">
        <v>179</v>
      </c>
      <c r="DB95" s="301">
        <v>181</v>
      </c>
      <c r="DC95" s="301">
        <v>181</v>
      </c>
      <c r="DD95" s="301">
        <v>181</v>
      </c>
      <c r="DE95" s="301">
        <v>179</v>
      </c>
      <c r="DF95" s="301">
        <v>177</v>
      </c>
      <c r="DG95" s="301">
        <v>176</v>
      </c>
      <c r="DH95" s="301">
        <v>175</v>
      </c>
      <c r="DI95" s="301">
        <v>177</v>
      </c>
      <c r="DJ95" s="301">
        <v>171</v>
      </c>
      <c r="DK95" s="301">
        <v>173</v>
      </c>
      <c r="DL95" s="301">
        <v>175</v>
      </c>
      <c r="DM95" s="301">
        <v>175</v>
      </c>
      <c r="DN95" s="301">
        <v>178</v>
      </c>
      <c r="DO95" s="93">
        <v>3</v>
      </c>
      <c r="DP95" s="79">
        <v>1.6853932584269662</v>
      </c>
      <c r="DQ95" s="93">
        <v>2</v>
      </c>
      <c r="DR95" s="79">
        <v>1.1363636363636365</v>
      </c>
    </row>
    <row r="96" spans="1:122" ht="15" outlineLevel="2">
      <c r="A96" s="309">
        <v>615</v>
      </c>
      <c r="B96" s="14" t="s">
        <v>398</v>
      </c>
      <c r="C96" s="287" t="s">
        <v>498</v>
      </c>
      <c r="D96" s="293">
        <v>1436</v>
      </c>
      <c r="E96" s="301">
        <v>1436</v>
      </c>
      <c r="F96" s="301">
        <v>1435</v>
      </c>
      <c r="G96" s="301">
        <v>1435</v>
      </c>
      <c r="H96" s="301">
        <v>1435</v>
      </c>
      <c r="I96" s="301">
        <v>1480</v>
      </c>
      <c r="J96" s="301">
        <v>1480</v>
      </c>
      <c r="K96" s="301">
        <v>1481</v>
      </c>
      <c r="L96" s="301">
        <v>1481</v>
      </c>
      <c r="M96" s="301">
        <v>1480</v>
      </c>
      <c r="N96" s="301">
        <v>1474</v>
      </c>
      <c r="O96" s="296">
        <v>1526</v>
      </c>
      <c r="P96" s="293">
        <v>1517</v>
      </c>
      <c r="Q96" s="301">
        <v>1318</v>
      </c>
      <c r="R96" s="301">
        <v>1287</v>
      </c>
      <c r="S96" s="301">
        <v>1880</v>
      </c>
      <c r="T96" s="301">
        <v>1847</v>
      </c>
      <c r="U96" s="301">
        <v>1904</v>
      </c>
      <c r="V96" s="301">
        <v>1875</v>
      </c>
      <c r="W96" s="301">
        <v>1871</v>
      </c>
      <c r="X96" s="301">
        <v>1868</v>
      </c>
      <c r="Y96" s="301">
        <v>1881</v>
      </c>
      <c r="Z96" s="301">
        <v>1879</v>
      </c>
      <c r="AA96" s="296">
        <v>1874</v>
      </c>
      <c r="AB96" s="293">
        <v>1871</v>
      </c>
      <c r="AC96" s="301">
        <v>1866</v>
      </c>
      <c r="AD96" s="301">
        <v>1876</v>
      </c>
      <c r="AE96" s="301">
        <v>1876</v>
      </c>
      <c r="AF96" s="301">
        <v>1868</v>
      </c>
      <c r="AG96" s="301">
        <v>1857</v>
      </c>
      <c r="AH96" s="301">
        <v>1862</v>
      </c>
      <c r="AI96" s="301">
        <v>1873</v>
      </c>
      <c r="AJ96" s="301">
        <v>1872</v>
      </c>
      <c r="AK96" s="301">
        <v>1869</v>
      </c>
      <c r="AL96" s="301">
        <v>1866</v>
      </c>
      <c r="AM96" s="296">
        <v>1863</v>
      </c>
      <c r="AN96" s="293">
        <v>1856</v>
      </c>
      <c r="AO96" s="301">
        <v>1855</v>
      </c>
      <c r="AP96" s="301">
        <v>1852</v>
      </c>
      <c r="AQ96" s="301">
        <v>1844</v>
      </c>
      <c r="AR96" s="301">
        <v>1841</v>
      </c>
      <c r="AS96" s="301">
        <v>1835</v>
      </c>
      <c r="AT96" s="301">
        <v>1827</v>
      </c>
      <c r="AU96" s="301">
        <v>1808</v>
      </c>
      <c r="AV96" s="301">
        <v>1798</v>
      </c>
      <c r="AW96" s="301">
        <v>1792</v>
      </c>
      <c r="AX96" s="301">
        <v>1783</v>
      </c>
      <c r="AY96" s="296">
        <v>1778</v>
      </c>
      <c r="AZ96" s="293">
        <v>1771</v>
      </c>
      <c r="BA96" s="301">
        <v>1763</v>
      </c>
      <c r="BB96" s="301">
        <v>1748</v>
      </c>
      <c r="BC96" s="301">
        <v>1745</v>
      </c>
      <c r="BD96" s="301">
        <v>1739</v>
      </c>
      <c r="BE96" s="301">
        <v>1734</v>
      </c>
      <c r="BF96" s="301">
        <v>1683</v>
      </c>
      <c r="BG96" s="301">
        <v>1686</v>
      </c>
      <c r="BH96" s="301">
        <v>1680</v>
      </c>
      <c r="BI96" s="301">
        <v>1678</v>
      </c>
      <c r="BJ96" s="301">
        <v>1687</v>
      </c>
      <c r="BK96" s="292">
        <v>1684</v>
      </c>
      <c r="BL96" s="293">
        <v>1701</v>
      </c>
      <c r="BM96" s="301">
        <v>1698</v>
      </c>
      <c r="BN96" s="301">
        <v>1760</v>
      </c>
      <c r="BO96" s="301">
        <v>1762</v>
      </c>
      <c r="BP96" s="301">
        <v>1762</v>
      </c>
      <c r="BQ96" s="301">
        <v>1769</v>
      </c>
      <c r="BR96" s="301">
        <v>1739</v>
      </c>
      <c r="BS96" s="301">
        <v>1747</v>
      </c>
      <c r="BT96" s="301">
        <v>1742</v>
      </c>
      <c r="BU96" s="301">
        <v>1734</v>
      </c>
      <c r="BV96" s="301">
        <v>1732</v>
      </c>
      <c r="BW96" s="292">
        <v>1732</v>
      </c>
      <c r="BX96" s="293">
        <v>1762</v>
      </c>
      <c r="BY96" s="301">
        <v>1760</v>
      </c>
      <c r="BZ96" s="301">
        <v>1924</v>
      </c>
      <c r="CA96" s="301">
        <v>1929</v>
      </c>
      <c r="CB96" s="301">
        <v>1929</v>
      </c>
      <c r="CC96" s="301">
        <v>1919</v>
      </c>
      <c r="CD96" s="301">
        <v>1912</v>
      </c>
      <c r="CE96" s="301">
        <v>1904</v>
      </c>
      <c r="CF96" s="301">
        <v>1899</v>
      </c>
      <c r="CG96" s="301">
        <v>1907</v>
      </c>
      <c r="CH96" s="301">
        <v>1894</v>
      </c>
      <c r="CI96" s="292">
        <v>1856</v>
      </c>
      <c r="CJ96" s="293">
        <v>1850</v>
      </c>
      <c r="CK96" s="301">
        <v>1853</v>
      </c>
      <c r="CL96" s="301">
        <v>1843</v>
      </c>
      <c r="CM96" s="301">
        <v>1873</v>
      </c>
      <c r="CN96" s="301">
        <v>1870</v>
      </c>
      <c r="CO96" s="301">
        <v>1868</v>
      </c>
      <c r="CP96" s="301">
        <v>1866</v>
      </c>
      <c r="CQ96" s="301">
        <v>1877</v>
      </c>
      <c r="CR96" s="301">
        <v>1874</v>
      </c>
      <c r="CS96" s="292">
        <v>1864</v>
      </c>
      <c r="CT96" s="296">
        <v>1864</v>
      </c>
      <c r="CU96" s="292">
        <v>1861</v>
      </c>
      <c r="CV96" s="301">
        <v>1857</v>
      </c>
      <c r="CW96" s="301">
        <v>1853</v>
      </c>
      <c r="CX96" s="301">
        <v>1871</v>
      </c>
      <c r="CY96" s="301">
        <v>1878</v>
      </c>
      <c r="CZ96" s="301">
        <v>1880</v>
      </c>
      <c r="DA96" s="301">
        <v>1884</v>
      </c>
      <c r="DB96" s="301">
        <v>1877</v>
      </c>
      <c r="DC96" s="301">
        <v>1882</v>
      </c>
      <c r="DD96" s="301">
        <v>1888</v>
      </c>
      <c r="DE96" s="301">
        <v>1886</v>
      </c>
      <c r="DF96" s="301">
        <v>1889</v>
      </c>
      <c r="DG96" s="301">
        <v>1848</v>
      </c>
      <c r="DH96" s="301">
        <v>1855</v>
      </c>
      <c r="DI96" s="301">
        <v>1856</v>
      </c>
      <c r="DJ96" s="301">
        <v>1861</v>
      </c>
      <c r="DK96" s="301">
        <v>1899</v>
      </c>
      <c r="DL96" s="301">
        <v>1912</v>
      </c>
      <c r="DM96" s="301">
        <v>1919</v>
      </c>
      <c r="DN96" s="301">
        <v>1927</v>
      </c>
      <c r="DO96" s="93">
        <v>8</v>
      </c>
      <c r="DP96" s="79">
        <v>0.41515308770108977</v>
      </c>
      <c r="DQ96" s="93">
        <v>79</v>
      </c>
      <c r="DR96" s="79">
        <v>4.274891774891775</v>
      </c>
    </row>
    <row r="97" spans="1:122" ht="15" outlineLevel="2">
      <c r="A97" s="309">
        <v>649</v>
      </c>
      <c r="B97" s="14" t="s">
        <v>398</v>
      </c>
      <c r="C97" s="287" t="s">
        <v>503</v>
      </c>
      <c r="D97" s="293">
        <v>245</v>
      </c>
      <c r="E97" s="301">
        <v>245</v>
      </c>
      <c r="F97" s="301">
        <v>245</v>
      </c>
      <c r="G97" s="301">
        <v>245</v>
      </c>
      <c r="H97" s="301">
        <v>245</v>
      </c>
      <c r="I97" s="301">
        <v>249</v>
      </c>
      <c r="J97" s="301">
        <v>249</v>
      </c>
      <c r="K97" s="301">
        <v>249</v>
      </c>
      <c r="L97" s="301">
        <v>249</v>
      </c>
      <c r="M97" s="301">
        <v>249</v>
      </c>
      <c r="N97" s="301">
        <v>248</v>
      </c>
      <c r="O97" s="296">
        <v>278</v>
      </c>
      <c r="P97" s="293">
        <v>276</v>
      </c>
      <c r="Q97" s="301">
        <v>221</v>
      </c>
      <c r="R97" s="301">
        <v>221</v>
      </c>
      <c r="S97" s="301">
        <v>269</v>
      </c>
      <c r="T97" s="301">
        <v>266</v>
      </c>
      <c r="U97" s="301">
        <v>271</v>
      </c>
      <c r="V97" s="301">
        <v>262</v>
      </c>
      <c r="W97" s="301">
        <v>263</v>
      </c>
      <c r="X97" s="301">
        <v>263</v>
      </c>
      <c r="Y97" s="301">
        <v>263</v>
      </c>
      <c r="Z97" s="301">
        <v>262</v>
      </c>
      <c r="AA97" s="296">
        <v>262</v>
      </c>
      <c r="AB97" s="293">
        <v>262</v>
      </c>
      <c r="AC97" s="301">
        <v>262</v>
      </c>
      <c r="AD97" s="301">
        <v>263</v>
      </c>
      <c r="AE97" s="301">
        <v>263</v>
      </c>
      <c r="AF97" s="301">
        <v>264</v>
      </c>
      <c r="AG97" s="301">
        <v>264</v>
      </c>
      <c r="AH97" s="301">
        <v>265</v>
      </c>
      <c r="AI97" s="301">
        <v>265</v>
      </c>
      <c r="AJ97" s="301">
        <v>263</v>
      </c>
      <c r="AK97" s="301">
        <v>262</v>
      </c>
      <c r="AL97" s="301">
        <v>261</v>
      </c>
      <c r="AM97" s="296">
        <v>261</v>
      </c>
      <c r="AN97" s="293">
        <v>261</v>
      </c>
      <c r="AO97" s="301">
        <v>263</v>
      </c>
      <c r="AP97" s="301">
        <v>263</v>
      </c>
      <c r="AQ97" s="301">
        <v>262</v>
      </c>
      <c r="AR97" s="301">
        <v>262</v>
      </c>
      <c r="AS97" s="301">
        <v>262</v>
      </c>
      <c r="AT97" s="301">
        <v>261</v>
      </c>
      <c r="AU97" s="301">
        <v>260</v>
      </c>
      <c r="AV97" s="301">
        <v>260</v>
      </c>
      <c r="AW97" s="301">
        <v>259</v>
      </c>
      <c r="AX97" s="301">
        <v>259</v>
      </c>
      <c r="AY97" s="296">
        <v>259</v>
      </c>
      <c r="AZ97" s="293">
        <v>257</v>
      </c>
      <c r="BA97" s="301">
        <v>256</v>
      </c>
      <c r="BB97" s="301">
        <v>255</v>
      </c>
      <c r="BC97" s="301">
        <v>254</v>
      </c>
      <c r="BD97" s="301">
        <v>254</v>
      </c>
      <c r="BE97" s="301">
        <v>254</v>
      </c>
      <c r="BF97" s="301">
        <v>251</v>
      </c>
      <c r="BG97" s="301">
        <v>253</v>
      </c>
      <c r="BH97" s="301">
        <v>253</v>
      </c>
      <c r="BI97" s="301">
        <v>253</v>
      </c>
      <c r="BJ97" s="301">
        <v>252</v>
      </c>
      <c r="BK97" s="292">
        <v>252</v>
      </c>
      <c r="BL97" s="293">
        <v>251</v>
      </c>
      <c r="BM97" s="301">
        <v>251</v>
      </c>
      <c r="BN97" s="301">
        <v>257</v>
      </c>
      <c r="BO97" s="301">
        <v>258</v>
      </c>
      <c r="BP97" s="301">
        <v>258</v>
      </c>
      <c r="BQ97" s="301">
        <v>259</v>
      </c>
      <c r="BR97" s="301">
        <v>256</v>
      </c>
      <c r="BS97" s="301">
        <v>255</v>
      </c>
      <c r="BT97" s="301">
        <v>255</v>
      </c>
      <c r="BU97" s="301">
        <v>253</v>
      </c>
      <c r="BV97" s="301">
        <v>253</v>
      </c>
      <c r="BW97" s="292">
        <v>254</v>
      </c>
      <c r="BX97" s="293">
        <v>255</v>
      </c>
      <c r="BY97" s="301">
        <v>256</v>
      </c>
      <c r="BZ97" s="301">
        <v>274</v>
      </c>
      <c r="CA97" s="301">
        <v>275</v>
      </c>
      <c r="CB97" s="301">
        <v>274</v>
      </c>
      <c r="CC97" s="301">
        <v>273</v>
      </c>
      <c r="CD97" s="301">
        <v>274</v>
      </c>
      <c r="CE97" s="301">
        <v>274</v>
      </c>
      <c r="CF97" s="301">
        <v>272</v>
      </c>
      <c r="CG97" s="301">
        <v>274</v>
      </c>
      <c r="CH97" s="301">
        <v>272</v>
      </c>
      <c r="CI97" s="292">
        <v>263</v>
      </c>
      <c r="CJ97" s="293">
        <v>262</v>
      </c>
      <c r="CK97" s="301">
        <v>261</v>
      </c>
      <c r="CL97" s="301">
        <v>263</v>
      </c>
      <c r="CM97" s="301">
        <v>269</v>
      </c>
      <c r="CN97" s="301">
        <v>268</v>
      </c>
      <c r="CO97" s="301">
        <v>270</v>
      </c>
      <c r="CP97" s="301">
        <v>267</v>
      </c>
      <c r="CQ97" s="301">
        <v>270</v>
      </c>
      <c r="CR97" s="301">
        <v>272</v>
      </c>
      <c r="CS97" s="292">
        <v>272</v>
      </c>
      <c r="CT97" s="296">
        <v>271</v>
      </c>
      <c r="CU97" s="292">
        <v>269</v>
      </c>
      <c r="CV97" s="301">
        <v>267</v>
      </c>
      <c r="CW97" s="301">
        <v>263</v>
      </c>
      <c r="CX97" s="301">
        <v>263</v>
      </c>
      <c r="CY97" s="301">
        <v>266</v>
      </c>
      <c r="CZ97" s="301">
        <v>265</v>
      </c>
      <c r="DA97" s="301">
        <v>265</v>
      </c>
      <c r="DB97" s="301">
        <v>264</v>
      </c>
      <c r="DC97" s="301">
        <v>265</v>
      </c>
      <c r="DD97" s="301">
        <v>267</v>
      </c>
      <c r="DE97" s="301">
        <v>264</v>
      </c>
      <c r="DF97" s="301">
        <v>264</v>
      </c>
      <c r="DG97" s="301">
        <v>262</v>
      </c>
      <c r="DH97" s="301">
        <v>262</v>
      </c>
      <c r="DI97" s="301">
        <v>276</v>
      </c>
      <c r="DJ97" s="301">
        <v>265</v>
      </c>
      <c r="DK97" s="301">
        <v>269</v>
      </c>
      <c r="DL97" s="301">
        <v>271</v>
      </c>
      <c r="DM97" s="301">
        <v>271</v>
      </c>
      <c r="DN97" s="301">
        <v>267</v>
      </c>
      <c r="DO97" s="93">
        <v>-4</v>
      </c>
      <c r="DP97" s="79">
        <v>-1.4981273408239701</v>
      </c>
      <c r="DQ97" s="93">
        <v>5</v>
      </c>
      <c r="DR97" s="79">
        <v>1.9083969465648856</v>
      </c>
    </row>
    <row r="98" spans="1:122" ht="15" outlineLevel="2">
      <c r="A98" s="309">
        <v>652</v>
      </c>
      <c r="B98" s="14" t="s">
        <v>398</v>
      </c>
      <c r="C98" s="287" t="s">
        <v>504</v>
      </c>
      <c r="D98" s="293">
        <v>84</v>
      </c>
      <c r="E98" s="301">
        <v>84</v>
      </c>
      <c r="F98" s="301">
        <v>84</v>
      </c>
      <c r="G98" s="301">
        <v>84</v>
      </c>
      <c r="H98" s="301">
        <v>84</v>
      </c>
      <c r="I98" s="301">
        <v>84</v>
      </c>
      <c r="J98" s="301">
        <v>84</v>
      </c>
      <c r="K98" s="301">
        <v>84</v>
      </c>
      <c r="L98" s="301">
        <v>84</v>
      </c>
      <c r="M98" s="301">
        <v>84</v>
      </c>
      <c r="N98" s="301">
        <v>84</v>
      </c>
      <c r="O98" s="296">
        <v>101</v>
      </c>
      <c r="P98" s="293">
        <v>99</v>
      </c>
      <c r="Q98" s="301">
        <v>85</v>
      </c>
      <c r="R98" s="301">
        <v>85</v>
      </c>
      <c r="S98" s="301">
        <v>100</v>
      </c>
      <c r="T98" s="301">
        <v>100</v>
      </c>
      <c r="U98" s="301">
        <v>100</v>
      </c>
      <c r="V98" s="301">
        <v>99</v>
      </c>
      <c r="W98" s="301">
        <v>99</v>
      </c>
      <c r="X98" s="301">
        <v>99</v>
      </c>
      <c r="Y98" s="301">
        <v>100</v>
      </c>
      <c r="Z98" s="301">
        <v>100</v>
      </c>
      <c r="AA98" s="296">
        <v>101</v>
      </c>
      <c r="AB98" s="293">
        <v>101</v>
      </c>
      <c r="AC98" s="301">
        <v>101</v>
      </c>
      <c r="AD98" s="301">
        <v>101</v>
      </c>
      <c r="AE98" s="301">
        <v>101</v>
      </c>
      <c r="AF98" s="301">
        <v>101</v>
      </c>
      <c r="AG98" s="301">
        <v>101</v>
      </c>
      <c r="AH98" s="301">
        <v>101</v>
      </c>
      <c r="AI98" s="301">
        <v>101</v>
      </c>
      <c r="AJ98" s="301">
        <v>101</v>
      </c>
      <c r="AK98" s="301">
        <v>101</v>
      </c>
      <c r="AL98" s="301">
        <v>101</v>
      </c>
      <c r="AM98" s="296">
        <v>101</v>
      </c>
      <c r="AN98" s="293">
        <v>101</v>
      </c>
      <c r="AO98" s="301">
        <v>103</v>
      </c>
      <c r="AP98" s="301">
        <v>103</v>
      </c>
      <c r="AQ98" s="301">
        <v>103</v>
      </c>
      <c r="AR98" s="301">
        <v>103</v>
      </c>
      <c r="AS98" s="301">
        <v>102</v>
      </c>
      <c r="AT98" s="301">
        <v>101</v>
      </c>
      <c r="AU98" s="301">
        <v>100</v>
      </c>
      <c r="AV98" s="301">
        <v>99</v>
      </c>
      <c r="AW98" s="301">
        <v>99</v>
      </c>
      <c r="AX98" s="301">
        <v>99</v>
      </c>
      <c r="AY98" s="296">
        <v>98</v>
      </c>
      <c r="AZ98" s="293">
        <v>98</v>
      </c>
      <c r="BA98" s="301">
        <v>97</v>
      </c>
      <c r="BB98" s="301">
        <v>97</v>
      </c>
      <c r="BC98" s="301">
        <v>97</v>
      </c>
      <c r="BD98" s="301">
        <v>97</v>
      </c>
      <c r="BE98" s="301">
        <v>97</v>
      </c>
      <c r="BF98" s="301">
        <v>94</v>
      </c>
      <c r="BG98" s="301">
        <v>93</v>
      </c>
      <c r="BH98" s="301">
        <v>93</v>
      </c>
      <c r="BI98" s="301">
        <v>93</v>
      </c>
      <c r="BJ98" s="301">
        <v>95</v>
      </c>
      <c r="BK98" s="292">
        <v>95</v>
      </c>
      <c r="BL98" s="293">
        <v>95</v>
      </c>
      <c r="BM98" s="301">
        <v>95</v>
      </c>
      <c r="BN98" s="301">
        <v>96</v>
      </c>
      <c r="BO98" s="301">
        <v>96</v>
      </c>
      <c r="BP98" s="301">
        <v>96</v>
      </c>
      <c r="BQ98" s="301">
        <v>98</v>
      </c>
      <c r="BR98" s="301">
        <v>98</v>
      </c>
      <c r="BS98" s="301">
        <v>99</v>
      </c>
      <c r="BT98" s="301">
        <v>98</v>
      </c>
      <c r="BU98" s="301">
        <v>98</v>
      </c>
      <c r="BV98" s="301">
        <v>99</v>
      </c>
      <c r="BW98" s="292">
        <v>99</v>
      </c>
      <c r="BX98" s="293">
        <v>101</v>
      </c>
      <c r="BY98" s="301">
        <v>100</v>
      </c>
      <c r="BZ98" s="301">
        <v>108</v>
      </c>
      <c r="CA98" s="301">
        <v>108</v>
      </c>
      <c r="CB98" s="301">
        <v>110</v>
      </c>
      <c r="CC98" s="301">
        <v>109</v>
      </c>
      <c r="CD98" s="301">
        <v>108</v>
      </c>
      <c r="CE98" s="301">
        <v>108</v>
      </c>
      <c r="CF98" s="301">
        <v>108</v>
      </c>
      <c r="CG98" s="301">
        <v>109</v>
      </c>
      <c r="CH98" s="301">
        <v>108</v>
      </c>
      <c r="CI98" s="292">
        <v>109</v>
      </c>
      <c r="CJ98" s="293">
        <v>107</v>
      </c>
      <c r="CK98" s="301">
        <v>106</v>
      </c>
      <c r="CL98" s="301">
        <v>105</v>
      </c>
      <c r="CM98" s="301">
        <v>104</v>
      </c>
      <c r="CN98" s="301">
        <v>104</v>
      </c>
      <c r="CO98" s="301">
        <v>106</v>
      </c>
      <c r="CP98" s="301">
        <v>106</v>
      </c>
      <c r="CQ98" s="301">
        <v>106</v>
      </c>
      <c r="CR98" s="301">
        <v>106</v>
      </c>
      <c r="CS98" s="292">
        <v>105</v>
      </c>
      <c r="CT98" s="296">
        <v>107</v>
      </c>
      <c r="CU98" s="292">
        <v>107</v>
      </c>
      <c r="CV98" s="301">
        <v>106</v>
      </c>
      <c r="CW98" s="301">
        <v>106</v>
      </c>
      <c r="CX98" s="301">
        <v>105</v>
      </c>
      <c r="CY98" s="301">
        <v>106</v>
      </c>
      <c r="CZ98" s="301">
        <v>105</v>
      </c>
      <c r="DA98" s="301">
        <v>106</v>
      </c>
      <c r="DB98" s="301">
        <v>106</v>
      </c>
      <c r="DC98" s="301">
        <v>109</v>
      </c>
      <c r="DD98" s="301">
        <v>109</v>
      </c>
      <c r="DE98" s="301">
        <v>108</v>
      </c>
      <c r="DF98" s="301">
        <v>108</v>
      </c>
      <c r="DG98" s="301">
        <v>107</v>
      </c>
      <c r="DH98" s="301">
        <v>107</v>
      </c>
      <c r="DI98" s="301">
        <v>111</v>
      </c>
      <c r="DJ98" s="301">
        <v>108</v>
      </c>
      <c r="DK98" s="301">
        <v>109</v>
      </c>
      <c r="DL98" s="301">
        <v>106</v>
      </c>
      <c r="DM98" s="301">
        <v>110</v>
      </c>
      <c r="DN98" s="301">
        <v>110</v>
      </c>
      <c r="DO98" s="93">
        <v>0</v>
      </c>
      <c r="DP98" s="79">
        <v>0</v>
      </c>
      <c r="DQ98" s="93">
        <v>3</v>
      </c>
      <c r="DR98" s="79">
        <v>2.8037383177570092</v>
      </c>
    </row>
    <row r="99" spans="1:122" ht="15" outlineLevel="2">
      <c r="A99" s="309">
        <v>660</v>
      </c>
      <c r="B99" s="14" t="s">
        <v>398</v>
      </c>
      <c r="C99" s="287" t="s">
        <v>508</v>
      </c>
      <c r="D99" s="293">
        <v>188</v>
      </c>
      <c r="E99" s="301">
        <v>188</v>
      </c>
      <c r="F99" s="301">
        <v>188</v>
      </c>
      <c r="G99" s="301">
        <v>188</v>
      </c>
      <c r="H99" s="301">
        <v>188</v>
      </c>
      <c r="I99" s="301">
        <v>192</v>
      </c>
      <c r="J99" s="301">
        <v>192</v>
      </c>
      <c r="K99" s="301">
        <v>192</v>
      </c>
      <c r="L99" s="301">
        <v>192</v>
      </c>
      <c r="M99" s="301">
        <v>192</v>
      </c>
      <c r="N99" s="301">
        <v>191</v>
      </c>
      <c r="O99" s="296">
        <v>208</v>
      </c>
      <c r="P99" s="293">
        <v>208</v>
      </c>
      <c r="Q99" s="301">
        <v>187</v>
      </c>
      <c r="R99" s="301">
        <v>185</v>
      </c>
      <c r="S99" s="301">
        <v>243</v>
      </c>
      <c r="T99" s="301">
        <v>238</v>
      </c>
      <c r="U99" s="301">
        <v>243</v>
      </c>
      <c r="V99" s="301">
        <v>244</v>
      </c>
      <c r="W99" s="301">
        <v>244</v>
      </c>
      <c r="X99" s="301">
        <v>244</v>
      </c>
      <c r="Y99" s="301">
        <v>249</v>
      </c>
      <c r="Z99" s="301">
        <v>249</v>
      </c>
      <c r="AA99" s="296">
        <v>251</v>
      </c>
      <c r="AB99" s="293">
        <v>252</v>
      </c>
      <c r="AC99" s="301">
        <v>251</v>
      </c>
      <c r="AD99" s="301">
        <v>252</v>
      </c>
      <c r="AE99" s="301">
        <v>252</v>
      </c>
      <c r="AF99" s="301">
        <v>251</v>
      </c>
      <c r="AG99" s="301">
        <v>250</v>
      </c>
      <c r="AH99" s="301">
        <v>251</v>
      </c>
      <c r="AI99" s="301">
        <v>252</v>
      </c>
      <c r="AJ99" s="301">
        <v>251</v>
      </c>
      <c r="AK99" s="301">
        <v>252</v>
      </c>
      <c r="AL99" s="301">
        <v>251</v>
      </c>
      <c r="AM99" s="296">
        <v>251</v>
      </c>
      <c r="AN99" s="293">
        <v>251</v>
      </c>
      <c r="AO99" s="301">
        <v>251</v>
      </c>
      <c r="AP99" s="301">
        <v>251</v>
      </c>
      <c r="AQ99" s="301">
        <v>251</v>
      </c>
      <c r="AR99" s="301">
        <v>249</v>
      </c>
      <c r="AS99" s="301">
        <v>249</v>
      </c>
      <c r="AT99" s="301">
        <v>247</v>
      </c>
      <c r="AU99" s="301">
        <v>245</v>
      </c>
      <c r="AV99" s="301">
        <v>241</v>
      </c>
      <c r="AW99" s="301">
        <v>241</v>
      </c>
      <c r="AX99" s="301">
        <v>237</v>
      </c>
      <c r="AY99" s="296">
        <v>237</v>
      </c>
      <c r="AZ99" s="293">
        <v>237</v>
      </c>
      <c r="BA99" s="301">
        <v>237</v>
      </c>
      <c r="BB99" s="301">
        <v>236</v>
      </c>
      <c r="BC99" s="301">
        <v>236</v>
      </c>
      <c r="BD99" s="301">
        <v>236</v>
      </c>
      <c r="BE99" s="301">
        <v>236</v>
      </c>
      <c r="BF99" s="301">
        <v>227</v>
      </c>
      <c r="BG99" s="301">
        <v>222</v>
      </c>
      <c r="BH99" s="301">
        <v>222</v>
      </c>
      <c r="BI99" s="301">
        <v>222</v>
      </c>
      <c r="BJ99" s="301">
        <v>222</v>
      </c>
      <c r="BK99" s="292">
        <v>222</v>
      </c>
      <c r="BL99" s="293">
        <v>221</v>
      </c>
      <c r="BM99" s="301">
        <v>221</v>
      </c>
      <c r="BN99" s="301">
        <v>224</v>
      </c>
      <c r="BO99" s="301">
        <v>225</v>
      </c>
      <c r="BP99" s="301">
        <v>225</v>
      </c>
      <c r="BQ99" s="301">
        <v>228</v>
      </c>
      <c r="BR99" s="301">
        <v>222</v>
      </c>
      <c r="BS99" s="301">
        <v>222</v>
      </c>
      <c r="BT99" s="301">
        <v>222</v>
      </c>
      <c r="BU99" s="301">
        <v>221</v>
      </c>
      <c r="BV99" s="301">
        <v>223</v>
      </c>
      <c r="BW99" s="292">
        <v>221</v>
      </c>
      <c r="BX99" s="293">
        <v>223</v>
      </c>
      <c r="BY99" s="301">
        <v>222</v>
      </c>
      <c r="BZ99" s="301">
        <v>234</v>
      </c>
      <c r="CA99" s="301">
        <v>224</v>
      </c>
      <c r="CB99" s="301">
        <v>228</v>
      </c>
      <c r="CC99" s="301">
        <v>225</v>
      </c>
      <c r="CD99" s="301">
        <v>224</v>
      </c>
      <c r="CE99" s="301">
        <v>223</v>
      </c>
      <c r="CF99" s="301">
        <v>222</v>
      </c>
      <c r="CG99" s="301">
        <v>222</v>
      </c>
      <c r="CH99" s="301">
        <v>221</v>
      </c>
      <c r="CI99" s="292">
        <v>217</v>
      </c>
      <c r="CJ99" s="293">
        <v>218</v>
      </c>
      <c r="CK99" s="301">
        <v>217</v>
      </c>
      <c r="CL99" s="301">
        <v>215</v>
      </c>
      <c r="CM99" s="301">
        <v>222</v>
      </c>
      <c r="CN99" s="301">
        <v>221</v>
      </c>
      <c r="CO99" s="301">
        <v>223</v>
      </c>
      <c r="CP99" s="301">
        <v>220</v>
      </c>
      <c r="CQ99" s="301">
        <v>222</v>
      </c>
      <c r="CR99" s="301">
        <v>223</v>
      </c>
      <c r="CS99" s="292">
        <v>221</v>
      </c>
      <c r="CT99" s="296">
        <v>222</v>
      </c>
      <c r="CU99" s="292">
        <v>223</v>
      </c>
      <c r="CV99" s="301">
        <v>222</v>
      </c>
      <c r="CW99" s="301">
        <v>220</v>
      </c>
      <c r="CX99" s="301">
        <v>220</v>
      </c>
      <c r="CY99" s="301">
        <v>225</v>
      </c>
      <c r="CZ99" s="301">
        <v>224</v>
      </c>
      <c r="DA99" s="301">
        <v>227</v>
      </c>
      <c r="DB99" s="301">
        <v>227</v>
      </c>
      <c r="DC99" s="301">
        <v>227</v>
      </c>
      <c r="DD99" s="301">
        <v>229</v>
      </c>
      <c r="DE99" s="301">
        <v>229</v>
      </c>
      <c r="DF99" s="301">
        <v>227</v>
      </c>
      <c r="DG99" s="301">
        <v>226</v>
      </c>
      <c r="DH99" s="301">
        <v>225</v>
      </c>
      <c r="DI99" s="301">
        <v>229</v>
      </c>
      <c r="DJ99" s="301">
        <v>220</v>
      </c>
      <c r="DK99" s="301">
        <v>227</v>
      </c>
      <c r="DL99" s="301">
        <v>232</v>
      </c>
      <c r="DM99" s="301">
        <v>232</v>
      </c>
      <c r="DN99" s="301">
        <v>232</v>
      </c>
      <c r="DO99" s="93">
        <v>0</v>
      </c>
      <c r="DP99" s="79">
        <v>0</v>
      </c>
      <c r="DQ99" s="93">
        <v>6</v>
      </c>
      <c r="DR99" s="79">
        <v>2.6548672566371683</v>
      </c>
    </row>
    <row r="100" spans="1:122" ht="15" outlineLevel="2">
      <c r="A100" s="309">
        <v>667</v>
      </c>
      <c r="B100" s="14" t="s">
        <v>398</v>
      </c>
      <c r="C100" s="287" t="s">
        <v>511</v>
      </c>
      <c r="D100" s="293">
        <v>230</v>
      </c>
      <c r="E100" s="301">
        <v>230</v>
      </c>
      <c r="F100" s="301">
        <v>230</v>
      </c>
      <c r="G100" s="301">
        <v>230</v>
      </c>
      <c r="H100" s="301">
        <v>230</v>
      </c>
      <c r="I100" s="301">
        <v>234</v>
      </c>
      <c r="J100" s="301">
        <v>232</v>
      </c>
      <c r="K100" s="301">
        <v>233</v>
      </c>
      <c r="L100" s="301">
        <v>233</v>
      </c>
      <c r="M100" s="301">
        <v>233</v>
      </c>
      <c r="N100" s="301">
        <v>232</v>
      </c>
      <c r="O100" s="296">
        <v>252</v>
      </c>
      <c r="P100" s="293">
        <v>247</v>
      </c>
      <c r="Q100" s="301">
        <v>201</v>
      </c>
      <c r="R100" s="301">
        <v>197</v>
      </c>
      <c r="S100" s="301">
        <v>247</v>
      </c>
      <c r="T100" s="301">
        <v>246</v>
      </c>
      <c r="U100" s="301">
        <v>248</v>
      </c>
      <c r="V100" s="301">
        <v>246</v>
      </c>
      <c r="W100" s="301">
        <v>242</v>
      </c>
      <c r="X100" s="301">
        <v>241</v>
      </c>
      <c r="Y100" s="301">
        <v>244</v>
      </c>
      <c r="Z100" s="301">
        <v>244</v>
      </c>
      <c r="AA100" s="296">
        <v>244</v>
      </c>
      <c r="AB100" s="293">
        <v>244</v>
      </c>
      <c r="AC100" s="301">
        <v>244</v>
      </c>
      <c r="AD100" s="301">
        <v>243</v>
      </c>
      <c r="AE100" s="301">
        <v>243</v>
      </c>
      <c r="AF100" s="301">
        <v>244</v>
      </c>
      <c r="AG100" s="301">
        <v>241</v>
      </c>
      <c r="AH100" s="301">
        <v>241</v>
      </c>
      <c r="AI100" s="301">
        <v>242</v>
      </c>
      <c r="AJ100" s="301">
        <v>240</v>
      </c>
      <c r="AK100" s="301">
        <v>239</v>
      </c>
      <c r="AL100" s="301">
        <v>239</v>
      </c>
      <c r="AM100" s="296">
        <v>238</v>
      </c>
      <c r="AN100" s="293">
        <v>238</v>
      </c>
      <c r="AO100" s="301">
        <v>238</v>
      </c>
      <c r="AP100" s="301">
        <v>237</v>
      </c>
      <c r="AQ100" s="301">
        <v>233</v>
      </c>
      <c r="AR100" s="301">
        <v>233</v>
      </c>
      <c r="AS100" s="301">
        <v>232</v>
      </c>
      <c r="AT100" s="301">
        <v>231</v>
      </c>
      <c r="AU100" s="301">
        <v>231</v>
      </c>
      <c r="AV100" s="301">
        <v>231</v>
      </c>
      <c r="AW100" s="301">
        <v>231</v>
      </c>
      <c r="AX100" s="301">
        <v>231</v>
      </c>
      <c r="AY100" s="296">
        <v>230</v>
      </c>
      <c r="AZ100" s="293">
        <v>230</v>
      </c>
      <c r="BA100" s="301">
        <v>228</v>
      </c>
      <c r="BB100" s="301">
        <v>229</v>
      </c>
      <c r="BC100" s="301">
        <v>229</v>
      </c>
      <c r="BD100" s="301">
        <v>229</v>
      </c>
      <c r="BE100" s="301">
        <v>227</v>
      </c>
      <c r="BF100" s="301">
        <v>225</v>
      </c>
      <c r="BG100" s="301">
        <v>227</v>
      </c>
      <c r="BH100" s="301">
        <v>226</v>
      </c>
      <c r="BI100" s="301">
        <v>226</v>
      </c>
      <c r="BJ100" s="301">
        <v>224</v>
      </c>
      <c r="BK100" s="292">
        <v>224</v>
      </c>
      <c r="BL100" s="293">
        <v>224</v>
      </c>
      <c r="BM100" s="301">
        <v>223</v>
      </c>
      <c r="BN100" s="301">
        <v>224</v>
      </c>
      <c r="BO100" s="301">
        <v>224</v>
      </c>
      <c r="BP100" s="301">
        <v>224</v>
      </c>
      <c r="BQ100" s="301">
        <v>225</v>
      </c>
      <c r="BR100" s="301">
        <v>224</v>
      </c>
      <c r="BS100" s="301">
        <v>224</v>
      </c>
      <c r="BT100" s="301">
        <v>224</v>
      </c>
      <c r="BU100" s="301">
        <v>224</v>
      </c>
      <c r="BV100" s="301">
        <v>222</v>
      </c>
      <c r="BW100" s="292">
        <v>222</v>
      </c>
      <c r="BX100" s="293">
        <v>225</v>
      </c>
      <c r="BY100" s="301">
        <v>224</v>
      </c>
      <c r="BZ100" s="301">
        <v>249</v>
      </c>
      <c r="CA100" s="301">
        <v>249</v>
      </c>
      <c r="CB100" s="301">
        <v>251</v>
      </c>
      <c r="CC100" s="301">
        <v>249</v>
      </c>
      <c r="CD100" s="301">
        <v>249</v>
      </c>
      <c r="CE100" s="301">
        <v>249</v>
      </c>
      <c r="CF100" s="301">
        <v>247</v>
      </c>
      <c r="CG100" s="301">
        <v>247</v>
      </c>
      <c r="CH100" s="301">
        <v>246</v>
      </c>
      <c r="CI100" s="292">
        <v>240</v>
      </c>
      <c r="CJ100" s="293">
        <v>237</v>
      </c>
      <c r="CK100" s="301">
        <v>237</v>
      </c>
      <c r="CL100" s="301">
        <v>236</v>
      </c>
      <c r="CM100" s="301">
        <v>239</v>
      </c>
      <c r="CN100" s="301">
        <v>238</v>
      </c>
      <c r="CO100" s="301">
        <v>239</v>
      </c>
      <c r="CP100" s="301">
        <v>236</v>
      </c>
      <c r="CQ100" s="301">
        <v>242</v>
      </c>
      <c r="CR100" s="301">
        <v>243</v>
      </c>
      <c r="CS100" s="292">
        <v>243</v>
      </c>
      <c r="CT100" s="296">
        <v>243</v>
      </c>
      <c r="CU100" s="292">
        <v>241</v>
      </c>
      <c r="CV100" s="301">
        <v>241</v>
      </c>
      <c r="CW100" s="301">
        <v>241</v>
      </c>
      <c r="CX100" s="301">
        <v>239</v>
      </c>
      <c r="CY100" s="301">
        <v>239</v>
      </c>
      <c r="CZ100" s="301">
        <v>239</v>
      </c>
      <c r="DA100" s="301">
        <v>242</v>
      </c>
      <c r="DB100" s="301">
        <v>242</v>
      </c>
      <c r="DC100" s="301">
        <v>243</v>
      </c>
      <c r="DD100" s="301">
        <v>246</v>
      </c>
      <c r="DE100" s="301">
        <v>244</v>
      </c>
      <c r="DF100" s="301">
        <v>246</v>
      </c>
      <c r="DG100" s="301">
        <v>247</v>
      </c>
      <c r="DH100" s="301">
        <v>245</v>
      </c>
      <c r="DI100" s="301">
        <v>246</v>
      </c>
      <c r="DJ100" s="301">
        <v>243</v>
      </c>
      <c r="DK100" s="301">
        <v>244</v>
      </c>
      <c r="DL100" s="301">
        <v>248</v>
      </c>
      <c r="DM100" s="301">
        <v>247</v>
      </c>
      <c r="DN100" s="301">
        <v>248</v>
      </c>
      <c r="DO100" s="93">
        <v>1</v>
      </c>
      <c r="DP100" s="79">
        <v>0.40322580645161288</v>
      </c>
      <c r="DQ100" s="93">
        <v>1</v>
      </c>
      <c r="DR100" s="79">
        <v>0.40485829959514169</v>
      </c>
    </row>
    <row r="101" spans="1:122" ht="15" outlineLevel="2">
      <c r="A101" s="309">
        <v>674</v>
      </c>
      <c r="B101" s="14" t="s">
        <v>398</v>
      </c>
      <c r="C101" s="287" t="s">
        <v>513</v>
      </c>
      <c r="D101" s="293">
        <v>257</v>
      </c>
      <c r="E101" s="301">
        <v>257</v>
      </c>
      <c r="F101" s="301">
        <v>257</v>
      </c>
      <c r="G101" s="301">
        <v>257</v>
      </c>
      <c r="H101" s="301">
        <v>257</v>
      </c>
      <c r="I101" s="301">
        <v>258</v>
      </c>
      <c r="J101" s="301">
        <v>258</v>
      </c>
      <c r="K101" s="301">
        <v>258</v>
      </c>
      <c r="L101" s="301">
        <v>258</v>
      </c>
      <c r="M101" s="301">
        <v>258</v>
      </c>
      <c r="N101" s="301">
        <v>257</v>
      </c>
      <c r="O101" s="296">
        <v>263</v>
      </c>
      <c r="P101" s="293">
        <v>261</v>
      </c>
      <c r="Q101" s="301">
        <v>238</v>
      </c>
      <c r="R101" s="301">
        <v>234</v>
      </c>
      <c r="S101" s="301">
        <v>310</v>
      </c>
      <c r="T101" s="301">
        <v>304</v>
      </c>
      <c r="U101" s="301">
        <v>303</v>
      </c>
      <c r="V101" s="301">
        <v>300</v>
      </c>
      <c r="W101" s="301">
        <v>297</v>
      </c>
      <c r="X101" s="301">
        <v>294</v>
      </c>
      <c r="Y101" s="301">
        <v>294</v>
      </c>
      <c r="Z101" s="301">
        <v>293</v>
      </c>
      <c r="AA101" s="296">
        <v>296</v>
      </c>
      <c r="AB101" s="293">
        <v>295</v>
      </c>
      <c r="AC101" s="301">
        <v>295</v>
      </c>
      <c r="AD101" s="301">
        <v>296</v>
      </c>
      <c r="AE101" s="301">
        <v>296</v>
      </c>
      <c r="AF101" s="301">
        <v>294</v>
      </c>
      <c r="AG101" s="301">
        <v>292</v>
      </c>
      <c r="AH101" s="301">
        <v>291</v>
      </c>
      <c r="AI101" s="301">
        <v>291</v>
      </c>
      <c r="AJ101" s="301">
        <v>291</v>
      </c>
      <c r="AK101" s="301">
        <v>293</v>
      </c>
      <c r="AL101" s="301">
        <v>292</v>
      </c>
      <c r="AM101" s="296">
        <v>292</v>
      </c>
      <c r="AN101" s="293">
        <v>292</v>
      </c>
      <c r="AO101" s="301">
        <v>288</v>
      </c>
      <c r="AP101" s="301">
        <v>288</v>
      </c>
      <c r="AQ101" s="301">
        <v>287</v>
      </c>
      <c r="AR101" s="301">
        <v>286</v>
      </c>
      <c r="AS101" s="301">
        <v>286</v>
      </c>
      <c r="AT101" s="301">
        <v>286</v>
      </c>
      <c r="AU101" s="301">
        <v>285</v>
      </c>
      <c r="AV101" s="301">
        <v>284</v>
      </c>
      <c r="AW101" s="301">
        <v>284</v>
      </c>
      <c r="AX101" s="301">
        <v>282</v>
      </c>
      <c r="AY101" s="296">
        <v>281</v>
      </c>
      <c r="AZ101" s="293">
        <v>281</v>
      </c>
      <c r="BA101" s="301">
        <v>281</v>
      </c>
      <c r="BB101" s="301">
        <v>278</v>
      </c>
      <c r="BC101" s="301">
        <v>278</v>
      </c>
      <c r="BD101" s="301">
        <v>276</v>
      </c>
      <c r="BE101" s="301">
        <v>274</v>
      </c>
      <c r="BF101" s="301">
        <v>271</v>
      </c>
      <c r="BG101" s="301">
        <v>267</v>
      </c>
      <c r="BH101" s="301">
        <v>267</v>
      </c>
      <c r="BI101" s="301">
        <v>266</v>
      </c>
      <c r="BJ101" s="301">
        <v>269</v>
      </c>
      <c r="BK101" s="292">
        <v>269</v>
      </c>
      <c r="BL101" s="293">
        <v>268</v>
      </c>
      <c r="BM101" s="301">
        <v>265</v>
      </c>
      <c r="BN101" s="301">
        <v>270</v>
      </c>
      <c r="BO101" s="301">
        <v>270</v>
      </c>
      <c r="BP101" s="301">
        <v>270</v>
      </c>
      <c r="BQ101" s="301">
        <v>272</v>
      </c>
      <c r="BR101" s="301">
        <v>272</v>
      </c>
      <c r="BS101" s="301">
        <v>272</v>
      </c>
      <c r="BT101" s="301">
        <v>271</v>
      </c>
      <c r="BU101" s="301">
        <v>271</v>
      </c>
      <c r="BV101" s="301">
        <v>270</v>
      </c>
      <c r="BW101" s="292">
        <v>269</v>
      </c>
      <c r="BX101" s="293">
        <v>270</v>
      </c>
      <c r="BY101" s="301">
        <v>265</v>
      </c>
      <c r="BZ101" s="301">
        <v>280</v>
      </c>
      <c r="CA101" s="301">
        <v>279</v>
      </c>
      <c r="CB101" s="301">
        <v>279</v>
      </c>
      <c r="CC101" s="301">
        <v>276</v>
      </c>
      <c r="CD101" s="301">
        <v>276</v>
      </c>
      <c r="CE101" s="301">
        <v>275</v>
      </c>
      <c r="CF101" s="301">
        <v>273</v>
      </c>
      <c r="CG101" s="301">
        <v>274</v>
      </c>
      <c r="CH101" s="301">
        <v>273</v>
      </c>
      <c r="CI101" s="292">
        <v>271</v>
      </c>
      <c r="CJ101" s="293">
        <v>266</v>
      </c>
      <c r="CK101" s="301">
        <v>262</v>
      </c>
      <c r="CL101" s="301">
        <v>258</v>
      </c>
      <c r="CM101" s="301">
        <v>260</v>
      </c>
      <c r="CN101" s="301">
        <v>259</v>
      </c>
      <c r="CO101" s="301">
        <v>264</v>
      </c>
      <c r="CP101" s="301">
        <v>259</v>
      </c>
      <c r="CQ101" s="301">
        <v>262</v>
      </c>
      <c r="CR101" s="301">
        <v>260</v>
      </c>
      <c r="CS101" s="292">
        <v>260</v>
      </c>
      <c r="CT101" s="296">
        <v>261</v>
      </c>
      <c r="CU101" s="292">
        <v>257</v>
      </c>
      <c r="CV101" s="301">
        <v>257</v>
      </c>
      <c r="CW101" s="301">
        <v>254</v>
      </c>
      <c r="CX101" s="301">
        <v>252</v>
      </c>
      <c r="CY101" s="301">
        <v>254</v>
      </c>
      <c r="CZ101" s="301">
        <v>255</v>
      </c>
      <c r="DA101" s="301">
        <v>257</v>
      </c>
      <c r="DB101" s="301">
        <v>254</v>
      </c>
      <c r="DC101" s="301">
        <v>253</v>
      </c>
      <c r="DD101" s="301">
        <v>257</v>
      </c>
      <c r="DE101" s="301">
        <v>258</v>
      </c>
      <c r="DF101" s="301">
        <v>256</v>
      </c>
      <c r="DG101" s="301">
        <v>253</v>
      </c>
      <c r="DH101" s="301">
        <v>251</v>
      </c>
      <c r="DI101" s="301">
        <v>253</v>
      </c>
      <c r="DJ101" s="301">
        <v>249</v>
      </c>
      <c r="DK101" s="301">
        <v>251</v>
      </c>
      <c r="DL101" s="301">
        <v>255</v>
      </c>
      <c r="DM101" s="301">
        <v>255</v>
      </c>
      <c r="DN101" s="301">
        <v>253</v>
      </c>
      <c r="DO101" s="93">
        <v>-2</v>
      </c>
      <c r="DP101" s="79">
        <v>-0.79051383399209485</v>
      </c>
      <c r="DQ101" s="93">
        <v>0</v>
      </c>
      <c r="DR101" s="79">
        <v>0</v>
      </c>
    </row>
    <row r="102" spans="1:122" ht="15" outlineLevel="2">
      <c r="A102" s="309">
        <v>697</v>
      </c>
      <c r="B102" s="14" t="s">
        <v>398</v>
      </c>
      <c r="C102" s="287" t="s">
        <v>517</v>
      </c>
      <c r="D102" s="293">
        <v>350</v>
      </c>
      <c r="E102" s="301">
        <v>350</v>
      </c>
      <c r="F102" s="301">
        <v>350</v>
      </c>
      <c r="G102" s="301">
        <v>350</v>
      </c>
      <c r="H102" s="301">
        <v>350</v>
      </c>
      <c r="I102" s="301">
        <v>355</v>
      </c>
      <c r="J102" s="301">
        <v>355</v>
      </c>
      <c r="K102" s="301">
        <v>355</v>
      </c>
      <c r="L102" s="301">
        <v>355</v>
      </c>
      <c r="M102" s="301">
        <v>355</v>
      </c>
      <c r="N102" s="301">
        <v>354</v>
      </c>
      <c r="O102" s="296">
        <v>361</v>
      </c>
      <c r="P102" s="293">
        <v>357</v>
      </c>
      <c r="Q102" s="301">
        <v>315</v>
      </c>
      <c r="R102" s="301">
        <v>311</v>
      </c>
      <c r="S102" s="301">
        <v>444</v>
      </c>
      <c r="T102" s="301">
        <v>439</v>
      </c>
      <c r="U102" s="301">
        <v>444</v>
      </c>
      <c r="V102" s="301">
        <v>441</v>
      </c>
      <c r="W102" s="301">
        <v>439</v>
      </c>
      <c r="X102" s="301">
        <v>438</v>
      </c>
      <c r="Y102" s="301">
        <v>436</v>
      </c>
      <c r="Z102" s="301">
        <v>436</v>
      </c>
      <c r="AA102" s="296">
        <v>435</v>
      </c>
      <c r="AB102" s="293">
        <v>435</v>
      </c>
      <c r="AC102" s="301">
        <v>432</v>
      </c>
      <c r="AD102" s="301">
        <v>432</v>
      </c>
      <c r="AE102" s="301">
        <v>432</v>
      </c>
      <c r="AF102" s="301">
        <v>421</v>
      </c>
      <c r="AG102" s="301">
        <v>421</v>
      </c>
      <c r="AH102" s="301">
        <v>421</v>
      </c>
      <c r="AI102" s="301">
        <v>423</v>
      </c>
      <c r="AJ102" s="301">
        <v>423</v>
      </c>
      <c r="AK102" s="301">
        <v>423</v>
      </c>
      <c r="AL102" s="301">
        <v>421</v>
      </c>
      <c r="AM102" s="296">
        <v>421</v>
      </c>
      <c r="AN102" s="293">
        <v>421</v>
      </c>
      <c r="AO102" s="301">
        <v>420</v>
      </c>
      <c r="AP102" s="301">
        <v>420</v>
      </c>
      <c r="AQ102" s="301">
        <v>420</v>
      </c>
      <c r="AR102" s="301">
        <v>420</v>
      </c>
      <c r="AS102" s="301">
        <v>419</v>
      </c>
      <c r="AT102" s="301">
        <v>419</v>
      </c>
      <c r="AU102" s="301">
        <v>418</v>
      </c>
      <c r="AV102" s="301">
        <v>418</v>
      </c>
      <c r="AW102" s="301">
        <v>417</v>
      </c>
      <c r="AX102" s="301">
        <v>417</v>
      </c>
      <c r="AY102" s="296">
        <v>415</v>
      </c>
      <c r="AZ102" s="293">
        <v>414</v>
      </c>
      <c r="BA102" s="301">
        <v>411</v>
      </c>
      <c r="BB102" s="301">
        <v>409</v>
      </c>
      <c r="BC102" s="301">
        <v>408</v>
      </c>
      <c r="BD102" s="301">
        <v>405</v>
      </c>
      <c r="BE102" s="301">
        <v>405</v>
      </c>
      <c r="BF102" s="301">
        <v>398</v>
      </c>
      <c r="BG102" s="301">
        <v>397</v>
      </c>
      <c r="BH102" s="301">
        <v>396</v>
      </c>
      <c r="BI102" s="301">
        <v>395</v>
      </c>
      <c r="BJ102" s="301">
        <v>395</v>
      </c>
      <c r="BK102" s="292">
        <v>394</v>
      </c>
      <c r="BL102" s="293">
        <v>393</v>
      </c>
      <c r="BM102" s="301">
        <v>393</v>
      </c>
      <c r="BN102" s="301">
        <v>395</v>
      </c>
      <c r="BO102" s="301">
        <v>394</v>
      </c>
      <c r="BP102" s="301">
        <v>394</v>
      </c>
      <c r="BQ102" s="301">
        <v>394</v>
      </c>
      <c r="BR102" s="301">
        <v>386</v>
      </c>
      <c r="BS102" s="301">
        <v>386</v>
      </c>
      <c r="BT102" s="301">
        <v>386</v>
      </c>
      <c r="BU102" s="301">
        <v>385</v>
      </c>
      <c r="BV102" s="301">
        <v>384</v>
      </c>
      <c r="BW102" s="292">
        <v>384</v>
      </c>
      <c r="BX102" s="293">
        <v>390</v>
      </c>
      <c r="BY102" s="301">
        <v>386</v>
      </c>
      <c r="BZ102" s="301">
        <v>405</v>
      </c>
      <c r="CA102" s="301">
        <v>408</v>
      </c>
      <c r="CB102" s="301">
        <v>412</v>
      </c>
      <c r="CC102" s="301">
        <v>413</v>
      </c>
      <c r="CD102" s="301">
        <v>412</v>
      </c>
      <c r="CE102" s="301">
        <v>411</v>
      </c>
      <c r="CF102" s="301">
        <v>407</v>
      </c>
      <c r="CG102" s="301">
        <v>406</v>
      </c>
      <c r="CH102" s="301">
        <v>405</v>
      </c>
      <c r="CI102" s="292">
        <v>399</v>
      </c>
      <c r="CJ102" s="293">
        <v>398</v>
      </c>
      <c r="CK102" s="301">
        <v>395</v>
      </c>
      <c r="CL102" s="301">
        <v>398</v>
      </c>
      <c r="CM102" s="301">
        <v>403</v>
      </c>
      <c r="CN102" s="301">
        <v>401</v>
      </c>
      <c r="CO102" s="301">
        <v>401</v>
      </c>
      <c r="CP102" s="301">
        <v>401</v>
      </c>
      <c r="CQ102" s="301">
        <v>403</v>
      </c>
      <c r="CR102" s="301">
        <v>403</v>
      </c>
      <c r="CS102" s="292">
        <v>403</v>
      </c>
      <c r="CT102" s="296">
        <v>405</v>
      </c>
      <c r="CU102" s="292">
        <v>406</v>
      </c>
      <c r="CV102" s="301">
        <v>403</v>
      </c>
      <c r="CW102" s="301">
        <v>395</v>
      </c>
      <c r="CX102" s="301">
        <v>394</v>
      </c>
      <c r="CY102" s="301">
        <v>397</v>
      </c>
      <c r="CZ102" s="301">
        <v>399</v>
      </c>
      <c r="DA102" s="301">
        <v>400</v>
      </c>
      <c r="DB102" s="301">
        <v>400</v>
      </c>
      <c r="DC102" s="301">
        <v>401</v>
      </c>
      <c r="DD102" s="301">
        <v>405</v>
      </c>
      <c r="DE102" s="301">
        <v>407</v>
      </c>
      <c r="DF102" s="301">
        <v>407</v>
      </c>
      <c r="DG102" s="301">
        <v>405</v>
      </c>
      <c r="DH102" s="301">
        <v>402</v>
      </c>
      <c r="DI102" s="301">
        <v>404</v>
      </c>
      <c r="DJ102" s="301">
        <v>399</v>
      </c>
      <c r="DK102" s="301">
        <v>402</v>
      </c>
      <c r="DL102" s="301">
        <v>410</v>
      </c>
      <c r="DM102" s="301">
        <v>412</v>
      </c>
      <c r="DN102" s="301">
        <v>414</v>
      </c>
      <c r="DO102" s="93">
        <v>2</v>
      </c>
      <c r="DP102" s="79">
        <v>0.48309178743961351</v>
      </c>
      <c r="DQ102" s="93">
        <v>9</v>
      </c>
      <c r="DR102" s="79">
        <v>2.2222222222222223</v>
      </c>
    </row>
    <row r="103" spans="1:122" ht="15" outlineLevel="2">
      <c r="A103" s="309">
        <v>756</v>
      </c>
      <c r="B103" s="14" t="s">
        <v>398</v>
      </c>
      <c r="C103" s="287" t="s">
        <v>519</v>
      </c>
      <c r="D103" s="293">
        <v>646</v>
      </c>
      <c r="E103" s="301">
        <v>646</v>
      </c>
      <c r="F103" s="301">
        <v>646</v>
      </c>
      <c r="G103" s="301">
        <v>646</v>
      </c>
      <c r="H103" s="301">
        <v>646</v>
      </c>
      <c r="I103" s="301">
        <v>653</v>
      </c>
      <c r="J103" s="301">
        <v>653</v>
      </c>
      <c r="K103" s="301">
        <v>653</v>
      </c>
      <c r="L103" s="301">
        <v>652</v>
      </c>
      <c r="M103" s="301">
        <v>652</v>
      </c>
      <c r="N103" s="301">
        <v>652</v>
      </c>
      <c r="O103" s="296">
        <v>689</v>
      </c>
      <c r="P103" s="293">
        <v>688</v>
      </c>
      <c r="Q103" s="301">
        <v>607</v>
      </c>
      <c r="R103" s="301">
        <v>597</v>
      </c>
      <c r="S103" s="301">
        <v>797</v>
      </c>
      <c r="T103" s="301">
        <v>785</v>
      </c>
      <c r="U103" s="301">
        <v>790</v>
      </c>
      <c r="V103" s="301">
        <v>782</v>
      </c>
      <c r="W103" s="301">
        <v>782</v>
      </c>
      <c r="X103" s="301">
        <v>781</v>
      </c>
      <c r="Y103" s="301">
        <v>786</v>
      </c>
      <c r="Z103" s="301">
        <v>785</v>
      </c>
      <c r="AA103" s="296">
        <v>787</v>
      </c>
      <c r="AB103" s="293">
        <v>789</v>
      </c>
      <c r="AC103" s="301">
        <v>788</v>
      </c>
      <c r="AD103" s="301">
        <v>789</v>
      </c>
      <c r="AE103" s="301">
        <v>789</v>
      </c>
      <c r="AF103" s="301">
        <v>783</v>
      </c>
      <c r="AG103" s="301">
        <v>780</v>
      </c>
      <c r="AH103" s="301">
        <v>783</v>
      </c>
      <c r="AI103" s="301">
        <v>788</v>
      </c>
      <c r="AJ103" s="301">
        <v>788</v>
      </c>
      <c r="AK103" s="301">
        <v>789</v>
      </c>
      <c r="AL103" s="301">
        <v>789</v>
      </c>
      <c r="AM103" s="296">
        <v>788</v>
      </c>
      <c r="AN103" s="293">
        <v>786</v>
      </c>
      <c r="AO103" s="301">
        <v>785</v>
      </c>
      <c r="AP103" s="301">
        <v>783</v>
      </c>
      <c r="AQ103" s="301">
        <v>781</v>
      </c>
      <c r="AR103" s="301">
        <v>780</v>
      </c>
      <c r="AS103" s="301">
        <v>777</v>
      </c>
      <c r="AT103" s="301">
        <v>774</v>
      </c>
      <c r="AU103" s="301">
        <v>763</v>
      </c>
      <c r="AV103" s="301">
        <v>762</v>
      </c>
      <c r="AW103" s="301">
        <v>762</v>
      </c>
      <c r="AX103" s="301">
        <v>762</v>
      </c>
      <c r="AY103" s="296">
        <v>760</v>
      </c>
      <c r="AZ103" s="293">
        <v>758</v>
      </c>
      <c r="BA103" s="301">
        <v>751</v>
      </c>
      <c r="BB103" s="301">
        <v>748</v>
      </c>
      <c r="BC103" s="301">
        <v>746</v>
      </c>
      <c r="BD103" s="301">
        <v>748</v>
      </c>
      <c r="BE103" s="301">
        <v>747</v>
      </c>
      <c r="BF103" s="301">
        <v>732</v>
      </c>
      <c r="BG103" s="301">
        <v>726</v>
      </c>
      <c r="BH103" s="301">
        <v>726</v>
      </c>
      <c r="BI103" s="301">
        <v>723</v>
      </c>
      <c r="BJ103" s="301">
        <v>720</v>
      </c>
      <c r="BK103" s="292">
        <v>720</v>
      </c>
      <c r="BL103" s="293">
        <v>714</v>
      </c>
      <c r="BM103" s="301">
        <v>712</v>
      </c>
      <c r="BN103" s="301">
        <v>722</v>
      </c>
      <c r="BO103" s="301">
        <v>723</v>
      </c>
      <c r="BP103" s="301">
        <v>723</v>
      </c>
      <c r="BQ103" s="301">
        <v>732</v>
      </c>
      <c r="BR103" s="301">
        <v>725</v>
      </c>
      <c r="BS103" s="301">
        <v>725</v>
      </c>
      <c r="BT103" s="301">
        <v>722</v>
      </c>
      <c r="BU103" s="301">
        <v>719</v>
      </c>
      <c r="BV103" s="301">
        <v>715</v>
      </c>
      <c r="BW103" s="292">
        <v>717</v>
      </c>
      <c r="BX103" s="293">
        <v>729</v>
      </c>
      <c r="BY103" s="301">
        <v>724</v>
      </c>
      <c r="BZ103" s="301">
        <v>781</v>
      </c>
      <c r="CA103" s="301">
        <v>775</v>
      </c>
      <c r="CB103" s="301">
        <v>779</v>
      </c>
      <c r="CC103" s="301">
        <v>775</v>
      </c>
      <c r="CD103" s="301">
        <v>773</v>
      </c>
      <c r="CE103" s="301">
        <v>771</v>
      </c>
      <c r="CF103" s="301">
        <v>773</v>
      </c>
      <c r="CG103" s="301">
        <v>775</v>
      </c>
      <c r="CH103" s="301">
        <v>772</v>
      </c>
      <c r="CI103" s="292">
        <v>766</v>
      </c>
      <c r="CJ103" s="293">
        <v>768</v>
      </c>
      <c r="CK103" s="301">
        <v>766</v>
      </c>
      <c r="CL103" s="301">
        <v>759</v>
      </c>
      <c r="CM103" s="301">
        <v>770</v>
      </c>
      <c r="CN103" s="301">
        <v>769</v>
      </c>
      <c r="CO103" s="301">
        <v>772</v>
      </c>
      <c r="CP103" s="301">
        <v>767</v>
      </c>
      <c r="CQ103" s="301">
        <v>772</v>
      </c>
      <c r="CR103" s="301">
        <v>776</v>
      </c>
      <c r="CS103" s="292">
        <v>772</v>
      </c>
      <c r="CT103" s="296">
        <v>772</v>
      </c>
      <c r="CU103" s="292">
        <v>769</v>
      </c>
      <c r="CV103" s="301">
        <v>767</v>
      </c>
      <c r="CW103" s="301">
        <v>764</v>
      </c>
      <c r="CX103" s="301">
        <v>766</v>
      </c>
      <c r="CY103" s="301">
        <v>767</v>
      </c>
      <c r="CZ103" s="301">
        <v>767</v>
      </c>
      <c r="DA103" s="301">
        <v>770</v>
      </c>
      <c r="DB103" s="301">
        <v>770</v>
      </c>
      <c r="DC103" s="301">
        <v>769</v>
      </c>
      <c r="DD103" s="301">
        <v>773</v>
      </c>
      <c r="DE103" s="301">
        <v>772</v>
      </c>
      <c r="DF103" s="301">
        <v>772</v>
      </c>
      <c r="DG103" s="301">
        <v>766</v>
      </c>
      <c r="DH103" s="301">
        <v>759</v>
      </c>
      <c r="DI103" s="301">
        <v>756</v>
      </c>
      <c r="DJ103" s="301">
        <v>749</v>
      </c>
      <c r="DK103" s="301">
        <v>756</v>
      </c>
      <c r="DL103" s="301">
        <v>762</v>
      </c>
      <c r="DM103" s="301">
        <v>763</v>
      </c>
      <c r="DN103" s="301">
        <v>761</v>
      </c>
      <c r="DO103" s="93">
        <v>-2</v>
      </c>
      <c r="DP103" s="79">
        <v>-0.26281208935611039</v>
      </c>
      <c r="DQ103" s="93">
        <v>-5</v>
      </c>
      <c r="DR103" s="79">
        <v>-0.65274151436031325</v>
      </c>
    </row>
    <row r="104" spans="1:122" ht="15" outlineLevel="1">
      <c r="A104" s="108" t="s">
        <v>399</v>
      </c>
      <c r="B104" s="21"/>
      <c r="C104" s="22"/>
      <c r="D104" s="39">
        <v>5135</v>
      </c>
      <c r="E104" s="40">
        <v>5135</v>
      </c>
      <c r="F104" s="40">
        <v>5134</v>
      </c>
      <c r="G104" s="40">
        <v>5134</v>
      </c>
      <c r="H104" s="40">
        <v>5134</v>
      </c>
      <c r="I104" s="40">
        <v>5223</v>
      </c>
      <c r="J104" s="40">
        <v>5221</v>
      </c>
      <c r="K104" s="40">
        <v>5223</v>
      </c>
      <c r="L104" s="40">
        <v>5222</v>
      </c>
      <c r="M104" s="40">
        <v>5220</v>
      </c>
      <c r="N104" s="40">
        <v>5210</v>
      </c>
      <c r="O104" s="208">
        <v>5446</v>
      </c>
      <c r="P104" s="39">
        <v>5421</v>
      </c>
      <c r="Q104" s="40">
        <v>4782</v>
      </c>
      <c r="R104" s="40">
        <v>4735</v>
      </c>
      <c r="S104" s="40">
        <v>6392</v>
      </c>
      <c r="T104" s="40">
        <v>6304</v>
      </c>
      <c r="U104" s="40">
        <v>6406</v>
      </c>
      <c r="V104" s="40">
        <v>6356</v>
      </c>
      <c r="W104" s="40">
        <v>6343</v>
      </c>
      <c r="X104" s="40">
        <v>6333</v>
      </c>
      <c r="Y104" s="40">
        <v>6361</v>
      </c>
      <c r="Z104" s="40">
        <v>6350</v>
      </c>
      <c r="AA104" s="208">
        <v>6369</v>
      </c>
      <c r="AB104" s="39">
        <v>6366</v>
      </c>
      <c r="AC104" s="40">
        <v>6365</v>
      </c>
      <c r="AD104" s="40">
        <v>6373</v>
      </c>
      <c r="AE104" s="40">
        <v>6371</v>
      </c>
      <c r="AF104" s="40">
        <v>6368</v>
      </c>
      <c r="AG104" s="40">
        <v>6345</v>
      </c>
      <c r="AH104" s="40">
        <v>6362</v>
      </c>
      <c r="AI104" s="40">
        <v>6376</v>
      </c>
      <c r="AJ104" s="40">
        <v>6382</v>
      </c>
      <c r="AK104" s="40">
        <v>6393</v>
      </c>
      <c r="AL104" s="40">
        <v>6387</v>
      </c>
      <c r="AM104" s="208">
        <v>6384</v>
      </c>
      <c r="AN104" s="39">
        <v>6369</v>
      </c>
      <c r="AO104" s="40">
        <v>6377</v>
      </c>
      <c r="AP104" s="40">
        <v>6372</v>
      </c>
      <c r="AQ104" s="40">
        <v>6357</v>
      </c>
      <c r="AR104" s="40">
        <v>6340</v>
      </c>
      <c r="AS104" s="40">
        <v>6330</v>
      </c>
      <c r="AT104" s="40">
        <v>6314</v>
      </c>
      <c r="AU104" s="40">
        <v>6278</v>
      </c>
      <c r="AV104" s="40">
        <v>6261</v>
      </c>
      <c r="AW104" s="40">
        <v>6248</v>
      </c>
      <c r="AX104" s="40">
        <v>6219</v>
      </c>
      <c r="AY104" s="208">
        <v>6213</v>
      </c>
      <c r="AZ104" s="39">
        <v>6202</v>
      </c>
      <c r="BA104" s="40">
        <v>6179</v>
      </c>
      <c r="BB104" s="40">
        <v>6157</v>
      </c>
      <c r="BC104" s="40">
        <v>6141</v>
      </c>
      <c r="BD104" s="40">
        <v>6119</v>
      </c>
      <c r="BE104" s="40">
        <v>6102</v>
      </c>
      <c r="BF104" s="40">
        <v>5989</v>
      </c>
      <c r="BG104" s="40">
        <v>5983</v>
      </c>
      <c r="BH104" s="40">
        <v>5976</v>
      </c>
      <c r="BI104" s="40">
        <v>5964</v>
      </c>
      <c r="BJ104" s="40">
        <v>5976</v>
      </c>
      <c r="BK104" s="52">
        <v>5971</v>
      </c>
      <c r="BL104" s="39">
        <v>5944</v>
      </c>
      <c r="BM104" s="40">
        <v>5939</v>
      </c>
      <c r="BN104" s="40">
        <v>6041</v>
      </c>
      <c r="BO104" s="40">
        <v>6045</v>
      </c>
      <c r="BP104" s="40">
        <v>6045</v>
      </c>
      <c r="BQ104" s="40">
        <v>6083</v>
      </c>
      <c r="BR104" s="40">
        <v>6021</v>
      </c>
      <c r="BS104" s="40">
        <v>6029</v>
      </c>
      <c r="BT104" s="40">
        <v>6013</v>
      </c>
      <c r="BU104" s="40">
        <v>5992</v>
      </c>
      <c r="BV104" s="40">
        <v>5985</v>
      </c>
      <c r="BW104" s="52">
        <v>5992</v>
      </c>
      <c r="BX104" s="39">
        <v>6030</v>
      </c>
      <c r="BY104" s="40">
        <v>6001</v>
      </c>
      <c r="BZ104" s="40">
        <v>6367</v>
      </c>
      <c r="CA104" s="40">
        <v>6322</v>
      </c>
      <c r="CB104" s="40">
        <v>6351</v>
      </c>
      <c r="CC104" s="40">
        <v>6331</v>
      </c>
      <c r="CD104" s="40">
        <v>6306</v>
      </c>
      <c r="CE104" s="40">
        <v>6290</v>
      </c>
      <c r="CF104" s="40">
        <v>6265</v>
      </c>
      <c r="CG104" s="40">
        <v>6286</v>
      </c>
      <c r="CH104" s="40">
        <v>6254</v>
      </c>
      <c r="CI104" s="52">
        <v>6155</v>
      </c>
      <c r="CJ104" s="39">
        <v>6146</v>
      </c>
      <c r="CK104" s="40">
        <v>6099</v>
      </c>
      <c r="CL104" s="40">
        <v>6098</v>
      </c>
      <c r="CM104" s="40">
        <v>6169</v>
      </c>
      <c r="CN104" s="40">
        <v>6171</v>
      </c>
      <c r="CO104" s="40">
        <v>6184</v>
      </c>
      <c r="CP104" s="40">
        <v>6163</v>
      </c>
      <c r="CQ104" s="40">
        <v>6192</v>
      </c>
      <c r="CR104" s="40">
        <v>6207</v>
      </c>
      <c r="CS104" s="52">
        <v>6183</v>
      </c>
      <c r="CT104" s="208">
        <v>6195</v>
      </c>
      <c r="CU104" s="40">
        <v>6176</v>
      </c>
      <c r="CV104" s="40">
        <v>6153</v>
      </c>
      <c r="CW104" s="40">
        <v>6122</v>
      </c>
      <c r="CX104" s="40">
        <v>6104</v>
      </c>
      <c r="CY104" s="40">
        <v>6158</v>
      </c>
      <c r="CZ104" s="40">
        <v>6146</v>
      </c>
      <c r="DA104" s="40">
        <v>6152</v>
      </c>
      <c r="DB104" s="40">
        <v>6147</v>
      </c>
      <c r="DC104" s="40">
        <v>6136</v>
      </c>
      <c r="DD104" s="40">
        <v>6131</v>
      </c>
      <c r="DE104" s="40">
        <v>6129</v>
      </c>
      <c r="DF104" s="40">
        <v>6112</v>
      </c>
      <c r="DG104" s="40">
        <v>6085</v>
      </c>
      <c r="DH104" s="40">
        <v>6059</v>
      </c>
      <c r="DI104" s="40">
        <v>6050</v>
      </c>
      <c r="DJ104" s="40">
        <v>5990</v>
      </c>
      <c r="DK104" s="40">
        <v>6023</v>
      </c>
      <c r="DL104" s="40">
        <v>6102</v>
      </c>
      <c r="DM104" s="40">
        <v>6130</v>
      </c>
      <c r="DN104" s="40">
        <v>6139</v>
      </c>
      <c r="DO104" s="93">
        <v>9</v>
      </c>
      <c r="DP104" s="79">
        <v>0.14660368138133248</v>
      </c>
      <c r="DQ104" s="93">
        <v>54</v>
      </c>
      <c r="DR104" s="79">
        <v>0.88742810188989318</v>
      </c>
    </row>
    <row r="105" spans="1:122" ht="15" outlineLevel="2">
      <c r="A105" s="309">
        <v>30</v>
      </c>
      <c r="B105" s="14" t="s">
        <v>399</v>
      </c>
      <c r="C105" s="287" t="s">
        <v>418</v>
      </c>
      <c r="D105" s="293">
        <v>391</v>
      </c>
      <c r="E105" s="301">
        <v>391</v>
      </c>
      <c r="F105" s="301">
        <v>391</v>
      </c>
      <c r="G105" s="301">
        <v>391</v>
      </c>
      <c r="H105" s="301">
        <v>391</v>
      </c>
      <c r="I105" s="301">
        <v>401</v>
      </c>
      <c r="J105" s="301">
        <v>401</v>
      </c>
      <c r="K105" s="301">
        <v>401</v>
      </c>
      <c r="L105" s="301">
        <v>401</v>
      </c>
      <c r="M105" s="301">
        <v>400</v>
      </c>
      <c r="N105" s="301">
        <v>400</v>
      </c>
      <c r="O105" s="296">
        <v>412</v>
      </c>
      <c r="P105" s="293">
        <v>410</v>
      </c>
      <c r="Q105" s="301">
        <v>355</v>
      </c>
      <c r="R105" s="301">
        <v>352</v>
      </c>
      <c r="S105" s="301">
        <v>508</v>
      </c>
      <c r="T105" s="301">
        <v>504</v>
      </c>
      <c r="U105" s="301">
        <v>504</v>
      </c>
      <c r="V105" s="301">
        <v>497</v>
      </c>
      <c r="W105" s="301">
        <v>495</v>
      </c>
      <c r="X105" s="301">
        <v>495</v>
      </c>
      <c r="Y105" s="301">
        <v>496</v>
      </c>
      <c r="Z105" s="301">
        <v>496</v>
      </c>
      <c r="AA105" s="296">
        <v>498</v>
      </c>
      <c r="AB105" s="293">
        <v>498</v>
      </c>
      <c r="AC105" s="301">
        <v>497</v>
      </c>
      <c r="AD105" s="301">
        <v>495</v>
      </c>
      <c r="AE105" s="301">
        <v>495</v>
      </c>
      <c r="AF105" s="301">
        <v>490</v>
      </c>
      <c r="AG105" s="301">
        <v>490</v>
      </c>
      <c r="AH105" s="301">
        <v>492</v>
      </c>
      <c r="AI105" s="301">
        <v>492</v>
      </c>
      <c r="AJ105" s="301">
        <v>492</v>
      </c>
      <c r="AK105" s="301">
        <v>492</v>
      </c>
      <c r="AL105" s="301">
        <v>490</v>
      </c>
      <c r="AM105" s="296">
        <v>490</v>
      </c>
      <c r="AN105" s="293">
        <v>487</v>
      </c>
      <c r="AO105" s="301">
        <v>486</v>
      </c>
      <c r="AP105" s="301">
        <v>486</v>
      </c>
      <c r="AQ105" s="301">
        <v>484</v>
      </c>
      <c r="AR105" s="301">
        <v>483</v>
      </c>
      <c r="AS105" s="301">
        <v>483</v>
      </c>
      <c r="AT105" s="301">
        <v>483</v>
      </c>
      <c r="AU105" s="301">
        <v>483</v>
      </c>
      <c r="AV105" s="301">
        <v>482</v>
      </c>
      <c r="AW105" s="301">
        <v>482</v>
      </c>
      <c r="AX105" s="301">
        <v>481</v>
      </c>
      <c r="AY105" s="296">
        <v>481</v>
      </c>
      <c r="AZ105" s="293">
        <v>480</v>
      </c>
      <c r="BA105" s="301">
        <v>478</v>
      </c>
      <c r="BB105" s="301">
        <v>475</v>
      </c>
      <c r="BC105" s="301">
        <v>475</v>
      </c>
      <c r="BD105" s="301">
        <v>472</v>
      </c>
      <c r="BE105" s="301">
        <v>472</v>
      </c>
      <c r="BF105" s="301">
        <v>464</v>
      </c>
      <c r="BG105" s="301">
        <v>459</v>
      </c>
      <c r="BH105" s="301">
        <v>456</v>
      </c>
      <c r="BI105" s="301">
        <v>455</v>
      </c>
      <c r="BJ105" s="301">
        <v>455</v>
      </c>
      <c r="BK105" s="292">
        <v>453</v>
      </c>
      <c r="BL105" s="293">
        <v>449</v>
      </c>
      <c r="BM105" s="301">
        <v>448</v>
      </c>
      <c r="BN105" s="301">
        <v>452</v>
      </c>
      <c r="BO105" s="301">
        <v>452</v>
      </c>
      <c r="BP105" s="301">
        <v>452</v>
      </c>
      <c r="BQ105" s="301">
        <v>452</v>
      </c>
      <c r="BR105" s="301">
        <v>448</v>
      </c>
      <c r="BS105" s="301">
        <v>448</v>
      </c>
      <c r="BT105" s="301">
        <v>448</v>
      </c>
      <c r="BU105" s="301">
        <v>447</v>
      </c>
      <c r="BV105" s="301">
        <v>447</v>
      </c>
      <c r="BW105" s="292">
        <v>448</v>
      </c>
      <c r="BX105" s="293">
        <v>443</v>
      </c>
      <c r="BY105" s="301">
        <v>441</v>
      </c>
      <c r="BZ105" s="301">
        <v>474</v>
      </c>
      <c r="CA105" s="301">
        <v>471</v>
      </c>
      <c r="CB105" s="301">
        <v>472</v>
      </c>
      <c r="CC105" s="301">
        <v>474</v>
      </c>
      <c r="CD105" s="301">
        <v>472</v>
      </c>
      <c r="CE105" s="301">
        <v>471</v>
      </c>
      <c r="CF105" s="301">
        <v>469</v>
      </c>
      <c r="CG105" s="301">
        <v>468</v>
      </c>
      <c r="CH105" s="301">
        <v>466</v>
      </c>
      <c r="CI105" s="292">
        <v>453</v>
      </c>
      <c r="CJ105" s="293">
        <v>453</v>
      </c>
      <c r="CK105" s="301">
        <v>450</v>
      </c>
      <c r="CL105" s="301">
        <v>450</v>
      </c>
      <c r="CM105" s="301">
        <v>458</v>
      </c>
      <c r="CN105" s="301">
        <v>455</v>
      </c>
      <c r="CO105" s="301">
        <v>455</v>
      </c>
      <c r="CP105" s="301">
        <v>459</v>
      </c>
      <c r="CQ105" s="301">
        <v>459</v>
      </c>
      <c r="CR105" s="301">
        <v>459</v>
      </c>
      <c r="CS105" s="292">
        <v>456</v>
      </c>
      <c r="CT105" s="296">
        <v>456</v>
      </c>
      <c r="CU105" s="292">
        <v>453</v>
      </c>
      <c r="CV105" s="301">
        <v>452</v>
      </c>
      <c r="CW105" s="301">
        <v>449</v>
      </c>
      <c r="CX105" s="301">
        <v>443</v>
      </c>
      <c r="CY105" s="301">
        <v>447</v>
      </c>
      <c r="CZ105" s="301">
        <v>445</v>
      </c>
      <c r="DA105" s="301">
        <v>446</v>
      </c>
      <c r="DB105" s="301">
        <v>441</v>
      </c>
      <c r="DC105" s="301">
        <v>441</v>
      </c>
      <c r="DD105" s="301">
        <v>441</v>
      </c>
      <c r="DE105" s="301">
        <v>442</v>
      </c>
      <c r="DF105" s="301">
        <v>443</v>
      </c>
      <c r="DG105" s="301">
        <v>440</v>
      </c>
      <c r="DH105" s="301">
        <v>439</v>
      </c>
      <c r="DI105" s="301">
        <v>436</v>
      </c>
      <c r="DJ105" s="301">
        <v>430</v>
      </c>
      <c r="DK105" s="301">
        <v>430</v>
      </c>
      <c r="DL105" s="301">
        <v>435</v>
      </c>
      <c r="DM105" s="301">
        <v>432</v>
      </c>
      <c r="DN105" s="301">
        <v>431</v>
      </c>
      <c r="DO105" s="93">
        <v>-1</v>
      </c>
      <c r="DP105" s="79">
        <v>-0.23201856148491878</v>
      </c>
      <c r="DQ105" s="93">
        <v>-9</v>
      </c>
      <c r="DR105" s="79">
        <v>-2.0454545454545454</v>
      </c>
    </row>
    <row r="106" spans="1:122" ht="15" outlineLevel="2">
      <c r="A106" s="309">
        <v>34</v>
      </c>
      <c r="B106" s="14" t="s">
        <v>399</v>
      </c>
      <c r="C106" s="287" t="s">
        <v>420</v>
      </c>
      <c r="D106" s="293">
        <v>627</v>
      </c>
      <c r="E106" s="301">
        <v>627</v>
      </c>
      <c r="F106" s="301">
        <v>627</v>
      </c>
      <c r="G106" s="301">
        <v>627</v>
      </c>
      <c r="H106" s="301">
        <v>627</v>
      </c>
      <c r="I106" s="301">
        <v>636</v>
      </c>
      <c r="J106" s="301">
        <v>636</v>
      </c>
      <c r="K106" s="301">
        <v>636</v>
      </c>
      <c r="L106" s="301">
        <v>635</v>
      </c>
      <c r="M106" s="301">
        <v>635</v>
      </c>
      <c r="N106" s="301">
        <v>634</v>
      </c>
      <c r="O106" s="296">
        <v>658</v>
      </c>
      <c r="P106" s="293">
        <v>656</v>
      </c>
      <c r="Q106" s="301">
        <v>580</v>
      </c>
      <c r="R106" s="301">
        <v>572</v>
      </c>
      <c r="S106" s="301">
        <v>736</v>
      </c>
      <c r="T106" s="301">
        <v>726</v>
      </c>
      <c r="U106" s="301">
        <v>738</v>
      </c>
      <c r="V106" s="301">
        <v>725</v>
      </c>
      <c r="W106" s="301">
        <v>725</v>
      </c>
      <c r="X106" s="301">
        <v>723</v>
      </c>
      <c r="Y106" s="301">
        <v>729</v>
      </c>
      <c r="Z106" s="301">
        <v>728</v>
      </c>
      <c r="AA106" s="296">
        <v>730</v>
      </c>
      <c r="AB106" s="293">
        <v>730</v>
      </c>
      <c r="AC106" s="301">
        <v>730</v>
      </c>
      <c r="AD106" s="301">
        <v>732</v>
      </c>
      <c r="AE106" s="301">
        <v>731</v>
      </c>
      <c r="AF106" s="301">
        <v>729</v>
      </c>
      <c r="AG106" s="301">
        <v>729</v>
      </c>
      <c r="AH106" s="301">
        <v>726</v>
      </c>
      <c r="AI106" s="301">
        <v>724</v>
      </c>
      <c r="AJ106" s="301">
        <v>723</v>
      </c>
      <c r="AK106" s="301">
        <v>724</v>
      </c>
      <c r="AL106" s="301">
        <v>724</v>
      </c>
      <c r="AM106" s="296">
        <v>724</v>
      </c>
      <c r="AN106" s="293">
        <v>723</v>
      </c>
      <c r="AO106" s="301">
        <v>721</v>
      </c>
      <c r="AP106" s="301">
        <v>721</v>
      </c>
      <c r="AQ106" s="301">
        <v>719</v>
      </c>
      <c r="AR106" s="301">
        <v>718</v>
      </c>
      <c r="AS106" s="301">
        <v>718</v>
      </c>
      <c r="AT106" s="301">
        <v>718</v>
      </c>
      <c r="AU106" s="301">
        <v>714</v>
      </c>
      <c r="AV106" s="301">
        <v>712</v>
      </c>
      <c r="AW106" s="301">
        <v>712</v>
      </c>
      <c r="AX106" s="301">
        <v>711</v>
      </c>
      <c r="AY106" s="296">
        <v>711</v>
      </c>
      <c r="AZ106" s="293">
        <v>711</v>
      </c>
      <c r="BA106" s="301">
        <v>709</v>
      </c>
      <c r="BB106" s="301">
        <v>707</v>
      </c>
      <c r="BC106" s="301">
        <v>706</v>
      </c>
      <c r="BD106" s="301">
        <v>702</v>
      </c>
      <c r="BE106" s="301">
        <v>701</v>
      </c>
      <c r="BF106" s="301">
        <v>688</v>
      </c>
      <c r="BG106" s="301">
        <v>684</v>
      </c>
      <c r="BH106" s="301">
        <v>684</v>
      </c>
      <c r="BI106" s="301">
        <v>683</v>
      </c>
      <c r="BJ106" s="301">
        <v>682</v>
      </c>
      <c r="BK106" s="292">
        <v>682</v>
      </c>
      <c r="BL106" s="293">
        <v>676</v>
      </c>
      <c r="BM106" s="301">
        <v>676</v>
      </c>
      <c r="BN106" s="301">
        <v>692</v>
      </c>
      <c r="BO106" s="301">
        <v>692</v>
      </c>
      <c r="BP106" s="301">
        <v>692</v>
      </c>
      <c r="BQ106" s="301">
        <v>692</v>
      </c>
      <c r="BR106" s="301">
        <v>683</v>
      </c>
      <c r="BS106" s="301">
        <v>684</v>
      </c>
      <c r="BT106" s="301">
        <v>683</v>
      </c>
      <c r="BU106" s="301">
        <v>681</v>
      </c>
      <c r="BV106" s="301">
        <v>683</v>
      </c>
      <c r="BW106" s="292">
        <v>684</v>
      </c>
      <c r="BX106" s="293">
        <v>692</v>
      </c>
      <c r="BY106" s="301">
        <v>688</v>
      </c>
      <c r="BZ106" s="301">
        <v>720</v>
      </c>
      <c r="CA106" s="301">
        <v>712</v>
      </c>
      <c r="CB106" s="301">
        <v>724</v>
      </c>
      <c r="CC106" s="301">
        <v>726</v>
      </c>
      <c r="CD106" s="301">
        <v>722</v>
      </c>
      <c r="CE106" s="301">
        <v>723</v>
      </c>
      <c r="CF106" s="301">
        <v>720</v>
      </c>
      <c r="CG106" s="301">
        <v>720</v>
      </c>
      <c r="CH106" s="301">
        <v>714</v>
      </c>
      <c r="CI106" s="292">
        <v>703</v>
      </c>
      <c r="CJ106" s="293">
        <v>702</v>
      </c>
      <c r="CK106" s="301">
        <v>695</v>
      </c>
      <c r="CL106" s="301">
        <v>699</v>
      </c>
      <c r="CM106" s="301">
        <v>707</v>
      </c>
      <c r="CN106" s="301">
        <v>707</v>
      </c>
      <c r="CO106" s="301">
        <v>704</v>
      </c>
      <c r="CP106" s="301">
        <v>701</v>
      </c>
      <c r="CQ106" s="301">
        <v>704</v>
      </c>
      <c r="CR106" s="301">
        <v>707</v>
      </c>
      <c r="CS106" s="292">
        <v>705</v>
      </c>
      <c r="CT106" s="296">
        <v>710</v>
      </c>
      <c r="CU106" s="292">
        <v>709</v>
      </c>
      <c r="CV106" s="301">
        <v>705</v>
      </c>
      <c r="CW106" s="301">
        <v>706</v>
      </c>
      <c r="CX106" s="301">
        <v>699</v>
      </c>
      <c r="CY106" s="301">
        <v>703</v>
      </c>
      <c r="CZ106" s="301">
        <v>703</v>
      </c>
      <c r="DA106" s="301">
        <v>707</v>
      </c>
      <c r="DB106" s="301">
        <v>702</v>
      </c>
      <c r="DC106" s="301">
        <v>697</v>
      </c>
      <c r="DD106" s="301">
        <v>696</v>
      </c>
      <c r="DE106" s="301">
        <v>694</v>
      </c>
      <c r="DF106" s="301">
        <v>697</v>
      </c>
      <c r="DG106" s="301">
        <v>696</v>
      </c>
      <c r="DH106" s="301">
        <v>700</v>
      </c>
      <c r="DI106" s="301">
        <v>709</v>
      </c>
      <c r="DJ106" s="301">
        <v>710</v>
      </c>
      <c r="DK106" s="301">
        <v>715</v>
      </c>
      <c r="DL106" s="301">
        <v>731</v>
      </c>
      <c r="DM106" s="301">
        <v>739</v>
      </c>
      <c r="DN106" s="301">
        <v>743</v>
      </c>
      <c r="DO106" s="93">
        <v>4</v>
      </c>
      <c r="DP106" s="79">
        <v>0.53835800807537015</v>
      </c>
      <c r="DQ106" s="93">
        <v>47</v>
      </c>
      <c r="DR106" s="79">
        <v>6.7528735632183912</v>
      </c>
    </row>
    <row r="107" spans="1:122" ht="15" outlineLevel="2">
      <c r="A107" s="309">
        <v>36</v>
      </c>
      <c r="B107" s="14" t="s">
        <v>399</v>
      </c>
      <c r="C107" s="287" t="s">
        <v>421</v>
      </c>
      <c r="D107" s="293">
        <v>66</v>
      </c>
      <c r="E107" s="301">
        <v>66</v>
      </c>
      <c r="F107" s="301">
        <v>66</v>
      </c>
      <c r="G107" s="301">
        <v>66</v>
      </c>
      <c r="H107" s="301">
        <v>66</v>
      </c>
      <c r="I107" s="301">
        <v>66</v>
      </c>
      <c r="J107" s="301">
        <v>66</v>
      </c>
      <c r="K107" s="301">
        <v>66</v>
      </c>
      <c r="L107" s="301">
        <v>66</v>
      </c>
      <c r="M107" s="301">
        <v>66</v>
      </c>
      <c r="N107" s="301">
        <v>66</v>
      </c>
      <c r="O107" s="296">
        <v>75</v>
      </c>
      <c r="P107" s="293">
        <v>75</v>
      </c>
      <c r="Q107" s="301">
        <v>67</v>
      </c>
      <c r="R107" s="301">
        <v>66</v>
      </c>
      <c r="S107" s="301">
        <v>99</v>
      </c>
      <c r="T107" s="301">
        <v>99</v>
      </c>
      <c r="U107" s="301">
        <v>102</v>
      </c>
      <c r="V107" s="301">
        <v>101</v>
      </c>
      <c r="W107" s="301">
        <v>101</v>
      </c>
      <c r="X107" s="301">
        <v>101</v>
      </c>
      <c r="Y107" s="301">
        <v>103</v>
      </c>
      <c r="Z107" s="301">
        <v>103</v>
      </c>
      <c r="AA107" s="296">
        <v>103</v>
      </c>
      <c r="AB107" s="293">
        <v>103</v>
      </c>
      <c r="AC107" s="301">
        <v>103</v>
      </c>
      <c r="AD107" s="301">
        <v>103</v>
      </c>
      <c r="AE107" s="301">
        <v>103</v>
      </c>
      <c r="AF107" s="301">
        <v>103</v>
      </c>
      <c r="AG107" s="301">
        <v>103</v>
      </c>
      <c r="AH107" s="301">
        <v>103</v>
      </c>
      <c r="AI107" s="301">
        <v>103</v>
      </c>
      <c r="AJ107" s="301">
        <v>103</v>
      </c>
      <c r="AK107" s="301">
        <v>105</v>
      </c>
      <c r="AL107" s="301">
        <v>105</v>
      </c>
      <c r="AM107" s="296">
        <v>105</v>
      </c>
      <c r="AN107" s="293">
        <v>105</v>
      </c>
      <c r="AO107" s="301">
        <v>105</v>
      </c>
      <c r="AP107" s="301">
        <v>105</v>
      </c>
      <c r="AQ107" s="301">
        <v>105</v>
      </c>
      <c r="AR107" s="301">
        <v>105</v>
      </c>
      <c r="AS107" s="301">
        <v>105</v>
      </c>
      <c r="AT107" s="301">
        <v>104</v>
      </c>
      <c r="AU107" s="301">
        <v>104</v>
      </c>
      <c r="AV107" s="301">
        <v>103</v>
      </c>
      <c r="AW107" s="301">
        <v>103</v>
      </c>
      <c r="AX107" s="301">
        <v>102</v>
      </c>
      <c r="AY107" s="296">
        <v>102</v>
      </c>
      <c r="AZ107" s="293">
        <v>102</v>
      </c>
      <c r="BA107" s="301">
        <v>100</v>
      </c>
      <c r="BB107" s="301">
        <v>100</v>
      </c>
      <c r="BC107" s="301">
        <v>100</v>
      </c>
      <c r="BD107" s="301">
        <v>100</v>
      </c>
      <c r="BE107" s="301">
        <v>100</v>
      </c>
      <c r="BF107" s="301">
        <v>98</v>
      </c>
      <c r="BG107" s="301">
        <v>101</v>
      </c>
      <c r="BH107" s="301">
        <v>101</v>
      </c>
      <c r="BI107" s="301">
        <v>101</v>
      </c>
      <c r="BJ107" s="301">
        <v>101</v>
      </c>
      <c r="BK107" s="292">
        <v>101</v>
      </c>
      <c r="BL107" s="293">
        <v>99</v>
      </c>
      <c r="BM107" s="301">
        <v>99</v>
      </c>
      <c r="BN107" s="301">
        <v>98</v>
      </c>
      <c r="BO107" s="301">
        <v>98</v>
      </c>
      <c r="BP107" s="301">
        <v>98</v>
      </c>
      <c r="BQ107" s="301">
        <v>98</v>
      </c>
      <c r="BR107" s="301">
        <v>97</v>
      </c>
      <c r="BS107" s="301">
        <v>97</v>
      </c>
      <c r="BT107" s="301">
        <v>97</v>
      </c>
      <c r="BU107" s="301">
        <v>97</v>
      </c>
      <c r="BV107" s="301">
        <v>96</v>
      </c>
      <c r="BW107" s="292">
        <v>96</v>
      </c>
      <c r="BX107" s="293">
        <v>96</v>
      </c>
      <c r="BY107" s="301">
        <v>95</v>
      </c>
      <c r="BZ107" s="301">
        <v>99</v>
      </c>
      <c r="CA107" s="301">
        <v>98</v>
      </c>
      <c r="CB107" s="301">
        <v>99</v>
      </c>
      <c r="CC107" s="301">
        <v>98</v>
      </c>
      <c r="CD107" s="301">
        <v>98</v>
      </c>
      <c r="CE107" s="301">
        <v>98</v>
      </c>
      <c r="CF107" s="301">
        <v>98</v>
      </c>
      <c r="CG107" s="301">
        <v>97</v>
      </c>
      <c r="CH107" s="301">
        <v>97</v>
      </c>
      <c r="CI107" s="292">
        <v>94</v>
      </c>
      <c r="CJ107" s="293">
        <v>94</v>
      </c>
      <c r="CK107" s="301">
        <v>95</v>
      </c>
      <c r="CL107" s="301">
        <v>95</v>
      </c>
      <c r="CM107" s="301">
        <v>99</v>
      </c>
      <c r="CN107" s="301">
        <v>98</v>
      </c>
      <c r="CO107" s="301">
        <v>98</v>
      </c>
      <c r="CP107" s="301">
        <v>95</v>
      </c>
      <c r="CQ107" s="301">
        <v>96</v>
      </c>
      <c r="CR107" s="301">
        <v>97</v>
      </c>
      <c r="CS107" s="292">
        <v>96</v>
      </c>
      <c r="CT107" s="296">
        <v>97</v>
      </c>
      <c r="CU107" s="292">
        <v>97</v>
      </c>
      <c r="CV107" s="301">
        <v>97</v>
      </c>
      <c r="CW107" s="301">
        <v>94</v>
      </c>
      <c r="CX107" s="301">
        <v>92</v>
      </c>
      <c r="CY107" s="301">
        <v>94</v>
      </c>
      <c r="CZ107" s="301">
        <v>94</v>
      </c>
      <c r="DA107" s="301">
        <v>95</v>
      </c>
      <c r="DB107" s="301">
        <v>96</v>
      </c>
      <c r="DC107" s="301">
        <v>97</v>
      </c>
      <c r="DD107" s="301">
        <v>97</v>
      </c>
      <c r="DE107" s="301">
        <v>96</v>
      </c>
      <c r="DF107" s="301">
        <v>96</v>
      </c>
      <c r="DG107" s="301">
        <v>97</v>
      </c>
      <c r="DH107" s="301">
        <v>97</v>
      </c>
      <c r="DI107" s="301">
        <v>94</v>
      </c>
      <c r="DJ107" s="301">
        <v>94</v>
      </c>
      <c r="DK107" s="301">
        <v>94</v>
      </c>
      <c r="DL107" s="301">
        <v>99</v>
      </c>
      <c r="DM107" s="301">
        <v>99</v>
      </c>
      <c r="DN107" s="301">
        <v>100</v>
      </c>
      <c r="DO107" s="93">
        <v>1</v>
      </c>
      <c r="DP107" s="79">
        <v>1</v>
      </c>
      <c r="DQ107" s="93">
        <v>3</v>
      </c>
      <c r="DR107" s="79">
        <v>3.0927835051546393</v>
      </c>
    </row>
    <row r="108" spans="1:122" ht="15" outlineLevel="2">
      <c r="A108" s="309">
        <v>91</v>
      </c>
      <c r="B108" s="14" t="s">
        <v>399</v>
      </c>
      <c r="C108" s="287" t="s">
        <v>433</v>
      </c>
      <c r="D108" s="293">
        <v>121</v>
      </c>
      <c r="E108" s="301">
        <v>121</v>
      </c>
      <c r="F108" s="301">
        <v>121</v>
      </c>
      <c r="G108" s="301">
        <v>121</v>
      </c>
      <c r="H108" s="301">
        <v>121</v>
      </c>
      <c r="I108" s="301">
        <v>122</v>
      </c>
      <c r="J108" s="301">
        <v>122</v>
      </c>
      <c r="K108" s="301">
        <v>122</v>
      </c>
      <c r="L108" s="301">
        <v>122</v>
      </c>
      <c r="M108" s="301">
        <v>122</v>
      </c>
      <c r="N108" s="301">
        <v>122</v>
      </c>
      <c r="O108" s="296">
        <v>127</v>
      </c>
      <c r="P108" s="293">
        <v>127</v>
      </c>
      <c r="Q108" s="301">
        <v>117</v>
      </c>
      <c r="R108" s="301">
        <v>117</v>
      </c>
      <c r="S108" s="301">
        <v>144</v>
      </c>
      <c r="T108" s="301">
        <v>142</v>
      </c>
      <c r="U108" s="301">
        <v>146</v>
      </c>
      <c r="V108" s="301">
        <v>144</v>
      </c>
      <c r="W108" s="301">
        <v>144</v>
      </c>
      <c r="X108" s="301">
        <v>144</v>
      </c>
      <c r="Y108" s="301">
        <v>144</v>
      </c>
      <c r="Z108" s="301">
        <v>144</v>
      </c>
      <c r="AA108" s="296">
        <v>144</v>
      </c>
      <c r="AB108" s="293">
        <v>143</v>
      </c>
      <c r="AC108" s="301">
        <v>143</v>
      </c>
      <c r="AD108" s="301">
        <v>144</v>
      </c>
      <c r="AE108" s="301">
        <v>144</v>
      </c>
      <c r="AF108" s="301">
        <v>146</v>
      </c>
      <c r="AG108" s="301">
        <v>146</v>
      </c>
      <c r="AH108" s="301">
        <v>147</v>
      </c>
      <c r="AI108" s="301">
        <v>147</v>
      </c>
      <c r="AJ108" s="301">
        <v>147</v>
      </c>
      <c r="AK108" s="301">
        <v>147</v>
      </c>
      <c r="AL108" s="301">
        <v>147</v>
      </c>
      <c r="AM108" s="296">
        <v>147</v>
      </c>
      <c r="AN108" s="293">
        <v>147</v>
      </c>
      <c r="AO108" s="301">
        <v>150</v>
      </c>
      <c r="AP108" s="301">
        <v>150</v>
      </c>
      <c r="AQ108" s="301">
        <v>150</v>
      </c>
      <c r="AR108" s="301">
        <v>150</v>
      </c>
      <c r="AS108" s="301">
        <v>149</v>
      </c>
      <c r="AT108" s="301">
        <v>147</v>
      </c>
      <c r="AU108" s="301">
        <v>147</v>
      </c>
      <c r="AV108" s="301">
        <v>147</v>
      </c>
      <c r="AW108" s="301">
        <v>147</v>
      </c>
      <c r="AX108" s="301">
        <v>147</v>
      </c>
      <c r="AY108" s="296">
        <v>147</v>
      </c>
      <c r="AZ108" s="293">
        <v>147</v>
      </c>
      <c r="BA108" s="301">
        <v>147</v>
      </c>
      <c r="BB108" s="301">
        <v>147</v>
      </c>
      <c r="BC108" s="301">
        <v>146</v>
      </c>
      <c r="BD108" s="301">
        <v>146</v>
      </c>
      <c r="BE108" s="301">
        <v>145</v>
      </c>
      <c r="BF108" s="301">
        <v>144</v>
      </c>
      <c r="BG108" s="301">
        <v>140</v>
      </c>
      <c r="BH108" s="301">
        <v>140</v>
      </c>
      <c r="BI108" s="301">
        <v>139</v>
      </c>
      <c r="BJ108" s="301">
        <v>141</v>
      </c>
      <c r="BK108" s="292">
        <v>141</v>
      </c>
      <c r="BL108" s="293">
        <v>141</v>
      </c>
      <c r="BM108" s="301">
        <v>141</v>
      </c>
      <c r="BN108" s="301">
        <v>148</v>
      </c>
      <c r="BO108" s="301">
        <v>148</v>
      </c>
      <c r="BP108" s="301">
        <v>148</v>
      </c>
      <c r="BQ108" s="301">
        <v>149</v>
      </c>
      <c r="BR108" s="301">
        <v>148</v>
      </c>
      <c r="BS108" s="301">
        <v>149</v>
      </c>
      <c r="BT108" s="301">
        <v>148</v>
      </c>
      <c r="BU108" s="301">
        <v>148</v>
      </c>
      <c r="BV108" s="301">
        <v>147</v>
      </c>
      <c r="BW108" s="292">
        <v>147</v>
      </c>
      <c r="BX108" s="293">
        <v>149</v>
      </c>
      <c r="BY108" s="301">
        <v>147</v>
      </c>
      <c r="BZ108" s="301">
        <v>155</v>
      </c>
      <c r="CA108" s="301">
        <v>155</v>
      </c>
      <c r="CB108" s="301">
        <v>155</v>
      </c>
      <c r="CC108" s="301">
        <v>155</v>
      </c>
      <c r="CD108" s="301">
        <v>154</v>
      </c>
      <c r="CE108" s="301">
        <v>154</v>
      </c>
      <c r="CF108" s="301">
        <v>155</v>
      </c>
      <c r="CG108" s="301">
        <v>156</v>
      </c>
      <c r="CH108" s="301">
        <v>156</v>
      </c>
      <c r="CI108" s="292">
        <v>156</v>
      </c>
      <c r="CJ108" s="293">
        <v>156</v>
      </c>
      <c r="CK108" s="301">
        <v>156</v>
      </c>
      <c r="CL108" s="301">
        <v>157</v>
      </c>
      <c r="CM108" s="301">
        <v>159</v>
      </c>
      <c r="CN108" s="301">
        <v>160</v>
      </c>
      <c r="CO108" s="301">
        <v>161</v>
      </c>
      <c r="CP108" s="301">
        <v>162</v>
      </c>
      <c r="CQ108" s="301">
        <v>162</v>
      </c>
      <c r="CR108" s="301">
        <v>162</v>
      </c>
      <c r="CS108" s="292">
        <v>162</v>
      </c>
      <c r="CT108" s="296">
        <v>163</v>
      </c>
      <c r="CU108" s="292">
        <v>163</v>
      </c>
      <c r="CV108" s="301">
        <v>161</v>
      </c>
      <c r="CW108" s="301">
        <v>161</v>
      </c>
      <c r="CX108" s="301">
        <v>154</v>
      </c>
      <c r="CY108" s="301">
        <v>154</v>
      </c>
      <c r="CZ108" s="301">
        <v>153</v>
      </c>
      <c r="DA108" s="301">
        <v>154</v>
      </c>
      <c r="DB108" s="301">
        <v>154</v>
      </c>
      <c r="DC108" s="301">
        <v>151</v>
      </c>
      <c r="DD108" s="301">
        <v>151</v>
      </c>
      <c r="DE108" s="301">
        <v>151</v>
      </c>
      <c r="DF108" s="301">
        <v>150</v>
      </c>
      <c r="DG108" s="301">
        <v>146</v>
      </c>
      <c r="DH108" s="301">
        <v>144</v>
      </c>
      <c r="DI108" s="301">
        <v>145</v>
      </c>
      <c r="DJ108" s="301">
        <v>148</v>
      </c>
      <c r="DK108" s="301">
        <v>148</v>
      </c>
      <c r="DL108" s="301">
        <v>151</v>
      </c>
      <c r="DM108" s="301">
        <v>152</v>
      </c>
      <c r="DN108" s="301">
        <v>153</v>
      </c>
      <c r="DO108" s="93">
        <v>1</v>
      </c>
      <c r="DP108" s="79">
        <v>0.65359477124183007</v>
      </c>
      <c r="DQ108" s="93">
        <v>7</v>
      </c>
      <c r="DR108" s="79">
        <v>4.7945205479452051</v>
      </c>
    </row>
    <row r="109" spans="1:122" ht="15" outlineLevel="2">
      <c r="A109" s="309">
        <v>93</v>
      </c>
      <c r="B109" s="14" t="s">
        <v>399</v>
      </c>
      <c r="C109" s="287" t="s">
        <v>434</v>
      </c>
      <c r="D109" s="293">
        <v>214</v>
      </c>
      <c r="E109" s="301">
        <v>214</v>
      </c>
      <c r="F109" s="301">
        <v>214</v>
      </c>
      <c r="G109" s="301">
        <v>214</v>
      </c>
      <c r="H109" s="301">
        <v>214</v>
      </c>
      <c r="I109" s="301">
        <v>216</v>
      </c>
      <c r="J109" s="301">
        <v>216</v>
      </c>
      <c r="K109" s="301">
        <v>216</v>
      </c>
      <c r="L109" s="301">
        <v>216</v>
      </c>
      <c r="M109" s="301">
        <v>216</v>
      </c>
      <c r="N109" s="301">
        <v>216</v>
      </c>
      <c r="O109" s="296">
        <v>226</v>
      </c>
      <c r="P109" s="293">
        <v>226</v>
      </c>
      <c r="Q109" s="301">
        <v>208</v>
      </c>
      <c r="R109" s="301">
        <v>205</v>
      </c>
      <c r="S109" s="301">
        <v>291</v>
      </c>
      <c r="T109" s="301">
        <v>290</v>
      </c>
      <c r="U109" s="301">
        <v>297</v>
      </c>
      <c r="V109" s="301">
        <v>299</v>
      </c>
      <c r="W109" s="301">
        <v>298</v>
      </c>
      <c r="X109" s="301">
        <v>298</v>
      </c>
      <c r="Y109" s="301">
        <v>297</v>
      </c>
      <c r="Z109" s="301">
        <v>296</v>
      </c>
      <c r="AA109" s="296">
        <v>295</v>
      </c>
      <c r="AB109" s="293">
        <v>293</v>
      </c>
      <c r="AC109" s="301">
        <v>292</v>
      </c>
      <c r="AD109" s="301">
        <v>295</v>
      </c>
      <c r="AE109" s="301">
        <v>295</v>
      </c>
      <c r="AF109" s="301">
        <v>294</v>
      </c>
      <c r="AG109" s="301">
        <v>293</v>
      </c>
      <c r="AH109" s="301">
        <v>296</v>
      </c>
      <c r="AI109" s="301">
        <v>296</v>
      </c>
      <c r="AJ109" s="301">
        <v>294</v>
      </c>
      <c r="AK109" s="301">
        <v>295</v>
      </c>
      <c r="AL109" s="301">
        <v>294</v>
      </c>
      <c r="AM109" s="296">
        <v>294</v>
      </c>
      <c r="AN109" s="293">
        <v>294</v>
      </c>
      <c r="AO109" s="301">
        <v>296</v>
      </c>
      <c r="AP109" s="301">
        <v>296</v>
      </c>
      <c r="AQ109" s="301">
        <v>296</v>
      </c>
      <c r="AR109" s="301">
        <v>295</v>
      </c>
      <c r="AS109" s="301">
        <v>295</v>
      </c>
      <c r="AT109" s="301">
        <v>295</v>
      </c>
      <c r="AU109" s="301">
        <v>294</v>
      </c>
      <c r="AV109" s="301">
        <v>294</v>
      </c>
      <c r="AW109" s="301">
        <v>294</v>
      </c>
      <c r="AX109" s="301">
        <v>293</v>
      </c>
      <c r="AY109" s="296">
        <v>293</v>
      </c>
      <c r="AZ109" s="293">
        <v>293</v>
      </c>
      <c r="BA109" s="301">
        <v>291</v>
      </c>
      <c r="BB109" s="301">
        <v>291</v>
      </c>
      <c r="BC109" s="301">
        <v>291</v>
      </c>
      <c r="BD109" s="301">
        <v>291</v>
      </c>
      <c r="BE109" s="301">
        <v>290</v>
      </c>
      <c r="BF109" s="301">
        <v>286</v>
      </c>
      <c r="BG109" s="301">
        <v>289</v>
      </c>
      <c r="BH109" s="301">
        <v>289</v>
      </c>
      <c r="BI109" s="301">
        <v>289</v>
      </c>
      <c r="BJ109" s="301">
        <v>288</v>
      </c>
      <c r="BK109" s="292">
        <v>288</v>
      </c>
      <c r="BL109" s="293">
        <v>286</v>
      </c>
      <c r="BM109" s="301">
        <v>286</v>
      </c>
      <c r="BN109" s="301">
        <v>289</v>
      </c>
      <c r="BO109" s="301">
        <v>291</v>
      </c>
      <c r="BP109" s="301">
        <v>291</v>
      </c>
      <c r="BQ109" s="301">
        <v>292</v>
      </c>
      <c r="BR109" s="301">
        <v>291</v>
      </c>
      <c r="BS109" s="301">
        <v>291</v>
      </c>
      <c r="BT109" s="301">
        <v>291</v>
      </c>
      <c r="BU109" s="301">
        <v>291</v>
      </c>
      <c r="BV109" s="301">
        <v>292</v>
      </c>
      <c r="BW109" s="292">
        <v>292</v>
      </c>
      <c r="BX109" s="293">
        <v>295</v>
      </c>
      <c r="BY109" s="301">
        <v>292</v>
      </c>
      <c r="BZ109" s="301">
        <v>303</v>
      </c>
      <c r="CA109" s="301">
        <v>299</v>
      </c>
      <c r="CB109" s="301">
        <v>301</v>
      </c>
      <c r="CC109" s="301">
        <v>302</v>
      </c>
      <c r="CD109" s="301">
        <v>302</v>
      </c>
      <c r="CE109" s="301">
        <v>301</v>
      </c>
      <c r="CF109" s="301">
        <v>298</v>
      </c>
      <c r="CG109" s="301">
        <v>300</v>
      </c>
      <c r="CH109" s="301">
        <v>300</v>
      </c>
      <c r="CI109" s="292">
        <v>295</v>
      </c>
      <c r="CJ109" s="293">
        <v>296</v>
      </c>
      <c r="CK109" s="301">
        <v>294</v>
      </c>
      <c r="CL109" s="301">
        <v>293</v>
      </c>
      <c r="CM109" s="301">
        <v>294</v>
      </c>
      <c r="CN109" s="301">
        <v>295</v>
      </c>
      <c r="CO109" s="301">
        <v>296</v>
      </c>
      <c r="CP109" s="301">
        <v>292</v>
      </c>
      <c r="CQ109" s="301">
        <v>293</v>
      </c>
      <c r="CR109" s="301">
        <v>294</v>
      </c>
      <c r="CS109" s="292">
        <v>293</v>
      </c>
      <c r="CT109" s="296">
        <v>293</v>
      </c>
      <c r="CU109" s="292">
        <v>291</v>
      </c>
      <c r="CV109" s="301">
        <v>291</v>
      </c>
      <c r="CW109" s="301">
        <v>289</v>
      </c>
      <c r="CX109" s="301">
        <v>283</v>
      </c>
      <c r="CY109" s="301">
        <v>292</v>
      </c>
      <c r="CZ109" s="301">
        <v>293</v>
      </c>
      <c r="DA109" s="301">
        <v>294</v>
      </c>
      <c r="DB109" s="301">
        <v>297</v>
      </c>
      <c r="DC109" s="301">
        <v>297</v>
      </c>
      <c r="DD109" s="301">
        <v>296</v>
      </c>
      <c r="DE109" s="301">
        <v>295</v>
      </c>
      <c r="DF109" s="301">
        <v>293</v>
      </c>
      <c r="DG109" s="301">
        <v>290</v>
      </c>
      <c r="DH109" s="301">
        <v>289</v>
      </c>
      <c r="DI109" s="301">
        <v>297</v>
      </c>
      <c r="DJ109" s="301">
        <v>289</v>
      </c>
      <c r="DK109" s="301">
        <v>292</v>
      </c>
      <c r="DL109" s="301">
        <v>294</v>
      </c>
      <c r="DM109" s="301">
        <v>295</v>
      </c>
      <c r="DN109" s="301">
        <v>298</v>
      </c>
      <c r="DO109" s="93">
        <v>3</v>
      </c>
      <c r="DP109" s="79">
        <v>1.006711409395973</v>
      </c>
      <c r="DQ109" s="93">
        <v>8</v>
      </c>
      <c r="DR109" s="79">
        <v>2.7586206896551726</v>
      </c>
    </row>
    <row r="110" spans="1:122" ht="15" outlineLevel="2">
      <c r="A110" s="309">
        <v>101</v>
      </c>
      <c r="B110" s="14" t="s">
        <v>399</v>
      </c>
      <c r="C110" s="287" t="s">
        <v>435</v>
      </c>
      <c r="D110" s="293">
        <v>339</v>
      </c>
      <c r="E110" s="301">
        <v>339</v>
      </c>
      <c r="F110" s="301">
        <v>339</v>
      </c>
      <c r="G110" s="301">
        <v>339</v>
      </c>
      <c r="H110" s="301">
        <v>339</v>
      </c>
      <c r="I110" s="301">
        <v>345</v>
      </c>
      <c r="J110" s="301">
        <v>345</v>
      </c>
      <c r="K110" s="301">
        <v>345</v>
      </c>
      <c r="L110" s="301">
        <v>345</v>
      </c>
      <c r="M110" s="301">
        <v>345</v>
      </c>
      <c r="N110" s="301">
        <v>343</v>
      </c>
      <c r="O110" s="296">
        <v>363</v>
      </c>
      <c r="P110" s="293">
        <v>364</v>
      </c>
      <c r="Q110" s="301">
        <v>320</v>
      </c>
      <c r="R110" s="301">
        <v>314</v>
      </c>
      <c r="S110" s="301">
        <v>439</v>
      </c>
      <c r="T110" s="301">
        <v>430</v>
      </c>
      <c r="U110" s="301">
        <v>444</v>
      </c>
      <c r="V110" s="301">
        <v>440</v>
      </c>
      <c r="W110" s="301">
        <v>440</v>
      </c>
      <c r="X110" s="301">
        <v>440</v>
      </c>
      <c r="Y110" s="301">
        <v>442</v>
      </c>
      <c r="Z110" s="301">
        <v>441</v>
      </c>
      <c r="AA110" s="296">
        <v>442</v>
      </c>
      <c r="AB110" s="293">
        <v>442</v>
      </c>
      <c r="AC110" s="301">
        <v>443</v>
      </c>
      <c r="AD110" s="301">
        <v>442</v>
      </c>
      <c r="AE110" s="301">
        <v>442</v>
      </c>
      <c r="AF110" s="301">
        <v>449</v>
      </c>
      <c r="AG110" s="301">
        <v>447</v>
      </c>
      <c r="AH110" s="301">
        <v>454</v>
      </c>
      <c r="AI110" s="301">
        <v>456</v>
      </c>
      <c r="AJ110" s="301">
        <v>459</v>
      </c>
      <c r="AK110" s="301">
        <v>460</v>
      </c>
      <c r="AL110" s="301">
        <v>458</v>
      </c>
      <c r="AM110" s="296">
        <v>458</v>
      </c>
      <c r="AN110" s="293">
        <v>455</v>
      </c>
      <c r="AO110" s="301">
        <v>455</v>
      </c>
      <c r="AP110" s="301">
        <v>453</v>
      </c>
      <c r="AQ110" s="301">
        <v>452</v>
      </c>
      <c r="AR110" s="301">
        <v>450</v>
      </c>
      <c r="AS110" s="301">
        <v>449</v>
      </c>
      <c r="AT110" s="301">
        <v>448</v>
      </c>
      <c r="AU110" s="301">
        <v>447</v>
      </c>
      <c r="AV110" s="301">
        <v>447</v>
      </c>
      <c r="AW110" s="301">
        <v>447</v>
      </c>
      <c r="AX110" s="301">
        <v>444</v>
      </c>
      <c r="AY110" s="296">
        <v>444</v>
      </c>
      <c r="AZ110" s="293">
        <v>443</v>
      </c>
      <c r="BA110" s="301">
        <v>441</v>
      </c>
      <c r="BB110" s="301">
        <v>440</v>
      </c>
      <c r="BC110" s="301">
        <v>440</v>
      </c>
      <c r="BD110" s="301">
        <v>437</v>
      </c>
      <c r="BE110" s="301">
        <v>437</v>
      </c>
      <c r="BF110" s="301">
        <v>431</v>
      </c>
      <c r="BG110" s="301">
        <v>429</v>
      </c>
      <c r="BH110" s="301">
        <v>429</v>
      </c>
      <c r="BI110" s="301">
        <v>428</v>
      </c>
      <c r="BJ110" s="301">
        <v>432</v>
      </c>
      <c r="BK110" s="292">
        <v>432</v>
      </c>
      <c r="BL110" s="293">
        <v>429</v>
      </c>
      <c r="BM110" s="301">
        <v>427</v>
      </c>
      <c r="BN110" s="301">
        <v>435</v>
      </c>
      <c r="BO110" s="301">
        <v>435</v>
      </c>
      <c r="BP110" s="301">
        <v>435</v>
      </c>
      <c r="BQ110" s="301">
        <v>441</v>
      </c>
      <c r="BR110" s="301">
        <v>435</v>
      </c>
      <c r="BS110" s="301">
        <v>434</v>
      </c>
      <c r="BT110" s="301">
        <v>433</v>
      </c>
      <c r="BU110" s="301">
        <v>428</v>
      </c>
      <c r="BV110" s="301">
        <v>431</v>
      </c>
      <c r="BW110" s="292">
        <v>430</v>
      </c>
      <c r="BX110" s="293">
        <v>432</v>
      </c>
      <c r="BY110" s="301">
        <v>428</v>
      </c>
      <c r="BZ110" s="301">
        <v>461</v>
      </c>
      <c r="CA110" s="301">
        <v>455</v>
      </c>
      <c r="CB110" s="301">
        <v>458</v>
      </c>
      <c r="CC110" s="301">
        <v>453</v>
      </c>
      <c r="CD110" s="301">
        <v>454</v>
      </c>
      <c r="CE110" s="301">
        <v>452</v>
      </c>
      <c r="CF110" s="301">
        <v>449</v>
      </c>
      <c r="CG110" s="301">
        <v>450</v>
      </c>
      <c r="CH110" s="301">
        <v>445</v>
      </c>
      <c r="CI110" s="292">
        <v>446</v>
      </c>
      <c r="CJ110" s="293">
        <v>444</v>
      </c>
      <c r="CK110" s="301">
        <v>436</v>
      </c>
      <c r="CL110" s="301">
        <v>436</v>
      </c>
      <c r="CM110" s="301">
        <v>441</v>
      </c>
      <c r="CN110" s="301">
        <v>441</v>
      </c>
      <c r="CO110" s="301">
        <v>445</v>
      </c>
      <c r="CP110" s="301">
        <v>443</v>
      </c>
      <c r="CQ110" s="301">
        <v>446</v>
      </c>
      <c r="CR110" s="301">
        <v>445</v>
      </c>
      <c r="CS110" s="292">
        <v>444</v>
      </c>
      <c r="CT110" s="296">
        <v>444</v>
      </c>
      <c r="CU110" s="292">
        <v>443</v>
      </c>
      <c r="CV110" s="301">
        <v>443</v>
      </c>
      <c r="CW110" s="301">
        <v>439</v>
      </c>
      <c r="CX110" s="301">
        <v>440</v>
      </c>
      <c r="CY110" s="301">
        <v>444</v>
      </c>
      <c r="CZ110" s="301">
        <v>441</v>
      </c>
      <c r="DA110" s="301">
        <v>441</v>
      </c>
      <c r="DB110" s="301">
        <v>440</v>
      </c>
      <c r="DC110" s="301">
        <v>438</v>
      </c>
      <c r="DD110" s="301">
        <v>440</v>
      </c>
      <c r="DE110" s="301">
        <v>440</v>
      </c>
      <c r="DF110" s="301">
        <v>439</v>
      </c>
      <c r="DG110" s="301">
        <v>439</v>
      </c>
      <c r="DH110" s="301">
        <v>434</v>
      </c>
      <c r="DI110" s="301">
        <v>428</v>
      </c>
      <c r="DJ110" s="301">
        <v>425</v>
      </c>
      <c r="DK110" s="301">
        <v>427</v>
      </c>
      <c r="DL110" s="301">
        <v>431</v>
      </c>
      <c r="DM110" s="301">
        <v>433</v>
      </c>
      <c r="DN110" s="301">
        <v>431</v>
      </c>
      <c r="DO110" s="93">
        <v>-2</v>
      </c>
      <c r="DP110" s="79">
        <v>-0.46403712296983757</v>
      </c>
      <c r="DQ110" s="93">
        <v>-8</v>
      </c>
      <c r="DR110" s="79">
        <v>-1.8223234624145785</v>
      </c>
    </row>
    <row r="111" spans="1:122" ht="15" outlineLevel="2">
      <c r="A111" s="309">
        <v>145</v>
      </c>
      <c r="B111" s="14" t="s">
        <v>399</v>
      </c>
      <c r="C111" s="287" t="s">
        <v>444</v>
      </c>
      <c r="D111" s="293">
        <v>127</v>
      </c>
      <c r="E111" s="301">
        <v>127</v>
      </c>
      <c r="F111" s="301">
        <v>127</v>
      </c>
      <c r="G111" s="301">
        <v>127</v>
      </c>
      <c r="H111" s="301">
        <v>127</v>
      </c>
      <c r="I111" s="301">
        <v>127</v>
      </c>
      <c r="J111" s="301">
        <v>127</v>
      </c>
      <c r="K111" s="301">
        <v>127</v>
      </c>
      <c r="L111" s="301">
        <v>127</v>
      </c>
      <c r="M111" s="301">
        <v>127</v>
      </c>
      <c r="N111" s="301">
        <v>127</v>
      </c>
      <c r="O111" s="296">
        <v>134</v>
      </c>
      <c r="P111" s="293">
        <v>134</v>
      </c>
      <c r="Q111" s="301">
        <v>117</v>
      </c>
      <c r="R111" s="301">
        <v>116</v>
      </c>
      <c r="S111" s="301">
        <v>147</v>
      </c>
      <c r="T111" s="301">
        <v>145</v>
      </c>
      <c r="U111" s="301">
        <v>148</v>
      </c>
      <c r="V111" s="301">
        <v>146</v>
      </c>
      <c r="W111" s="301">
        <v>142</v>
      </c>
      <c r="X111" s="301">
        <v>142</v>
      </c>
      <c r="Y111" s="301">
        <v>142</v>
      </c>
      <c r="Z111" s="301">
        <v>141</v>
      </c>
      <c r="AA111" s="296">
        <v>141</v>
      </c>
      <c r="AB111" s="293">
        <v>141</v>
      </c>
      <c r="AC111" s="301">
        <v>141</v>
      </c>
      <c r="AD111" s="301">
        <v>141</v>
      </c>
      <c r="AE111" s="301">
        <v>141</v>
      </c>
      <c r="AF111" s="301">
        <v>141</v>
      </c>
      <c r="AG111" s="301">
        <v>141</v>
      </c>
      <c r="AH111" s="301">
        <v>141</v>
      </c>
      <c r="AI111" s="301">
        <v>139</v>
      </c>
      <c r="AJ111" s="301">
        <v>139</v>
      </c>
      <c r="AK111" s="301">
        <v>139</v>
      </c>
      <c r="AL111" s="301">
        <v>139</v>
      </c>
      <c r="AM111" s="296">
        <v>139</v>
      </c>
      <c r="AN111" s="293">
        <v>139</v>
      </c>
      <c r="AO111" s="301">
        <v>140</v>
      </c>
      <c r="AP111" s="301">
        <v>140</v>
      </c>
      <c r="AQ111" s="301">
        <v>140</v>
      </c>
      <c r="AR111" s="301">
        <v>140</v>
      </c>
      <c r="AS111" s="301">
        <v>140</v>
      </c>
      <c r="AT111" s="301">
        <v>140</v>
      </c>
      <c r="AU111" s="301">
        <v>140</v>
      </c>
      <c r="AV111" s="301">
        <v>140</v>
      </c>
      <c r="AW111" s="301">
        <v>137</v>
      </c>
      <c r="AX111" s="301">
        <v>136</v>
      </c>
      <c r="AY111" s="296">
        <v>136</v>
      </c>
      <c r="AZ111" s="293">
        <v>136</v>
      </c>
      <c r="BA111" s="301">
        <v>136</v>
      </c>
      <c r="BB111" s="301">
        <v>136</v>
      </c>
      <c r="BC111" s="301">
        <v>136</v>
      </c>
      <c r="BD111" s="301">
        <v>136</v>
      </c>
      <c r="BE111" s="301">
        <v>136</v>
      </c>
      <c r="BF111" s="301">
        <v>131</v>
      </c>
      <c r="BG111" s="301">
        <v>128</v>
      </c>
      <c r="BH111" s="301">
        <v>128</v>
      </c>
      <c r="BI111" s="301">
        <v>128</v>
      </c>
      <c r="BJ111" s="301">
        <v>127</v>
      </c>
      <c r="BK111" s="292">
        <v>127</v>
      </c>
      <c r="BL111" s="293">
        <v>127</v>
      </c>
      <c r="BM111" s="301">
        <v>126</v>
      </c>
      <c r="BN111" s="301">
        <v>128</v>
      </c>
      <c r="BO111" s="301">
        <v>128</v>
      </c>
      <c r="BP111" s="301">
        <v>128</v>
      </c>
      <c r="BQ111" s="301">
        <v>128</v>
      </c>
      <c r="BR111" s="301">
        <v>127</v>
      </c>
      <c r="BS111" s="301">
        <v>127</v>
      </c>
      <c r="BT111" s="301">
        <v>124</v>
      </c>
      <c r="BU111" s="301">
        <v>124</v>
      </c>
      <c r="BV111" s="301">
        <v>124</v>
      </c>
      <c r="BW111" s="292">
        <v>125</v>
      </c>
      <c r="BX111" s="293">
        <v>126</v>
      </c>
      <c r="BY111" s="301">
        <v>126</v>
      </c>
      <c r="BZ111" s="301">
        <v>135</v>
      </c>
      <c r="CA111" s="301">
        <v>132</v>
      </c>
      <c r="CB111" s="301">
        <v>133</v>
      </c>
      <c r="CC111" s="301">
        <v>134</v>
      </c>
      <c r="CD111" s="301">
        <v>134</v>
      </c>
      <c r="CE111" s="301">
        <v>134</v>
      </c>
      <c r="CF111" s="301">
        <v>133</v>
      </c>
      <c r="CG111" s="301">
        <v>135</v>
      </c>
      <c r="CH111" s="301">
        <v>132</v>
      </c>
      <c r="CI111" s="292">
        <v>129</v>
      </c>
      <c r="CJ111" s="293">
        <v>128</v>
      </c>
      <c r="CK111" s="301">
        <v>127</v>
      </c>
      <c r="CL111" s="301">
        <v>126</v>
      </c>
      <c r="CM111" s="301">
        <v>127</v>
      </c>
      <c r="CN111" s="301">
        <v>127</v>
      </c>
      <c r="CO111" s="301">
        <v>129</v>
      </c>
      <c r="CP111" s="301">
        <v>129</v>
      </c>
      <c r="CQ111" s="301">
        <v>131</v>
      </c>
      <c r="CR111" s="301">
        <v>131</v>
      </c>
      <c r="CS111" s="292">
        <v>131</v>
      </c>
      <c r="CT111" s="296">
        <v>130</v>
      </c>
      <c r="CU111" s="292">
        <v>130</v>
      </c>
      <c r="CV111" s="301">
        <v>129</v>
      </c>
      <c r="CW111" s="301">
        <v>130</v>
      </c>
      <c r="CX111" s="301">
        <v>130</v>
      </c>
      <c r="CY111" s="301">
        <v>129</v>
      </c>
      <c r="CZ111" s="301">
        <v>131</v>
      </c>
      <c r="DA111" s="301">
        <v>131</v>
      </c>
      <c r="DB111" s="301">
        <v>132</v>
      </c>
      <c r="DC111" s="301">
        <v>131</v>
      </c>
      <c r="DD111" s="301">
        <v>130</v>
      </c>
      <c r="DE111" s="301">
        <v>130</v>
      </c>
      <c r="DF111" s="301">
        <v>129</v>
      </c>
      <c r="DG111" s="301">
        <v>130</v>
      </c>
      <c r="DH111" s="301">
        <v>129</v>
      </c>
      <c r="DI111" s="301">
        <v>130</v>
      </c>
      <c r="DJ111" s="301">
        <v>124</v>
      </c>
      <c r="DK111" s="301">
        <v>126</v>
      </c>
      <c r="DL111" s="301">
        <v>125</v>
      </c>
      <c r="DM111" s="301">
        <v>125</v>
      </c>
      <c r="DN111" s="301">
        <v>125</v>
      </c>
      <c r="DO111" s="93">
        <v>0</v>
      </c>
      <c r="DP111" s="79">
        <v>0</v>
      </c>
      <c r="DQ111" s="93">
        <v>-5</v>
      </c>
      <c r="DR111" s="79">
        <v>-3.8461538461538463</v>
      </c>
    </row>
    <row r="112" spans="1:122" ht="15" outlineLevel="2">
      <c r="A112" s="309">
        <v>209</v>
      </c>
      <c r="B112" s="14" t="s">
        <v>399</v>
      </c>
      <c r="C112" s="287" t="s">
        <v>453</v>
      </c>
      <c r="D112" s="293">
        <v>218</v>
      </c>
      <c r="E112" s="301">
        <v>218</v>
      </c>
      <c r="F112" s="301">
        <v>218</v>
      </c>
      <c r="G112" s="301">
        <v>218</v>
      </c>
      <c r="H112" s="301">
        <v>218</v>
      </c>
      <c r="I112" s="301">
        <v>226</v>
      </c>
      <c r="J112" s="301">
        <v>226</v>
      </c>
      <c r="K112" s="301">
        <v>226</v>
      </c>
      <c r="L112" s="301">
        <v>226</v>
      </c>
      <c r="M112" s="301">
        <v>226</v>
      </c>
      <c r="N112" s="301">
        <v>226</v>
      </c>
      <c r="O112" s="296">
        <v>247</v>
      </c>
      <c r="P112" s="293">
        <v>244</v>
      </c>
      <c r="Q112" s="301">
        <v>217</v>
      </c>
      <c r="R112" s="301">
        <v>215</v>
      </c>
      <c r="S112" s="301">
        <v>284</v>
      </c>
      <c r="T112" s="301">
        <v>280</v>
      </c>
      <c r="U112" s="301">
        <v>283</v>
      </c>
      <c r="V112" s="301">
        <v>284</v>
      </c>
      <c r="W112" s="301">
        <v>280</v>
      </c>
      <c r="X112" s="301">
        <v>279</v>
      </c>
      <c r="Y112" s="301">
        <v>281</v>
      </c>
      <c r="Z112" s="301">
        <v>281</v>
      </c>
      <c r="AA112" s="296">
        <v>284</v>
      </c>
      <c r="AB112" s="293">
        <v>284</v>
      </c>
      <c r="AC112" s="301">
        <v>284</v>
      </c>
      <c r="AD112" s="301">
        <v>283</v>
      </c>
      <c r="AE112" s="301">
        <v>283</v>
      </c>
      <c r="AF112" s="301">
        <v>288</v>
      </c>
      <c r="AG112" s="301">
        <v>287</v>
      </c>
      <c r="AH112" s="301">
        <v>287</v>
      </c>
      <c r="AI112" s="301">
        <v>290</v>
      </c>
      <c r="AJ112" s="301">
        <v>293</v>
      </c>
      <c r="AK112" s="301">
        <v>292</v>
      </c>
      <c r="AL112" s="301">
        <v>291</v>
      </c>
      <c r="AM112" s="296">
        <v>291</v>
      </c>
      <c r="AN112" s="293">
        <v>291</v>
      </c>
      <c r="AO112" s="301">
        <v>289</v>
      </c>
      <c r="AP112" s="301">
        <v>289</v>
      </c>
      <c r="AQ112" s="301">
        <v>289</v>
      </c>
      <c r="AR112" s="301">
        <v>288</v>
      </c>
      <c r="AS112" s="301">
        <v>288</v>
      </c>
      <c r="AT112" s="301">
        <v>288</v>
      </c>
      <c r="AU112" s="301">
        <v>287</v>
      </c>
      <c r="AV112" s="301">
        <v>286</v>
      </c>
      <c r="AW112" s="301">
        <v>286</v>
      </c>
      <c r="AX112" s="301">
        <v>285</v>
      </c>
      <c r="AY112" s="296">
        <v>285</v>
      </c>
      <c r="AZ112" s="293">
        <v>284</v>
      </c>
      <c r="BA112" s="301">
        <v>284</v>
      </c>
      <c r="BB112" s="301">
        <v>284</v>
      </c>
      <c r="BC112" s="301">
        <v>283</v>
      </c>
      <c r="BD112" s="301">
        <v>283</v>
      </c>
      <c r="BE112" s="301">
        <v>283</v>
      </c>
      <c r="BF112" s="301">
        <v>281</v>
      </c>
      <c r="BG112" s="301">
        <v>282</v>
      </c>
      <c r="BH112" s="301">
        <v>281</v>
      </c>
      <c r="BI112" s="301">
        <v>280</v>
      </c>
      <c r="BJ112" s="301">
        <v>282</v>
      </c>
      <c r="BK112" s="292">
        <v>281</v>
      </c>
      <c r="BL112" s="293">
        <v>280</v>
      </c>
      <c r="BM112" s="301">
        <v>280</v>
      </c>
      <c r="BN112" s="301">
        <v>285</v>
      </c>
      <c r="BO112" s="301">
        <v>286</v>
      </c>
      <c r="BP112" s="301">
        <v>286</v>
      </c>
      <c r="BQ112" s="301">
        <v>287</v>
      </c>
      <c r="BR112" s="301">
        <v>284</v>
      </c>
      <c r="BS112" s="301">
        <v>285</v>
      </c>
      <c r="BT112" s="301">
        <v>285</v>
      </c>
      <c r="BU112" s="301">
        <v>285</v>
      </c>
      <c r="BV112" s="301">
        <v>285</v>
      </c>
      <c r="BW112" s="292">
        <v>285</v>
      </c>
      <c r="BX112" s="293">
        <v>286</v>
      </c>
      <c r="BY112" s="301">
        <v>287</v>
      </c>
      <c r="BZ112" s="301">
        <v>304</v>
      </c>
      <c r="CA112" s="301">
        <v>305</v>
      </c>
      <c r="CB112" s="301">
        <v>304</v>
      </c>
      <c r="CC112" s="301">
        <v>304</v>
      </c>
      <c r="CD112" s="301">
        <v>302</v>
      </c>
      <c r="CE112" s="301">
        <v>298</v>
      </c>
      <c r="CF112" s="301">
        <v>297</v>
      </c>
      <c r="CG112" s="301">
        <v>297</v>
      </c>
      <c r="CH112" s="301">
        <v>297</v>
      </c>
      <c r="CI112" s="292">
        <v>295</v>
      </c>
      <c r="CJ112" s="293">
        <v>295</v>
      </c>
      <c r="CK112" s="301">
        <v>292</v>
      </c>
      <c r="CL112" s="301">
        <v>292</v>
      </c>
      <c r="CM112" s="301">
        <v>295</v>
      </c>
      <c r="CN112" s="301">
        <v>295</v>
      </c>
      <c r="CO112" s="301">
        <v>295</v>
      </c>
      <c r="CP112" s="301">
        <v>294</v>
      </c>
      <c r="CQ112" s="301">
        <v>296</v>
      </c>
      <c r="CR112" s="301">
        <v>300</v>
      </c>
      <c r="CS112" s="292">
        <v>296</v>
      </c>
      <c r="CT112" s="296">
        <v>299</v>
      </c>
      <c r="CU112" s="292">
        <v>300</v>
      </c>
      <c r="CV112" s="301">
        <v>300</v>
      </c>
      <c r="CW112" s="301">
        <v>300</v>
      </c>
      <c r="CX112" s="301">
        <v>301</v>
      </c>
      <c r="CY112" s="301">
        <v>304</v>
      </c>
      <c r="CZ112" s="301">
        <v>305</v>
      </c>
      <c r="DA112" s="301">
        <v>307</v>
      </c>
      <c r="DB112" s="301">
        <v>305</v>
      </c>
      <c r="DC112" s="301">
        <v>306</v>
      </c>
      <c r="DD112" s="301">
        <v>306</v>
      </c>
      <c r="DE112" s="301">
        <v>308</v>
      </c>
      <c r="DF112" s="301">
        <v>310</v>
      </c>
      <c r="DG112" s="301">
        <v>306</v>
      </c>
      <c r="DH112" s="301">
        <v>303</v>
      </c>
      <c r="DI112" s="301">
        <v>296</v>
      </c>
      <c r="DJ112" s="301">
        <v>287</v>
      </c>
      <c r="DK112" s="301">
        <v>289</v>
      </c>
      <c r="DL112" s="301">
        <v>292</v>
      </c>
      <c r="DM112" s="301">
        <v>296</v>
      </c>
      <c r="DN112" s="301">
        <v>297</v>
      </c>
      <c r="DO112" s="93">
        <v>1</v>
      </c>
      <c r="DP112" s="79">
        <v>0.33670033670033667</v>
      </c>
      <c r="DQ112" s="93">
        <v>-9</v>
      </c>
      <c r="DR112" s="79">
        <v>-2.9411764705882351</v>
      </c>
    </row>
    <row r="113" spans="1:122" ht="15" outlineLevel="2">
      <c r="A113" s="309">
        <v>282</v>
      </c>
      <c r="B113" s="14" t="s">
        <v>399</v>
      </c>
      <c r="C113" s="287" t="s">
        <v>461</v>
      </c>
      <c r="D113" s="293">
        <v>451</v>
      </c>
      <c r="E113" s="301">
        <v>451</v>
      </c>
      <c r="F113" s="301">
        <v>451</v>
      </c>
      <c r="G113" s="301">
        <v>451</v>
      </c>
      <c r="H113" s="301">
        <v>451</v>
      </c>
      <c r="I113" s="301">
        <v>462</v>
      </c>
      <c r="J113" s="301">
        <v>462</v>
      </c>
      <c r="K113" s="301">
        <v>462</v>
      </c>
      <c r="L113" s="301">
        <v>462</v>
      </c>
      <c r="M113" s="301">
        <v>462</v>
      </c>
      <c r="N113" s="301">
        <v>460</v>
      </c>
      <c r="O113" s="296">
        <v>471</v>
      </c>
      <c r="P113" s="293">
        <v>463</v>
      </c>
      <c r="Q113" s="301">
        <v>423</v>
      </c>
      <c r="R113" s="301">
        <v>421</v>
      </c>
      <c r="S113" s="301">
        <v>598</v>
      </c>
      <c r="T113" s="301">
        <v>590</v>
      </c>
      <c r="U113" s="301">
        <v>603</v>
      </c>
      <c r="V113" s="301">
        <v>594</v>
      </c>
      <c r="W113" s="301">
        <v>593</v>
      </c>
      <c r="X113" s="301">
        <v>593</v>
      </c>
      <c r="Y113" s="301">
        <v>594</v>
      </c>
      <c r="Z113" s="301">
        <v>592</v>
      </c>
      <c r="AA113" s="296">
        <v>593</v>
      </c>
      <c r="AB113" s="293">
        <v>592</v>
      </c>
      <c r="AC113" s="301">
        <v>591</v>
      </c>
      <c r="AD113" s="301">
        <v>590</v>
      </c>
      <c r="AE113" s="301">
        <v>589</v>
      </c>
      <c r="AF113" s="301">
        <v>587</v>
      </c>
      <c r="AG113" s="301">
        <v>585</v>
      </c>
      <c r="AH113" s="301">
        <v>583</v>
      </c>
      <c r="AI113" s="301">
        <v>587</v>
      </c>
      <c r="AJ113" s="301">
        <v>589</v>
      </c>
      <c r="AK113" s="301">
        <v>587</v>
      </c>
      <c r="AL113" s="301">
        <v>587</v>
      </c>
      <c r="AM113" s="296">
        <v>586</v>
      </c>
      <c r="AN113" s="293">
        <v>583</v>
      </c>
      <c r="AO113" s="301">
        <v>582</v>
      </c>
      <c r="AP113" s="301">
        <v>581</v>
      </c>
      <c r="AQ113" s="301">
        <v>578</v>
      </c>
      <c r="AR113" s="301">
        <v>575</v>
      </c>
      <c r="AS113" s="301">
        <v>575</v>
      </c>
      <c r="AT113" s="301">
        <v>574</v>
      </c>
      <c r="AU113" s="301">
        <v>570</v>
      </c>
      <c r="AV113" s="301">
        <v>568</v>
      </c>
      <c r="AW113" s="301">
        <v>564</v>
      </c>
      <c r="AX113" s="301">
        <v>563</v>
      </c>
      <c r="AY113" s="296">
        <v>563</v>
      </c>
      <c r="AZ113" s="293">
        <v>563</v>
      </c>
      <c r="BA113" s="301">
        <v>560</v>
      </c>
      <c r="BB113" s="301">
        <v>557</v>
      </c>
      <c r="BC113" s="301">
        <v>556</v>
      </c>
      <c r="BD113" s="301">
        <v>553</v>
      </c>
      <c r="BE113" s="301">
        <v>550</v>
      </c>
      <c r="BF113" s="301">
        <v>534</v>
      </c>
      <c r="BG113" s="301">
        <v>539</v>
      </c>
      <c r="BH113" s="301">
        <v>538</v>
      </c>
      <c r="BI113" s="301">
        <v>537</v>
      </c>
      <c r="BJ113" s="301">
        <v>537</v>
      </c>
      <c r="BK113" s="292">
        <v>537</v>
      </c>
      <c r="BL113" s="293">
        <v>537</v>
      </c>
      <c r="BM113" s="301">
        <v>537</v>
      </c>
      <c r="BN113" s="301">
        <v>542</v>
      </c>
      <c r="BO113" s="301">
        <v>542</v>
      </c>
      <c r="BP113" s="301">
        <v>542</v>
      </c>
      <c r="BQ113" s="301">
        <v>550</v>
      </c>
      <c r="BR113" s="301">
        <v>547</v>
      </c>
      <c r="BS113" s="301">
        <v>548</v>
      </c>
      <c r="BT113" s="301">
        <v>546</v>
      </c>
      <c r="BU113" s="301">
        <v>543</v>
      </c>
      <c r="BV113" s="301">
        <v>545</v>
      </c>
      <c r="BW113" s="292">
        <v>547</v>
      </c>
      <c r="BX113" s="293">
        <v>552</v>
      </c>
      <c r="BY113" s="301">
        <v>550</v>
      </c>
      <c r="BZ113" s="301">
        <v>583</v>
      </c>
      <c r="CA113" s="301">
        <v>576</v>
      </c>
      <c r="CB113" s="301">
        <v>577</v>
      </c>
      <c r="CC113" s="301">
        <v>578</v>
      </c>
      <c r="CD113" s="301">
        <v>575</v>
      </c>
      <c r="CE113" s="301">
        <v>575</v>
      </c>
      <c r="CF113" s="301">
        <v>572</v>
      </c>
      <c r="CG113" s="301">
        <v>572</v>
      </c>
      <c r="CH113" s="301">
        <v>569</v>
      </c>
      <c r="CI113" s="292">
        <v>561</v>
      </c>
      <c r="CJ113" s="293">
        <v>559</v>
      </c>
      <c r="CK113" s="301">
        <v>551</v>
      </c>
      <c r="CL113" s="301">
        <v>550</v>
      </c>
      <c r="CM113" s="301">
        <v>553</v>
      </c>
      <c r="CN113" s="301">
        <v>555</v>
      </c>
      <c r="CO113" s="301">
        <v>554</v>
      </c>
      <c r="CP113" s="301">
        <v>553</v>
      </c>
      <c r="CQ113" s="301">
        <v>555</v>
      </c>
      <c r="CR113" s="301">
        <v>554</v>
      </c>
      <c r="CS113" s="292">
        <v>554</v>
      </c>
      <c r="CT113" s="296">
        <v>552</v>
      </c>
      <c r="CU113" s="292">
        <v>551</v>
      </c>
      <c r="CV113" s="301">
        <v>552</v>
      </c>
      <c r="CW113" s="301">
        <v>545</v>
      </c>
      <c r="CX113" s="301">
        <v>543</v>
      </c>
      <c r="CY113" s="301">
        <v>549</v>
      </c>
      <c r="CZ113" s="301">
        <v>545</v>
      </c>
      <c r="DA113" s="301">
        <v>542</v>
      </c>
      <c r="DB113" s="301">
        <v>542</v>
      </c>
      <c r="DC113" s="301">
        <v>543</v>
      </c>
      <c r="DD113" s="301">
        <v>540</v>
      </c>
      <c r="DE113" s="301">
        <v>540</v>
      </c>
      <c r="DF113" s="301">
        <v>537</v>
      </c>
      <c r="DG113" s="301">
        <v>533</v>
      </c>
      <c r="DH113" s="301">
        <v>532</v>
      </c>
      <c r="DI113" s="301">
        <v>531</v>
      </c>
      <c r="DJ113" s="301">
        <v>525</v>
      </c>
      <c r="DK113" s="301">
        <v>525</v>
      </c>
      <c r="DL113" s="301">
        <v>529</v>
      </c>
      <c r="DM113" s="301">
        <v>530</v>
      </c>
      <c r="DN113" s="301">
        <v>530</v>
      </c>
      <c r="DO113" s="93">
        <v>0</v>
      </c>
      <c r="DP113" s="79">
        <v>0</v>
      </c>
      <c r="DQ113" s="93">
        <v>-3</v>
      </c>
      <c r="DR113" s="79">
        <v>-0.56285178236397748</v>
      </c>
    </row>
    <row r="114" spans="1:122" ht="15" outlineLevel="2">
      <c r="A114" s="309">
        <v>353</v>
      </c>
      <c r="B114" s="14" t="s">
        <v>399</v>
      </c>
      <c r="C114" s="287" t="s">
        <v>471</v>
      </c>
      <c r="D114" s="293">
        <v>77</v>
      </c>
      <c r="E114" s="301">
        <v>77</v>
      </c>
      <c r="F114" s="301">
        <v>77</v>
      </c>
      <c r="G114" s="301">
        <v>77</v>
      </c>
      <c r="H114" s="301">
        <v>77</v>
      </c>
      <c r="I114" s="301">
        <v>77</v>
      </c>
      <c r="J114" s="301">
        <v>77</v>
      </c>
      <c r="K114" s="301">
        <v>77</v>
      </c>
      <c r="L114" s="301">
        <v>77</v>
      </c>
      <c r="M114" s="301">
        <v>77</v>
      </c>
      <c r="N114" s="301">
        <v>77</v>
      </c>
      <c r="O114" s="296">
        <v>80</v>
      </c>
      <c r="P114" s="293">
        <v>80</v>
      </c>
      <c r="Q114" s="301">
        <v>70</v>
      </c>
      <c r="R114" s="301">
        <v>70</v>
      </c>
      <c r="S114" s="301">
        <v>86</v>
      </c>
      <c r="T114" s="301">
        <v>84</v>
      </c>
      <c r="U114" s="301">
        <v>85</v>
      </c>
      <c r="V114" s="301">
        <v>84</v>
      </c>
      <c r="W114" s="301">
        <v>84</v>
      </c>
      <c r="X114" s="301">
        <v>83</v>
      </c>
      <c r="Y114" s="301">
        <v>83</v>
      </c>
      <c r="Z114" s="301">
        <v>82</v>
      </c>
      <c r="AA114" s="296">
        <v>85</v>
      </c>
      <c r="AB114" s="293">
        <v>85</v>
      </c>
      <c r="AC114" s="301">
        <v>85</v>
      </c>
      <c r="AD114" s="301">
        <v>87</v>
      </c>
      <c r="AE114" s="301">
        <v>87</v>
      </c>
      <c r="AF114" s="301">
        <v>86</v>
      </c>
      <c r="AG114" s="301">
        <v>86</v>
      </c>
      <c r="AH114" s="301">
        <v>86</v>
      </c>
      <c r="AI114" s="301">
        <v>85</v>
      </c>
      <c r="AJ114" s="301">
        <v>84</v>
      </c>
      <c r="AK114" s="301">
        <v>84</v>
      </c>
      <c r="AL114" s="301">
        <v>84</v>
      </c>
      <c r="AM114" s="296">
        <v>84</v>
      </c>
      <c r="AN114" s="293">
        <v>83</v>
      </c>
      <c r="AO114" s="301">
        <v>84</v>
      </c>
      <c r="AP114" s="301">
        <v>84</v>
      </c>
      <c r="AQ114" s="301">
        <v>84</v>
      </c>
      <c r="AR114" s="301">
        <v>84</v>
      </c>
      <c r="AS114" s="301">
        <v>82</v>
      </c>
      <c r="AT114" s="301">
        <v>81</v>
      </c>
      <c r="AU114" s="301">
        <v>80</v>
      </c>
      <c r="AV114" s="301">
        <v>80</v>
      </c>
      <c r="AW114" s="301">
        <v>80</v>
      </c>
      <c r="AX114" s="301">
        <v>80</v>
      </c>
      <c r="AY114" s="296">
        <v>80</v>
      </c>
      <c r="AZ114" s="293">
        <v>79</v>
      </c>
      <c r="BA114" s="301">
        <v>79</v>
      </c>
      <c r="BB114" s="301">
        <v>79</v>
      </c>
      <c r="BC114" s="301">
        <v>79</v>
      </c>
      <c r="BD114" s="301">
        <v>79</v>
      </c>
      <c r="BE114" s="301">
        <v>79</v>
      </c>
      <c r="BF114" s="301">
        <v>79</v>
      </c>
      <c r="BG114" s="301">
        <v>76</v>
      </c>
      <c r="BH114" s="301">
        <v>76</v>
      </c>
      <c r="BI114" s="301">
        <v>76</v>
      </c>
      <c r="BJ114" s="301">
        <v>76</v>
      </c>
      <c r="BK114" s="292">
        <v>76</v>
      </c>
      <c r="BL114" s="293">
        <v>76</v>
      </c>
      <c r="BM114" s="301">
        <v>76</v>
      </c>
      <c r="BN114" s="301">
        <v>76</v>
      </c>
      <c r="BO114" s="301">
        <v>75</v>
      </c>
      <c r="BP114" s="301">
        <v>75</v>
      </c>
      <c r="BQ114" s="301">
        <v>75</v>
      </c>
      <c r="BR114" s="301">
        <v>72</v>
      </c>
      <c r="BS114" s="301">
        <v>72</v>
      </c>
      <c r="BT114" s="301">
        <v>72</v>
      </c>
      <c r="BU114" s="301">
        <v>72</v>
      </c>
      <c r="BV114" s="301">
        <v>72</v>
      </c>
      <c r="BW114" s="292">
        <v>72</v>
      </c>
      <c r="BX114" s="293">
        <v>72</v>
      </c>
      <c r="BY114" s="301">
        <v>74</v>
      </c>
      <c r="BZ114" s="301">
        <v>83</v>
      </c>
      <c r="CA114" s="301">
        <v>83</v>
      </c>
      <c r="CB114" s="301">
        <v>83</v>
      </c>
      <c r="CC114" s="301">
        <v>82</v>
      </c>
      <c r="CD114" s="301">
        <v>82</v>
      </c>
      <c r="CE114" s="301">
        <v>80</v>
      </c>
      <c r="CF114" s="301">
        <v>81</v>
      </c>
      <c r="CG114" s="301">
        <v>82</v>
      </c>
      <c r="CH114" s="301">
        <v>81</v>
      </c>
      <c r="CI114" s="292">
        <v>78</v>
      </c>
      <c r="CJ114" s="293">
        <v>78</v>
      </c>
      <c r="CK114" s="301">
        <v>78</v>
      </c>
      <c r="CL114" s="301">
        <v>80</v>
      </c>
      <c r="CM114" s="301">
        <v>81</v>
      </c>
      <c r="CN114" s="301">
        <v>81</v>
      </c>
      <c r="CO114" s="301">
        <v>81</v>
      </c>
      <c r="CP114" s="301">
        <v>80</v>
      </c>
      <c r="CQ114" s="301">
        <v>80</v>
      </c>
      <c r="CR114" s="301">
        <v>80</v>
      </c>
      <c r="CS114" s="292">
        <v>80</v>
      </c>
      <c r="CT114" s="296">
        <v>80</v>
      </c>
      <c r="CU114" s="292">
        <v>80</v>
      </c>
      <c r="CV114" s="301">
        <v>80</v>
      </c>
      <c r="CW114" s="301">
        <v>80</v>
      </c>
      <c r="CX114" s="301">
        <v>80</v>
      </c>
      <c r="CY114" s="301">
        <v>80</v>
      </c>
      <c r="CZ114" s="301">
        <v>79</v>
      </c>
      <c r="DA114" s="301">
        <v>79</v>
      </c>
      <c r="DB114" s="301">
        <v>78</v>
      </c>
      <c r="DC114" s="301">
        <v>79</v>
      </c>
      <c r="DD114" s="301">
        <v>79</v>
      </c>
      <c r="DE114" s="301">
        <v>78</v>
      </c>
      <c r="DF114" s="301">
        <v>78</v>
      </c>
      <c r="DG114" s="301">
        <v>78</v>
      </c>
      <c r="DH114" s="301">
        <v>78</v>
      </c>
      <c r="DI114" s="301">
        <v>78</v>
      </c>
      <c r="DJ114" s="301">
        <v>76</v>
      </c>
      <c r="DK114" s="301">
        <v>76</v>
      </c>
      <c r="DL114" s="301">
        <v>76</v>
      </c>
      <c r="DM114" s="301">
        <v>76</v>
      </c>
      <c r="DN114" s="301">
        <v>77</v>
      </c>
      <c r="DO114" s="93">
        <v>1</v>
      </c>
      <c r="DP114" s="79">
        <v>1.2987012987012987</v>
      </c>
      <c r="DQ114" s="93">
        <v>-1</v>
      </c>
      <c r="DR114" s="79">
        <v>-1.2820512820512819</v>
      </c>
    </row>
    <row r="115" spans="1:122" ht="15" outlineLevel="2">
      <c r="A115" s="309">
        <v>364</v>
      </c>
      <c r="B115" s="14" t="s">
        <v>399</v>
      </c>
      <c r="C115" s="287" t="s">
        <v>474</v>
      </c>
      <c r="D115" s="293">
        <v>250</v>
      </c>
      <c r="E115" s="301">
        <v>250</v>
      </c>
      <c r="F115" s="301">
        <v>250</v>
      </c>
      <c r="G115" s="301">
        <v>250</v>
      </c>
      <c r="H115" s="301">
        <v>250</v>
      </c>
      <c r="I115" s="301">
        <v>254</v>
      </c>
      <c r="J115" s="301">
        <v>254</v>
      </c>
      <c r="K115" s="301">
        <v>254</v>
      </c>
      <c r="L115" s="301">
        <v>254</v>
      </c>
      <c r="M115" s="301">
        <v>254</v>
      </c>
      <c r="N115" s="301">
        <v>254</v>
      </c>
      <c r="O115" s="296">
        <v>269</v>
      </c>
      <c r="P115" s="293">
        <v>269</v>
      </c>
      <c r="Q115" s="301">
        <v>243</v>
      </c>
      <c r="R115" s="301">
        <v>242</v>
      </c>
      <c r="S115" s="301">
        <v>328</v>
      </c>
      <c r="T115" s="301">
        <v>323</v>
      </c>
      <c r="U115" s="301">
        <v>325</v>
      </c>
      <c r="V115" s="301">
        <v>324</v>
      </c>
      <c r="W115" s="301">
        <v>322</v>
      </c>
      <c r="X115" s="301">
        <v>322</v>
      </c>
      <c r="Y115" s="301">
        <v>324</v>
      </c>
      <c r="Z115" s="301">
        <v>323</v>
      </c>
      <c r="AA115" s="296">
        <v>321</v>
      </c>
      <c r="AB115" s="293">
        <v>321</v>
      </c>
      <c r="AC115" s="301">
        <v>320</v>
      </c>
      <c r="AD115" s="301">
        <v>321</v>
      </c>
      <c r="AE115" s="301">
        <v>321</v>
      </c>
      <c r="AF115" s="301">
        <v>322</v>
      </c>
      <c r="AG115" s="301">
        <v>321</v>
      </c>
      <c r="AH115" s="301">
        <v>321</v>
      </c>
      <c r="AI115" s="301">
        <v>324</v>
      </c>
      <c r="AJ115" s="301">
        <v>322</v>
      </c>
      <c r="AK115" s="301">
        <v>322</v>
      </c>
      <c r="AL115" s="301">
        <v>322</v>
      </c>
      <c r="AM115" s="296">
        <v>322</v>
      </c>
      <c r="AN115" s="293">
        <v>322</v>
      </c>
      <c r="AO115" s="301">
        <v>322</v>
      </c>
      <c r="AP115" s="301">
        <v>321</v>
      </c>
      <c r="AQ115" s="301">
        <v>320</v>
      </c>
      <c r="AR115" s="301">
        <v>319</v>
      </c>
      <c r="AS115" s="301">
        <v>319</v>
      </c>
      <c r="AT115" s="301">
        <v>318</v>
      </c>
      <c r="AU115" s="301">
        <v>315</v>
      </c>
      <c r="AV115" s="301">
        <v>315</v>
      </c>
      <c r="AW115" s="301">
        <v>315</v>
      </c>
      <c r="AX115" s="301">
        <v>313</v>
      </c>
      <c r="AY115" s="296">
        <v>313</v>
      </c>
      <c r="AZ115" s="293">
        <v>313</v>
      </c>
      <c r="BA115" s="301">
        <v>312</v>
      </c>
      <c r="BB115" s="301">
        <v>312</v>
      </c>
      <c r="BC115" s="301">
        <v>311</v>
      </c>
      <c r="BD115" s="301">
        <v>309</v>
      </c>
      <c r="BE115" s="301">
        <v>309</v>
      </c>
      <c r="BF115" s="301">
        <v>306</v>
      </c>
      <c r="BG115" s="301">
        <v>305</v>
      </c>
      <c r="BH115" s="301">
        <v>304</v>
      </c>
      <c r="BI115" s="301">
        <v>304</v>
      </c>
      <c r="BJ115" s="301">
        <v>304</v>
      </c>
      <c r="BK115" s="292">
        <v>304</v>
      </c>
      <c r="BL115" s="293">
        <v>304</v>
      </c>
      <c r="BM115" s="301">
        <v>304</v>
      </c>
      <c r="BN115" s="301">
        <v>308</v>
      </c>
      <c r="BO115" s="301">
        <v>308</v>
      </c>
      <c r="BP115" s="301">
        <v>308</v>
      </c>
      <c r="BQ115" s="301">
        <v>309</v>
      </c>
      <c r="BR115" s="301">
        <v>306</v>
      </c>
      <c r="BS115" s="301">
        <v>304</v>
      </c>
      <c r="BT115" s="301">
        <v>304</v>
      </c>
      <c r="BU115" s="301">
        <v>302</v>
      </c>
      <c r="BV115" s="301">
        <v>300</v>
      </c>
      <c r="BW115" s="292">
        <v>300</v>
      </c>
      <c r="BX115" s="293">
        <v>300</v>
      </c>
      <c r="BY115" s="301">
        <v>297</v>
      </c>
      <c r="BZ115" s="301">
        <v>313</v>
      </c>
      <c r="CA115" s="301">
        <v>311</v>
      </c>
      <c r="CB115" s="301">
        <v>309</v>
      </c>
      <c r="CC115" s="301">
        <v>305</v>
      </c>
      <c r="CD115" s="301">
        <v>300</v>
      </c>
      <c r="CE115" s="301">
        <v>300</v>
      </c>
      <c r="CF115" s="301">
        <v>299</v>
      </c>
      <c r="CG115" s="301">
        <v>300</v>
      </c>
      <c r="CH115" s="301">
        <v>299</v>
      </c>
      <c r="CI115" s="292">
        <v>296</v>
      </c>
      <c r="CJ115" s="293">
        <v>298</v>
      </c>
      <c r="CK115" s="301">
        <v>299</v>
      </c>
      <c r="CL115" s="301">
        <v>298</v>
      </c>
      <c r="CM115" s="301">
        <v>301</v>
      </c>
      <c r="CN115" s="301">
        <v>301</v>
      </c>
      <c r="CO115" s="301">
        <v>300</v>
      </c>
      <c r="CP115" s="301">
        <v>297</v>
      </c>
      <c r="CQ115" s="301">
        <v>299</v>
      </c>
      <c r="CR115" s="301">
        <v>299</v>
      </c>
      <c r="CS115" s="292">
        <v>296</v>
      </c>
      <c r="CT115" s="296">
        <v>293</v>
      </c>
      <c r="CU115" s="292">
        <v>294</v>
      </c>
      <c r="CV115" s="301">
        <v>293</v>
      </c>
      <c r="CW115" s="301">
        <v>291</v>
      </c>
      <c r="CX115" s="301">
        <v>290</v>
      </c>
      <c r="CY115" s="301">
        <v>289</v>
      </c>
      <c r="CZ115" s="301">
        <v>289</v>
      </c>
      <c r="DA115" s="301">
        <v>288</v>
      </c>
      <c r="DB115" s="301">
        <v>289</v>
      </c>
      <c r="DC115" s="301">
        <v>289</v>
      </c>
      <c r="DD115" s="301">
        <v>291</v>
      </c>
      <c r="DE115" s="301">
        <v>291</v>
      </c>
      <c r="DF115" s="301">
        <v>290</v>
      </c>
      <c r="DG115" s="301">
        <v>291</v>
      </c>
      <c r="DH115" s="301">
        <v>292</v>
      </c>
      <c r="DI115" s="301">
        <v>296</v>
      </c>
      <c r="DJ115" s="301">
        <v>293</v>
      </c>
      <c r="DK115" s="301">
        <v>297</v>
      </c>
      <c r="DL115" s="301">
        <v>299</v>
      </c>
      <c r="DM115" s="301">
        <v>298</v>
      </c>
      <c r="DN115" s="301">
        <v>297</v>
      </c>
      <c r="DO115" s="93">
        <v>-1</v>
      </c>
      <c r="DP115" s="79">
        <v>-0.33670033670033667</v>
      </c>
      <c r="DQ115" s="93">
        <v>6</v>
      </c>
      <c r="DR115" s="79">
        <v>2.0618556701030926</v>
      </c>
    </row>
    <row r="116" spans="1:122" ht="15" outlineLevel="2">
      <c r="A116" s="309">
        <v>368</v>
      </c>
      <c r="B116" s="14" t="s">
        <v>399</v>
      </c>
      <c r="C116" s="287" t="s">
        <v>475</v>
      </c>
      <c r="D116" s="293">
        <v>326</v>
      </c>
      <c r="E116" s="301">
        <v>326</v>
      </c>
      <c r="F116" s="301">
        <v>326</v>
      </c>
      <c r="G116" s="301">
        <v>326</v>
      </c>
      <c r="H116" s="301">
        <v>326</v>
      </c>
      <c r="I116" s="301">
        <v>332</v>
      </c>
      <c r="J116" s="301">
        <v>331</v>
      </c>
      <c r="K116" s="301">
        <v>332</v>
      </c>
      <c r="L116" s="301">
        <v>332</v>
      </c>
      <c r="M116" s="301">
        <v>332</v>
      </c>
      <c r="N116" s="301">
        <v>330</v>
      </c>
      <c r="O116" s="296">
        <v>337</v>
      </c>
      <c r="P116" s="293">
        <v>337</v>
      </c>
      <c r="Q116" s="301">
        <v>293</v>
      </c>
      <c r="R116" s="301">
        <v>290</v>
      </c>
      <c r="S116" s="301">
        <v>383</v>
      </c>
      <c r="T116" s="301">
        <v>372</v>
      </c>
      <c r="U116" s="301">
        <v>375</v>
      </c>
      <c r="V116" s="301">
        <v>371</v>
      </c>
      <c r="W116" s="301">
        <v>373</v>
      </c>
      <c r="X116" s="301">
        <v>373</v>
      </c>
      <c r="Y116" s="301">
        <v>373</v>
      </c>
      <c r="Z116" s="301">
        <v>373</v>
      </c>
      <c r="AA116" s="296">
        <v>373</v>
      </c>
      <c r="AB116" s="293">
        <v>372</v>
      </c>
      <c r="AC116" s="301">
        <v>372</v>
      </c>
      <c r="AD116" s="301">
        <v>373</v>
      </c>
      <c r="AE116" s="301">
        <v>373</v>
      </c>
      <c r="AF116" s="301">
        <v>371</v>
      </c>
      <c r="AG116" s="301">
        <v>370</v>
      </c>
      <c r="AH116" s="301">
        <v>371</v>
      </c>
      <c r="AI116" s="301">
        <v>373</v>
      </c>
      <c r="AJ116" s="301">
        <v>373</v>
      </c>
      <c r="AK116" s="301">
        <v>375</v>
      </c>
      <c r="AL116" s="301">
        <v>374</v>
      </c>
      <c r="AM116" s="296">
        <v>373</v>
      </c>
      <c r="AN116" s="293">
        <v>373</v>
      </c>
      <c r="AO116" s="301">
        <v>374</v>
      </c>
      <c r="AP116" s="301">
        <v>373</v>
      </c>
      <c r="AQ116" s="301">
        <v>373</v>
      </c>
      <c r="AR116" s="301">
        <v>372</v>
      </c>
      <c r="AS116" s="301">
        <v>372</v>
      </c>
      <c r="AT116" s="301">
        <v>372</v>
      </c>
      <c r="AU116" s="301">
        <v>370</v>
      </c>
      <c r="AV116" s="301">
        <v>368</v>
      </c>
      <c r="AW116" s="301">
        <v>367</v>
      </c>
      <c r="AX116" s="301">
        <v>366</v>
      </c>
      <c r="AY116" s="296">
        <v>366</v>
      </c>
      <c r="AZ116" s="293">
        <v>366</v>
      </c>
      <c r="BA116" s="301">
        <v>366</v>
      </c>
      <c r="BB116" s="301">
        <v>365</v>
      </c>
      <c r="BC116" s="301">
        <v>365</v>
      </c>
      <c r="BD116" s="301">
        <v>364</v>
      </c>
      <c r="BE116" s="301">
        <v>364</v>
      </c>
      <c r="BF116" s="301">
        <v>359</v>
      </c>
      <c r="BG116" s="301">
        <v>359</v>
      </c>
      <c r="BH116" s="301">
        <v>359</v>
      </c>
      <c r="BI116" s="301">
        <v>359</v>
      </c>
      <c r="BJ116" s="301">
        <v>357</v>
      </c>
      <c r="BK116" s="292">
        <v>355</v>
      </c>
      <c r="BL116" s="293">
        <v>352</v>
      </c>
      <c r="BM116" s="301">
        <v>352</v>
      </c>
      <c r="BN116" s="301">
        <v>356</v>
      </c>
      <c r="BO116" s="301">
        <v>355</v>
      </c>
      <c r="BP116" s="301">
        <v>355</v>
      </c>
      <c r="BQ116" s="301">
        <v>357</v>
      </c>
      <c r="BR116" s="301">
        <v>355</v>
      </c>
      <c r="BS116" s="301">
        <v>357</v>
      </c>
      <c r="BT116" s="301">
        <v>357</v>
      </c>
      <c r="BU116" s="301">
        <v>353</v>
      </c>
      <c r="BV116" s="301">
        <v>348</v>
      </c>
      <c r="BW116" s="292">
        <v>349</v>
      </c>
      <c r="BX116" s="293">
        <v>349</v>
      </c>
      <c r="BY116" s="301">
        <v>347</v>
      </c>
      <c r="BZ116" s="301">
        <v>364</v>
      </c>
      <c r="CA116" s="301">
        <v>363</v>
      </c>
      <c r="CB116" s="301">
        <v>361</v>
      </c>
      <c r="CC116" s="301">
        <v>358</v>
      </c>
      <c r="CD116" s="301">
        <v>357</v>
      </c>
      <c r="CE116" s="301">
        <v>355</v>
      </c>
      <c r="CF116" s="301">
        <v>354</v>
      </c>
      <c r="CG116" s="301">
        <v>355</v>
      </c>
      <c r="CH116" s="301">
        <v>354</v>
      </c>
      <c r="CI116" s="292">
        <v>348</v>
      </c>
      <c r="CJ116" s="293">
        <v>347</v>
      </c>
      <c r="CK116" s="301">
        <v>346</v>
      </c>
      <c r="CL116" s="301">
        <v>344</v>
      </c>
      <c r="CM116" s="301">
        <v>346</v>
      </c>
      <c r="CN116" s="301">
        <v>344</v>
      </c>
      <c r="CO116" s="301">
        <v>345</v>
      </c>
      <c r="CP116" s="301">
        <v>340</v>
      </c>
      <c r="CQ116" s="301">
        <v>338</v>
      </c>
      <c r="CR116" s="301">
        <v>336</v>
      </c>
      <c r="CS116" s="292">
        <v>335</v>
      </c>
      <c r="CT116" s="296">
        <v>336</v>
      </c>
      <c r="CU116" s="292">
        <v>336</v>
      </c>
      <c r="CV116" s="301">
        <v>335</v>
      </c>
      <c r="CW116" s="301">
        <v>334</v>
      </c>
      <c r="CX116" s="301">
        <v>334</v>
      </c>
      <c r="CY116" s="301">
        <v>337</v>
      </c>
      <c r="CZ116" s="301">
        <v>335</v>
      </c>
      <c r="DA116" s="301">
        <v>335</v>
      </c>
      <c r="DB116" s="301">
        <v>335</v>
      </c>
      <c r="DC116" s="301">
        <v>330</v>
      </c>
      <c r="DD116" s="301">
        <v>330</v>
      </c>
      <c r="DE116" s="301">
        <v>330</v>
      </c>
      <c r="DF116" s="301">
        <v>329</v>
      </c>
      <c r="DG116" s="301">
        <v>330</v>
      </c>
      <c r="DH116" s="301">
        <v>326</v>
      </c>
      <c r="DI116" s="301">
        <v>325</v>
      </c>
      <c r="DJ116" s="301">
        <v>322</v>
      </c>
      <c r="DK116" s="301">
        <v>327</v>
      </c>
      <c r="DL116" s="301">
        <v>327</v>
      </c>
      <c r="DM116" s="301">
        <v>323</v>
      </c>
      <c r="DN116" s="301">
        <v>323</v>
      </c>
      <c r="DO116" s="93">
        <v>0</v>
      </c>
      <c r="DP116" s="79">
        <v>0</v>
      </c>
      <c r="DQ116" s="93">
        <v>-7</v>
      </c>
      <c r="DR116" s="79">
        <v>-2.1212121212121215</v>
      </c>
    </row>
    <row r="117" spans="1:122" ht="15" outlineLevel="2">
      <c r="A117" s="309">
        <v>390</v>
      </c>
      <c r="B117" s="14" t="s">
        <v>399</v>
      </c>
      <c r="C117" s="287" t="s">
        <v>478</v>
      </c>
      <c r="D117" s="293">
        <v>72</v>
      </c>
      <c r="E117" s="301">
        <v>72</v>
      </c>
      <c r="F117" s="301">
        <v>72</v>
      </c>
      <c r="G117" s="301">
        <v>72</v>
      </c>
      <c r="H117" s="301">
        <v>72</v>
      </c>
      <c r="I117" s="301">
        <v>74</v>
      </c>
      <c r="J117" s="301">
        <v>74</v>
      </c>
      <c r="K117" s="301">
        <v>74</v>
      </c>
      <c r="L117" s="301">
        <v>74</v>
      </c>
      <c r="M117" s="301">
        <v>74</v>
      </c>
      <c r="N117" s="301">
        <v>73</v>
      </c>
      <c r="O117" s="296">
        <v>78</v>
      </c>
      <c r="P117" s="293">
        <v>78</v>
      </c>
      <c r="Q117" s="301">
        <v>70</v>
      </c>
      <c r="R117" s="301">
        <v>70</v>
      </c>
      <c r="S117" s="301">
        <v>99</v>
      </c>
      <c r="T117" s="301">
        <v>99</v>
      </c>
      <c r="U117" s="301">
        <v>102</v>
      </c>
      <c r="V117" s="301">
        <v>106</v>
      </c>
      <c r="W117" s="301">
        <v>107</v>
      </c>
      <c r="X117" s="301">
        <v>106</v>
      </c>
      <c r="Y117" s="301">
        <v>106</v>
      </c>
      <c r="Z117" s="301">
        <v>106</v>
      </c>
      <c r="AA117" s="296">
        <v>106</v>
      </c>
      <c r="AB117" s="293">
        <v>106</v>
      </c>
      <c r="AC117" s="301">
        <v>107</v>
      </c>
      <c r="AD117" s="301">
        <v>107</v>
      </c>
      <c r="AE117" s="301">
        <v>107</v>
      </c>
      <c r="AF117" s="301">
        <v>109</v>
      </c>
      <c r="AG117" s="301">
        <v>108</v>
      </c>
      <c r="AH117" s="301">
        <v>108</v>
      </c>
      <c r="AI117" s="301">
        <v>108</v>
      </c>
      <c r="AJ117" s="301">
        <v>108</v>
      </c>
      <c r="AK117" s="301">
        <v>110</v>
      </c>
      <c r="AL117" s="301">
        <v>110</v>
      </c>
      <c r="AM117" s="296">
        <v>109</v>
      </c>
      <c r="AN117" s="293">
        <v>109</v>
      </c>
      <c r="AO117" s="301">
        <v>109</v>
      </c>
      <c r="AP117" s="301">
        <v>109</v>
      </c>
      <c r="AQ117" s="301">
        <v>109</v>
      </c>
      <c r="AR117" s="301">
        <v>109</v>
      </c>
      <c r="AS117" s="301">
        <v>109</v>
      </c>
      <c r="AT117" s="301">
        <v>108</v>
      </c>
      <c r="AU117" s="301">
        <v>107</v>
      </c>
      <c r="AV117" s="301">
        <v>107</v>
      </c>
      <c r="AW117" s="301">
        <v>104</v>
      </c>
      <c r="AX117" s="301">
        <v>102</v>
      </c>
      <c r="AY117" s="296">
        <v>102</v>
      </c>
      <c r="AZ117" s="293">
        <v>102</v>
      </c>
      <c r="BA117" s="301">
        <v>102</v>
      </c>
      <c r="BB117" s="301">
        <v>102</v>
      </c>
      <c r="BC117" s="301">
        <v>102</v>
      </c>
      <c r="BD117" s="301">
        <v>102</v>
      </c>
      <c r="BE117" s="301">
        <v>101</v>
      </c>
      <c r="BF117" s="301">
        <v>97</v>
      </c>
      <c r="BG117" s="301">
        <v>96</v>
      </c>
      <c r="BH117" s="301">
        <v>96</v>
      </c>
      <c r="BI117" s="301">
        <v>95</v>
      </c>
      <c r="BJ117" s="301">
        <v>94</v>
      </c>
      <c r="BK117" s="292">
        <v>94</v>
      </c>
      <c r="BL117" s="293">
        <v>93</v>
      </c>
      <c r="BM117" s="301">
        <v>93</v>
      </c>
      <c r="BN117" s="301">
        <v>93</v>
      </c>
      <c r="BO117" s="301">
        <v>94</v>
      </c>
      <c r="BP117" s="301">
        <v>94</v>
      </c>
      <c r="BQ117" s="301">
        <v>96</v>
      </c>
      <c r="BR117" s="301">
        <v>95</v>
      </c>
      <c r="BS117" s="301">
        <v>94</v>
      </c>
      <c r="BT117" s="301">
        <v>93</v>
      </c>
      <c r="BU117" s="301">
        <v>93</v>
      </c>
      <c r="BV117" s="301">
        <v>93</v>
      </c>
      <c r="BW117" s="292">
        <v>93</v>
      </c>
      <c r="BX117" s="293">
        <v>94</v>
      </c>
      <c r="BY117" s="301">
        <v>95</v>
      </c>
      <c r="BZ117" s="301">
        <v>100</v>
      </c>
      <c r="CA117" s="301">
        <v>99</v>
      </c>
      <c r="CB117" s="301">
        <v>100</v>
      </c>
      <c r="CC117" s="301">
        <v>100</v>
      </c>
      <c r="CD117" s="301">
        <v>101</v>
      </c>
      <c r="CE117" s="301">
        <v>101</v>
      </c>
      <c r="CF117" s="301">
        <v>100</v>
      </c>
      <c r="CG117" s="301">
        <v>101</v>
      </c>
      <c r="CH117" s="301">
        <v>101</v>
      </c>
      <c r="CI117" s="292">
        <v>99</v>
      </c>
      <c r="CJ117" s="293">
        <v>100</v>
      </c>
      <c r="CK117" s="301">
        <v>97</v>
      </c>
      <c r="CL117" s="301">
        <v>96</v>
      </c>
      <c r="CM117" s="301">
        <v>96</v>
      </c>
      <c r="CN117" s="301">
        <v>95</v>
      </c>
      <c r="CO117" s="301">
        <v>98</v>
      </c>
      <c r="CP117" s="301">
        <v>96</v>
      </c>
      <c r="CQ117" s="301">
        <v>96</v>
      </c>
      <c r="CR117" s="301">
        <v>101</v>
      </c>
      <c r="CS117" s="292">
        <v>101</v>
      </c>
      <c r="CT117" s="296">
        <v>103</v>
      </c>
      <c r="CU117" s="292">
        <v>101</v>
      </c>
      <c r="CV117" s="301">
        <v>99</v>
      </c>
      <c r="CW117" s="301">
        <v>99</v>
      </c>
      <c r="CX117" s="301">
        <v>100</v>
      </c>
      <c r="CY117" s="301">
        <v>100</v>
      </c>
      <c r="CZ117" s="301">
        <v>101</v>
      </c>
      <c r="DA117" s="301">
        <v>102</v>
      </c>
      <c r="DB117" s="301">
        <v>102</v>
      </c>
      <c r="DC117" s="301">
        <v>102</v>
      </c>
      <c r="DD117" s="301">
        <v>102</v>
      </c>
      <c r="DE117" s="301">
        <v>101</v>
      </c>
      <c r="DF117" s="301">
        <v>101</v>
      </c>
      <c r="DG117" s="301">
        <v>101</v>
      </c>
      <c r="DH117" s="301">
        <v>102</v>
      </c>
      <c r="DI117" s="301">
        <v>102</v>
      </c>
      <c r="DJ117" s="301">
        <v>105</v>
      </c>
      <c r="DK117" s="301">
        <v>110</v>
      </c>
      <c r="DL117" s="301">
        <v>110</v>
      </c>
      <c r="DM117" s="301">
        <v>109</v>
      </c>
      <c r="DN117" s="301">
        <v>110</v>
      </c>
      <c r="DO117" s="93">
        <v>1</v>
      </c>
      <c r="DP117" s="79">
        <v>0.90909090909090906</v>
      </c>
      <c r="DQ117" s="93">
        <v>9</v>
      </c>
      <c r="DR117" s="79">
        <v>8.9108910891089099</v>
      </c>
    </row>
    <row r="118" spans="1:122" ht="15" outlineLevel="2">
      <c r="A118" s="309">
        <v>467</v>
      </c>
      <c r="B118" s="14" t="s">
        <v>399</v>
      </c>
      <c r="C118" s="287" t="s">
        <v>483</v>
      </c>
      <c r="D118" s="293">
        <v>85</v>
      </c>
      <c r="E118" s="301">
        <v>85</v>
      </c>
      <c r="F118" s="301">
        <v>85</v>
      </c>
      <c r="G118" s="301">
        <v>85</v>
      </c>
      <c r="H118" s="301">
        <v>85</v>
      </c>
      <c r="I118" s="301">
        <v>85</v>
      </c>
      <c r="J118" s="301">
        <v>85</v>
      </c>
      <c r="K118" s="301">
        <v>85</v>
      </c>
      <c r="L118" s="301">
        <v>85</v>
      </c>
      <c r="M118" s="301">
        <v>85</v>
      </c>
      <c r="N118" s="301">
        <v>85</v>
      </c>
      <c r="O118" s="296">
        <v>84</v>
      </c>
      <c r="P118" s="293">
        <v>83</v>
      </c>
      <c r="Q118" s="301">
        <v>75</v>
      </c>
      <c r="R118" s="301">
        <v>74</v>
      </c>
      <c r="S118" s="301">
        <v>94</v>
      </c>
      <c r="T118" s="301">
        <v>90</v>
      </c>
      <c r="U118" s="301">
        <v>92</v>
      </c>
      <c r="V118" s="301">
        <v>94</v>
      </c>
      <c r="W118" s="301">
        <v>94</v>
      </c>
      <c r="X118" s="301">
        <v>94</v>
      </c>
      <c r="Y118" s="301">
        <v>94</v>
      </c>
      <c r="Z118" s="301">
        <v>94</v>
      </c>
      <c r="AA118" s="296">
        <v>94</v>
      </c>
      <c r="AB118" s="293">
        <v>94</v>
      </c>
      <c r="AC118" s="301">
        <v>94</v>
      </c>
      <c r="AD118" s="301">
        <v>94</v>
      </c>
      <c r="AE118" s="301">
        <v>94</v>
      </c>
      <c r="AF118" s="301">
        <v>95</v>
      </c>
      <c r="AG118" s="301">
        <v>91</v>
      </c>
      <c r="AH118" s="301">
        <v>91</v>
      </c>
      <c r="AI118" s="301">
        <v>91</v>
      </c>
      <c r="AJ118" s="301">
        <v>91</v>
      </c>
      <c r="AK118" s="301">
        <v>91</v>
      </c>
      <c r="AL118" s="301">
        <v>91</v>
      </c>
      <c r="AM118" s="296">
        <v>91</v>
      </c>
      <c r="AN118" s="293">
        <v>91</v>
      </c>
      <c r="AO118" s="301">
        <v>91</v>
      </c>
      <c r="AP118" s="301">
        <v>91</v>
      </c>
      <c r="AQ118" s="301">
        <v>91</v>
      </c>
      <c r="AR118" s="301">
        <v>90</v>
      </c>
      <c r="AS118" s="301">
        <v>90</v>
      </c>
      <c r="AT118" s="301">
        <v>90</v>
      </c>
      <c r="AU118" s="301">
        <v>89</v>
      </c>
      <c r="AV118" s="301">
        <v>88</v>
      </c>
      <c r="AW118" s="301">
        <v>88</v>
      </c>
      <c r="AX118" s="301">
        <v>88</v>
      </c>
      <c r="AY118" s="296">
        <v>88</v>
      </c>
      <c r="AZ118" s="293">
        <v>88</v>
      </c>
      <c r="BA118" s="301">
        <v>88</v>
      </c>
      <c r="BB118" s="301">
        <v>88</v>
      </c>
      <c r="BC118" s="301">
        <v>88</v>
      </c>
      <c r="BD118" s="301">
        <v>88</v>
      </c>
      <c r="BE118" s="301">
        <v>88</v>
      </c>
      <c r="BF118" s="301">
        <v>87</v>
      </c>
      <c r="BG118" s="301">
        <v>87</v>
      </c>
      <c r="BH118" s="301">
        <v>87</v>
      </c>
      <c r="BI118" s="301">
        <v>86</v>
      </c>
      <c r="BJ118" s="301">
        <v>87</v>
      </c>
      <c r="BK118" s="292">
        <v>87</v>
      </c>
      <c r="BL118" s="293">
        <v>87</v>
      </c>
      <c r="BM118" s="301">
        <v>87</v>
      </c>
      <c r="BN118" s="301">
        <v>94</v>
      </c>
      <c r="BO118" s="301">
        <v>94</v>
      </c>
      <c r="BP118" s="301">
        <v>94</v>
      </c>
      <c r="BQ118" s="301">
        <v>95</v>
      </c>
      <c r="BR118" s="301">
        <v>95</v>
      </c>
      <c r="BS118" s="301">
        <v>95</v>
      </c>
      <c r="BT118" s="301">
        <v>95</v>
      </c>
      <c r="BU118" s="301">
        <v>95</v>
      </c>
      <c r="BV118" s="301">
        <v>96</v>
      </c>
      <c r="BW118" s="292">
        <v>96</v>
      </c>
      <c r="BX118" s="293">
        <v>99</v>
      </c>
      <c r="BY118" s="301">
        <v>98</v>
      </c>
      <c r="BZ118" s="301">
        <v>100</v>
      </c>
      <c r="CA118" s="301">
        <v>102</v>
      </c>
      <c r="CB118" s="301">
        <v>103</v>
      </c>
      <c r="CC118" s="301">
        <v>103</v>
      </c>
      <c r="CD118" s="301">
        <v>103</v>
      </c>
      <c r="CE118" s="301">
        <v>102</v>
      </c>
      <c r="CF118" s="301">
        <v>101</v>
      </c>
      <c r="CG118" s="301">
        <v>101</v>
      </c>
      <c r="CH118" s="301">
        <v>100</v>
      </c>
      <c r="CI118" s="292">
        <v>99</v>
      </c>
      <c r="CJ118" s="293">
        <v>98</v>
      </c>
      <c r="CK118" s="301">
        <v>97</v>
      </c>
      <c r="CL118" s="301">
        <v>99</v>
      </c>
      <c r="CM118" s="301">
        <v>100</v>
      </c>
      <c r="CN118" s="301">
        <v>100</v>
      </c>
      <c r="CO118" s="301">
        <v>100</v>
      </c>
      <c r="CP118" s="301">
        <v>99</v>
      </c>
      <c r="CQ118" s="301">
        <v>101</v>
      </c>
      <c r="CR118" s="301">
        <v>100</v>
      </c>
      <c r="CS118" s="292">
        <v>100</v>
      </c>
      <c r="CT118" s="296">
        <v>100</v>
      </c>
      <c r="CU118" s="292">
        <v>100</v>
      </c>
      <c r="CV118" s="301">
        <v>100</v>
      </c>
      <c r="CW118" s="301">
        <v>99</v>
      </c>
      <c r="CX118" s="301">
        <v>100</v>
      </c>
      <c r="CY118" s="301">
        <v>104</v>
      </c>
      <c r="CZ118" s="301">
        <v>104</v>
      </c>
      <c r="DA118" s="301">
        <v>103</v>
      </c>
      <c r="DB118" s="301">
        <v>103</v>
      </c>
      <c r="DC118" s="301">
        <v>103</v>
      </c>
      <c r="DD118" s="301">
        <v>102</v>
      </c>
      <c r="DE118" s="301">
        <v>102</v>
      </c>
      <c r="DF118" s="301">
        <v>103</v>
      </c>
      <c r="DG118" s="301">
        <v>102</v>
      </c>
      <c r="DH118" s="301">
        <v>101</v>
      </c>
      <c r="DI118" s="301">
        <v>103</v>
      </c>
      <c r="DJ118" s="301">
        <v>100</v>
      </c>
      <c r="DK118" s="301">
        <v>99</v>
      </c>
      <c r="DL118" s="301">
        <v>101</v>
      </c>
      <c r="DM118" s="301">
        <v>102</v>
      </c>
      <c r="DN118" s="301">
        <v>103</v>
      </c>
      <c r="DO118" s="93">
        <v>1</v>
      </c>
      <c r="DP118" s="79">
        <v>0.97087378640776689</v>
      </c>
      <c r="DQ118" s="93">
        <v>1</v>
      </c>
      <c r="DR118" s="79">
        <v>0.98039215686274506</v>
      </c>
    </row>
    <row r="119" spans="1:122" ht="15" outlineLevel="2">
      <c r="A119" s="309">
        <v>576</v>
      </c>
      <c r="B119" s="14" t="s">
        <v>399</v>
      </c>
      <c r="C119" s="287" t="s">
        <v>492</v>
      </c>
      <c r="D119" s="293">
        <v>94</v>
      </c>
      <c r="E119" s="301">
        <v>94</v>
      </c>
      <c r="F119" s="301">
        <v>94</v>
      </c>
      <c r="G119" s="301">
        <v>94</v>
      </c>
      <c r="H119" s="301">
        <v>94</v>
      </c>
      <c r="I119" s="301">
        <v>95</v>
      </c>
      <c r="J119" s="301">
        <v>95</v>
      </c>
      <c r="K119" s="301">
        <v>95</v>
      </c>
      <c r="L119" s="301">
        <v>95</v>
      </c>
      <c r="M119" s="301">
        <v>95</v>
      </c>
      <c r="N119" s="301">
        <v>95</v>
      </c>
      <c r="O119" s="296">
        <v>98</v>
      </c>
      <c r="P119" s="293">
        <v>98</v>
      </c>
      <c r="Q119" s="301">
        <v>83</v>
      </c>
      <c r="R119" s="301">
        <v>83</v>
      </c>
      <c r="S119" s="301">
        <v>107</v>
      </c>
      <c r="T119" s="301">
        <v>107</v>
      </c>
      <c r="U119" s="301">
        <v>108</v>
      </c>
      <c r="V119" s="301">
        <v>105</v>
      </c>
      <c r="W119" s="301">
        <v>104</v>
      </c>
      <c r="X119" s="301">
        <v>104</v>
      </c>
      <c r="Y119" s="301">
        <v>105</v>
      </c>
      <c r="Z119" s="301">
        <v>105</v>
      </c>
      <c r="AA119" s="296">
        <v>105</v>
      </c>
      <c r="AB119" s="293">
        <v>105</v>
      </c>
      <c r="AC119" s="301">
        <v>105</v>
      </c>
      <c r="AD119" s="301">
        <v>105</v>
      </c>
      <c r="AE119" s="301">
        <v>105</v>
      </c>
      <c r="AF119" s="301">
        <v>102</v>
      </c>
      <c r="AG119" s="301">
        <v>101</v>
      </c>
      <c r="AH119" s="301">
        <v>101</v>
      </c>
      <c r="AI119" s="301">
        <v>101</v>
      </c>
      <c r="AJ119" s="301">
        <v>101</v>
      </c>
      <c r="AK119" s="301">
        <v>101</v>
      </c>
      <c r="AL119" s="301">
        <v>101</v>
      </c>
      <c r="AM119" s="296">
        <v>101</v>
      </c>
      <c r="AN119" s="293">
        <v>101</v>
      </c>
      <c r="AO119" s="301">
        <v>101</v>
      </c>
      <c r="AP119" s="301">
        <v>101</v>
      </c>
      <c r="AQ119" s="301">
        <v>100</v>
      </c>
      <c r="AR119" s="301">
        <v>100</v>
      </c>
      <c r="AS119" s="301">
        <v>99</v>
      </c>
      <c r="AT119" s="301">
        <v>99</v>
      </c>
      <c r="AU119" s="301">
        <v>99</v>
      </c>
      <c r="AV119" s="301">
        <v>99</v>
      </c>
      <c r="AW119" s="301">
        <v>99</v>
      </c>
      <c r="AX119" s="301">
        <v>98</v>
      </c>
      <c r="AY119" s="296">
        <v>97</v>
      </c>
      <c r="AZ119" s="293">
        <v>97</v>
      </c>
      <c r="BA119" s="301">
        <v>97</v>
      </c>
      <c r="BB119" s="301">
        <v>97</v>
      </c>
      <c r="BC119" s="301">
        <v>95</v>
      </c>
      <c r="BD119" s="301">
        <v>95</v>
      </c>
      <c r="BE119" s="301">
        <v>95</v>
      </c>
      <c r="BF119" s="301">
        <v>92</v>
      </c>
      <c r="BG119" s="301">
        <v>91</v>
      </c>
      <c r="BH119" s="301">
        <v>91</v>
      </c>
      <c r="BI119" s="301">
        <v>90</v>
      </c>
      <c r="BJ119" s="301">
        <v>91</v>
      </c>
      <c r="BK119" s="292">
        <v>91</v>
      </c>
      <c r="BL119" s="293">
        <v>91</v>
      </c>
      <c r="BM119" s="301">
        <v>91</v>
      </c>
      <c r="BN119" s="301">
        <v>96</v>
      </c>
      <c r="BO119" s="301">
        <v>96</v>
      </c>
      <c r="BP119" s="301">
        <v>96</v>
      </c>
      <c r="BQ119" s="301">
        <v>96</v>
      </c>
      <c r="BR119" s="301">
        <v>96</v>
      </c>
      <c r="BS119" s="301">
        <v>96</v>
      </c>
      <c r="BT119" s="301">
        <v>96</v>
      </c>
      <c r="BU119" s="301">
        <v>94</v>
      </c>
      <c r="BV119" s="301">
        <v>96</v>
      </c>
      <c r="BW119" s="292">
        <v>96</v>
      </c>
      <c r="BX119" s="293">
        <v>96</v>
      </c>
      <c r="BY119" s="301">
        <v>95</v>
      </c>
      <c r="BZ119" s="301">
        <v>103</v>
      </c>
      <c r="CA119" s="301">
        <v>101</v>
      </c>
      <c r="CB119" s="301">
        <v>101</v>
      </c>
      <c r="CC119" s="301">
        <v>100</v>
      </c>
      <c r="CD119" s="301">
        <v>100</v>
      </c>
      <c r="CE119" s="301">
        <v>100</v>
      </c>
      <c r="CF119" s="301">
        <v>99</v>
      </c>
      <c r="CG119" s="301">
        <v>103</v>
      </c>
      <c r="CH119" s="301">
        <v>103</v>
      </c>
      <c r="CI119" s="292">
        <v>103</v>
      </c>
      <c r="CJ119" s="293">
        <v>103</v>
      </c>
      <c r="CK119" s="301">
        <v>101</v>
      </c>
      <c r="CL119" s="301">
        <v>102</v>
      </c>
      <c r="CM119" s="301">
        <v>105</v>
      </c>
      <c r="CN119" s="301">
        <v>105</v>
      </c>
      <c r="CO119" s="301">
        <v>103</v>
      </c>
      <c r="CP119" s="301">
        <v>104</v>
      </c>
      <c r="CQ119" s="301">
        <v>103</v>
      </c>
      <c r="CR119" s="301">
        <v>103</v>
      </c>
      <c r="CS119" s="292">
        <v>103</v>
      </c>
      <c r="CT119" s="296">
        <v>103</v>
      </c>
      <c r="CU119" s="292">
        <v>103</v>
      </c>
      <c r="CV119" s="301">
        <v>103</v>
      </c>
      <c r="CW119" s="301">
        <v>103</v>
      </c>
      <c r="CX119" s="301">
        <v>105</v>
      </c>
      <c r="CY119" s="301">
        <v>105</v>
      </c>
      <c r="CZ119" s="301">
        <v>105</v>
      </c>
      <c r="DA119" s="301">
        <v>105</v>
      </c>
      <c r="DB119" s="301">
        <v>105</v>
      </c>
      <c r="DC119" s="301">
        <v>106</v>
      </c>
      <c r="DD119" s="301">
        <v>105</v>
      </c>
      <c r="DE119" s="301">
        <v>105</v>
      </c>
      <c r="DF119" s="301">
        <v>105</v>
      </c>
      <c r="DG119" s="301">
        <v>105</v>
      </c>
      <c r="DH119" s="301">
        <v>102</v>
      </c>
      <c r="DI119" s="301">
        <v>101</v>
      </c>
      <c r="DJ119" s="301">
        <v>100</v>
      </c>
      <c r="DK119" s="301">
        <v>101</v>
      </c>
      <c r="DL119" s="301">
        <v>107</v>
      </c>
      <c r="DM119" s="301">
        <v>112</v>
      </c>
      <c r="DN119" s="301">
        <v>113</v>
      </c>
      <c r="DO119" s="93">
        <v>1</v>
      </c>
      <c r="DP119" s="79">
        <v>0.88495575221238942</v>
      </c>
      <c r="DQ119" s="93">
        <v>8</v>
      </c>
      <c r="DR119" s="79">
        <v>7.6190476190476195</v>
      </c>
    </row>
    <row r="120" spans="1:122" ht="15" outlineLevel="2">
      <c r="A120" s="309">
        <v>642</v>
      </c>
      <c r="B120" s="14" t="s">
        <v>399</v>
      </c>
      <c r="C120" s="287" t="s">
        <v>501</v>
      </c>
      <c r="D120" s="293">
        <v>178</v>
      </c>
      <c r="E120" s="301">
        <v>178</v>
      </c>
      <c r="F120" s="301">
        <v>178</v>
      </c>
      <c r="G120" s="301">
        <v>178</v>
      </c>
      <c r="H120" s="301">
        <v>178</v>
      </c>
      <c r="I120" s="301">
        <v>184</v>
      </c>
      <c r="J120" s="301">
        <v>184</v>
      </c>
      <c r="K120" s="301">
        <v>184</v>
      </c>
      <c r="L120" s="301">
        <v>184</v>
      </c>
      <c r="M120" s="301">
        <v>184</v>
      </c>
      <c r="N120" s="301">
        <v>184</v>
      </c>
      <c r="O120" s="296">
        <v>200</v>
      </c>
      <c r="P120" s="293">
        <v>200</v>
      </c>
      <c r="Q120" s="301">
        <v>175</v>
      </c>
      <c r="R120" s="301">
        <v>173</v>
      </c>
      <c r="S120" s="301">
        <v>209</v>
      </c>
      <c r="T120" s="301">
        <v>207</v>
      </c>
      <c r="U120" s="301">
        <v>214</v>
      </c>
      <c r="V120" s="301">
        <v>212</v>
      </c>
      <c r="W120" s="301">
        <v>212</v>
      </c>
      <c r="X120" s="301">
        <v>212</v>
      </c>
      <c r="Y120" s="301">
        <v>212</v>
      </c>
      <c r="Z120" s="301">
        <v>211</v>
      </c>
      <c r="AA120" s="296">
        <v>213</v>
      </c>
      <c r="AB120" s="293">
        <v>214</v>
      </c>
      <c r="AC120" s="301">
        <v>214</v>
      </c>
      <c r="AD120" s="301">
        <v>215</v>
      </c>
      <c r="AE120" s="301">
        <v>215</v>
      </c>
      <c r="AF120" s="301">
        <v>213</v>
      </c>
      <c r="AG120" s="301">
        <v>213</v>
      </c>
      <c r="AH120" s="301">
        <v>211</v>
      </c>
      <c r="AI120" s="301">
        <v>210</v>
      </c>
      <c r="AJ120" s="301">
        <v>211</v>
      </c>
      <c r="AK120" s="301">
        <v>212</v>
      </c>
      <c r="AL120" s="301">
        <v>214</v>
      </c>
      <c r="AM120" s="296">
        <v>214</v>
      </c>
      <c r="AN120" s="293">
        <v>213</v>
      </c>
      <c r="AO120" s="301">
        <v>214</v>
      </c>
      <c r="AP120" s="301">
        <v>213</v>
      </c>
      <c r="AQ120" s="301">
        <v>212</v>
      </c>
      <c r="AR120" s="301">
        <v>212</v>
      </c>
      <c r="AS120" s="301">
        <v>212</v>
      </c>
      <c r="AT120" s="301">
        <v>211</v>
      </c>
      <c r="AU120" s="301">
        <v>209</v>
      </c>
      <c r="AV120" s="301">
        <v>209</v>
      </c>
      <c r="AW120" s="301">
        <v>209</v>
      </c>
      <c r="AX120" s="301">
        <v>207</v>
      </c>
      <c r="AY120" s="296">
        <v>207</v>
      </c>
      <c r="AZ120" s="293">
        <v>206</v>
      </c>
      <c r="BA120" s="301">
        <v>206</v>
      </c>
      <c r="BB120" s="301">
        <v>206</v>
      </c>
      <c r="BC120" s="301">
        <v>206</v>
      </c>
      <c r="BD120" s="301">
        <v>206</v>
      </c>
      <c r="BE120" s="301">
        <v>204</v>
      </c>
      <c r="BF120" s="301">
        <v>199</v>
      </c>
      <c r="BG120" s="301">
        <v>195</v>
      </c>
      <c r="BH120" s="301">
        <v>195</v>
      </c>
      <c r="BI120" s="301">
        <v>195</v>
      </c>
      <c r="BJ120" s="301">
        <v>195</v>
      </c>
      <c r="BK120" s="292">
        <v>195</v>
      </c>
      <c r="BL120" s="293">
        <v>195</v>
      </c>
      <c r="BM120" s="301">
        <v>194</v>
      </c>
      <c r="BN120" s="301">
        <v>200</v>
      </c>
      <c r="BO120" s="301">
        <v>201</v>
      </c>
      <c r="BP120" s="301">
        <v>201</v>
      </c>
      <c r="BQ120" s="301">
        <v>202</v>
      </c>
      <c r="BR120" s="301">
        <v>201</v>
      </c>
      <c r="BS120" s="301">
        <v>202</v>
      </c>
      <c r="BT120" s="301">
        <v>201</v>
      </c>
      <c r="BU120" s="301">
        <v>201</v>
      </c>
      <c r="BV120" s="301">
        <v>201</v>
      </c>
      <c r="BW120" s="292">
        <v>203</v>
      </c>
      <c r="BX120" s="293">
        <v>204</v>
      </c>
      <c r="BY120" s="301">
        <v>202</v>
      </c>
      <c r="BZ120" s="301">
        <v>210</v>
      </c>
      <c r="CA120" s="301">
        <v>211</v>
      </c>
      <c r="CB120" s="301">
        <v>212</v>
      </c>
      <c r="CC120" s="301">
        <v>210</v>
      </c>
      <c r="CD120" s="301">
        <v>210</v>
      </c>
      <c r="CE120" s="301">
        <v>210</v>
      </c>
      <c r="CF120" s="301">
        <v>208</v>
      </c>
      <c r="CG120" s="301">
        <v>209</v>
      </c>
      <c r="CH120" s="301">
        <v>209</v>
      </c>
      <c r="CI120" s="292">
        <v>207</v>
      </c>
      <c r="CJ120" s="293">
        <v>204</v>
      </c>
      <c r="CK120" s="301">
        <v>205</v>
      </c>
      <c r="CL120" s="301">
        <v>207</v>
      </c>
      <c r="CM120" s="301">
        <v>210</v>
      </c>
      <c r="CN120" s="301">
        <v>210</v>
      </c>
      <c r="CO120" s="301">
        <v>211</v>
      </c>
      <c r="CP120" s="301">
        <v>211</v>
      </c>
      <c r="CQ120" s="301">
        <v>213</v>
      </c>
      <c r="CR120" s="301">
        <v>212</v>
      </c>
      <c r="CS120" s="292">
        <v>210</v>
      </c>
      <c r="CT120" s="296">
        <v>211</v>
      </c>
      <c r="CU120" s="292">
        <v>210</v>
      </c>
      <c r="CV120" s="301">
        <v>209</v>
      </c>
      <c r="CW120" s="301">
        <v>208</v>
      </c>
      <c r="CX120" s="301">
        <v>210</v>
      </c>
      <c r="CY120" s="301">
        <v>211</v>
      </c>
      <c r="CZ120" s="301">
        <v>211</v>
      </c>
      <c r="DA120" s="301">
        <v>212</v>
      </c>
      <c r="DB120" s="301">
        <v>214</v>
      </c>
      <c r="DC120" s="301">
        <v>213</v>
      </c>
      <c r="DD120" s="301">
        <v>214</v>
      </c>
      <c r="DE120" s="301">
        <v>213</v>
      </c>
      <c r="DF120" s="301">
        <v>211</v>
      </c>
      <c r="DG120" s="301">
        <v>208</v>
      </c>
      <c r="DH120" s="301">
        <v>208</v>
      </c>
      <c r="DI120" s="301">
        <v>204</v>
      </c>
      <c r="DJ120" s="301">
        <v>205</v>
      </c>
      <c r="DK120" s="301">
        <v>204</v>
      </c>
      <c r="DL120" s="301">
        <v>211</v>
      </c>
      <c r="DM120" s="301">
        <v>211</v>
      </c>
      <c r="DN120" s="301">
        <v>212</v>
      </c>
      <c r="DO120" s="93">
        <v>1</v>
      </c>
      <c r="DP120" s="79">
        <v>0.47169811320754718</v>
      </c>
      <c r="DQ120" s="93">
        <v>4</v>
      </c>
      <c r="DR120" s="79">
        <v>1.9230769230769231</v>
      </c>
    </row>
    <row r="121" spans="1:122" ht="15" outlineLevel="2">
      <c r="A121" s="309">
        <v>679</v>
      </c>
      <c r="B121" s="14" t="s">
        <v>399</v>
      </c>
      <c r="C121" s="287" t="s">
        <v>514</v>
      </c>
      <c r="D121" s="293">
        <v>241</v>
      </c>
      <c r="E121" s="301">
        <v>241</v>
      </c>
      <c r="F121" s="301">
        <v>241</v>
      </c>
      <c r="G121" s="301">
        <v>241</v>
      </c>
      <c r="H121" s="301">
        <v>241</v>
      </c>
      <c r="I121" s="301">
        <v>245</v>
      </c>
      <c r="J121" s="301">
        <v>244</v>
      </c>
      <c r="K121" s="301">
        <v>245</v>
      </c>
      <c r="L121" s="301">
        <v>245</v>
      </c>
      <c r="M121" s="301">
        <v>245</v>
      </c>
      <c r="N121" s="301">
        <v>245</v>
      </c>
      <c r="O121" s="296">
        <v>250</v>
      </c>
      <c r="P121" s="293">
        <v>248</v>
      </c>
      <c r="Q121" s="301">
        <v>211</v>
      </c>
      <c r="R121" s="301">
        <v>210</v>
      </c>
      <c r="S121" s="301">
        <v>306</v>
      </c>
      <c r="T121" s="301">
        <v>302</v>
      </c>
      <c r="U121" s="301">
        <v>309</v>
      </c>
      <c r="V121" s="301">
        <v>307</v>
      </c>
      <c r="W121" s="301">
        <v>308</v>
      </c>
      <c r="X121" s="301">
        <v>308</v>
      </c>
      <c r="Y121" s="301">
        <v>308</v>
      </c>
      <c r="Z121" s="301">
        <v>308</v>
      </c>
      <c r="AA121" s="296">
        <v>307</v>
      </c>
      <c r="AB121" s="293">
        <v>306</v>
      </c>
      <c r="AC121" s="301">
        <v>306</v>
      </c>
      <c r="AD121" s="301">
        <v>307</v>
      </c>
      <c r="AE121" s="301">
        <v>307</v>
      </c>
      <c r="AF121" s="301">
        <v>304</v>
      </c>
      <c r="AG121" s="301">
        <v>304</v>
      </c>
      <c r="AH121" s="301">
        <v>306</v>
      </c>
      <c r="AI121" s="301">
        <v>307</v>
      </c>
      <c r="AJ121" s="301">
        <v>307</v>
      </c>
      <c r="AK121" s="301">
        <v>307</v>
      </c>
      <c r="AL121" s="301">
        <v>304</v>
      </c>
      <c r="AM121" s="296">
        <v>304</v>
      </c>
      <c r="AN121" s="293">
        <v>303</v>
      </c>
      <c r="AO121" s="301">
        <v>300</v>
      </c>
      <c r="AP121" s="301">
        <v>300</v>
      </c>
      <c r="AQ121" s="301">
        <v>299</v>
      </c>
      <c r="AR121" s="301">
        <v>298</v>
      </c>
      <c r="AS121" s="301">
        <v>297</v>
      </c>
      <c r="AT121" s="301">
        <v>296</v>
      </c>
      <c r="AU121" s="301">
        <v>296</v>
      </c>
      <c r="AV121" s="301">
        <v>295</v>
      </c>
      <c r="AW121" s="301">
        <v>295</v>
      </c>
      <c r="AX121" s="301">
        <v>294</v>
      </c>
      <c r="AY121" s="296">
        <v>293</v>
      </c>
      <c r="AZ121" s="293">
        <v>290</v>
      </c>
      <c r="BA121" s="301">
        <v>288</v>
      </c>
      <c r="BB121" s="301">
        <v>287</v>
      </c>
      <c r="BC121" s="301">
        <v>286</v>
      </c>
      <c r="BD121" s="301">
        <v>286</v>
      </c>
      <c r="BE121" s="301">
        <v>283</v>
      </c>
      <c r="BF121" s="301">
        <v>281</v>
      </c>
      <c r="BG121" s="301">
        <v>285</v>
      </c>
      <c r="BH121" s="301">
        <v>285</v>
      </c>
      <c r="BI121" s="301">
        <v>282</v>
      </c>
      <c r="BJ121" s="301">
        <v>283</v>
      </c>
      <c r="BK121" s="292">
        <v>283</v>
      </c>
      <c r="BL121" s="293">
        <v>282</v>
      </c>
      <c r="BM121" s="301">
        <v>282</v>
      </c>
      <c r="BN121" s="301">
        <v>287</v>
      </c>
      <c r="BO121" s="301">
        <v>287</v>
      </c>
      <c r="BP121" s="301">
        <v>287</v>
      </c>
      <c r="BQ121" s="301">
        <v>290</v>
      </c>
      <c r="BR121" s="301">
        <v>285</v>
      </c>
      <c r="BS121" s="301">
        <v>286</v>
      </c>
      <c r="BT121" s="301">
        <v>286</v>
      </c>
      <c r="BU121" s="301">
        <v>285</v>
      </c>
      <c r="BV121" s="301">
        <v>282</v>
      </c>
      <c r="BW121" s="292">
        <v>281</v>
      </c>
      <c r="BX121" s="293">
        <v>285</v>
      </c>
      <c r="BY121" s="301">
        <v>285</v>
      </c>
      <c r="BZ121" s="301">
        <v>307</v>
      </c>
      <c r="CA121" s="301">
        <v>306</v>
      </c>
      <c r="CB121" s="301">
        <v>308</v>
      </c>
      <c r="CC121" s="301">
        <v>307</v>
      </c>
      <c r="CD121" s="301">
        <v>304</v>
      </c>
      <c r="CE121" s="301">
        <v>302</v>
      </c>
      <c r="CF121" s="301">
        <v>301</v>
      </c>
      <c r="CG121" s="301">
        <v>302</v>
      </c>
      <c r="CH121" s="301">
        <v>299</v>
      </c>
      <c r="CI121" s="292">
        <v>292</v>
      </c>
      <c r="CJ121" s="293">
        <v>292</v>
      </c>
      <c r="CK121" s="301">
        <v>286</v>
      </c>
      <c r="CL121" s="301">
        <v>286</v>
      </c>
      <c r="CM121" s="301">
        <v>289</v>
      </c>
      <c r="CN121" s="301">
        <v>291</v>
      </c>
      <c r="CO121" s="301">
        <v>291</v>
      </c>
      <c r="CP121" s="301">
        <v>289</v>
      </c>
      <c r="CQ121" s="301">
        <v>291</v>
      </c>
      <c r="CR121" s="301">
        <v>289</v>
      </c>
      <c r="CS121" s="292">
        <v>286</v>
      </c>
      <c r="CT121" s="296">
        <v>286</v>
      </c>
      <c r="CU121" s="292">
        <v>285</v>
      </c>
      <c r="CV121" s="301">
        <v>282</v>
      </c>
      <c r="CW121" s="301">
        <v>281</v>
      </c>
      <c r="CX121" s="301">
        <v>285</v>
      </c>
      <c r="CY121" s="301">
        <v>287</v>
      </c>
      <c r="CZ121" s="301">
        <v>287</v>
      </c>
      <c r="DA121" s="301">
        <v>287</v>
      </c>
      <c r="DB121" s="301">
        <v>287</v>
      </c>
      <c r="DC121" s="301">
        <v>287</v>
      </c>
      <c r="DD121" s="301">
        <v>288</v>
      </c>
      <c r="DE121" s="301">
        <v>289</v>
      </c>
      <c r="DF121" s="301">
        <v>286</v>
      </c>
      <c r="DG121" s="301">
        <v>286</v>
      </c>
      <c r="DH121" s="301">
        <v>283</v>
      </c>
      <c r="DI121" s="301">
        <v>287</v>
      </c>
      <c r="DJ121" s="301">
        <v>286</v>
      </c>
      <c r="DK121" s="301">
        <v>288</v>
      </c>
      <c r="DL121" s="301">
        <v>291</v>
      </c>
      <c r="DM121" s="301">
        <v>292</v>
      </c>
      <c r="DN121" s="301">
        <v>293</v>
      </c>
      <c r="DO121" s="93">
        <v>1</v>
      </c>
      <c r="DP121" s="79">
        <v>0.34129692832764508</v>
      </c>
      <c r="DQ121" s="93">
        <v>7</v>
      </c>
      <c r="DR121" s="79">
        <v>2.4475524475524475</v>
      </c>
    </row>
    <row r="122" spans="1:122" ht="15" outlineLevel="2">
      <c r="A122" s="309">
        <v>789</v>
      </c>
      <c r="B122" s="14" t="s">
        <v>399</v>
      </c>
      <c r="C122" s="287" t="s">
        <v>521</v>
      </c>
      <c r="D122" s="293">
        <v>238</v>
      </c>
      <c r="E122" s="301">
        <v>238</v>
      </c>
      <c r="F122" s="301">
        <v>237</v>
      </c>
      <c r="G122" s="301">
        <v>237</v>
      </c>
      <c r="H122" s="301">
        <v>237</v>
      </c>
      <c r="I122" s="301">
        <v>239</v>
      </c>
      <c r="J122" s="301">
        <v>239</v>
      </c>
      <c r="K122" s="301">
        <v>239</v>
      </c>
      <c r="L122" s="301">
        <v>239</v>
      </c>
      <c r="M122" s="301">
        <v>238</v>
      </c>
      <c r="N122" s="301">
        <v>237</v>
      </c>
      <c r="O122" s="296">
        <v>251</v>
      </c>
      <c r="P122" s="293">
        <v>248</v>
      </c>
      <c r="Q122" s="301">
        <v>221</v>
      </c>
      <c r="R122" s="301">
        <v>218</v>
      </c>
      <c r="S122" s="301">
        <v>309</v>
      </c>
      <c r="T122" s="301">
        <v>300</v>
      </c>
      <c r="U122" s="301">
        <v>304</v>
      </c>
      <c r="V122" s="301">
        <v>300</v>
      </c>
      <c r="W122" s="301">
        <v>300</v>
      </c>
      <c r="X122" s="301">
        <v>299</v>
      </c>
      <c r="Y122" s="301">
        <v>302</v>
      </c>
      <c r="Z122" s="301">
        <v>301</v>
      </c>
      <c r="AA122" s="296">
        <v>303</v>
      </c>
      <c r="AB122" s="293">
        <v>303</v>
      </c>
      <c r="AC122" s="301">
        <v>303</v>
      </c>
      <c r="AD122" s="301">
        <v>303</v>
      </c>
      <c r="AE122" s="301">
        <v>303</v>
      </c>
      <c r="AF122" s="301">
        <v>304</v>
      </c>
      <c r="AG122" s="301">
        <v>303</v>
      </c>
      <c r="AH122" s="301">
        <v>303</v>
      </c>
      <c r="AI122" s="301">
        <v>305</v>
      </c>
      <c r="AJ122" s="301">
        <v>305</v>
      </c>
      <c r="AK122" s="301">
        <v>306</v>
      </c>
      <c r="AL122" s="301">
        <v>307</v>
      </c>
      <c r="AM122" s="296">
        <v>307</v>
      </c>
      <c r="AN122" s="293">
        <v>307</v>
      </c>
      <c r="AO122" s="301">
        <v>312</v>
      </c>
      <c r="AP122" s="301">
        <v>312</v>
      </c>
      <c r="AQ122" s="301">
        <v>311</v>
      </c>
      <c r="AR122" s="301">
        <v>310</v>
      </c>
      <c r="AS122" s="301">
        <v>309</v>
      </c>
      <c r="AT122" s="301">
        <v>309</v>
      </c>
      <c r="AU122" s="301">
        <v>308</v>
      </c>
      <c r="AV122" s="301">
        <v>307</v>
      </c>
      <c r="AW122" s="301">
        <v>307</v>
      </c>
      <c r="AX122" s="301">
        <v>305</v>
      </c>
      <c r="AY122" s="296">
        <v>304</v>
      </c>
      <c r="AZ122" s="293">
        <v>303</v>
      </c>
      <c r="BA122" s="301">
        <v>302</v>
      </c>
      <c r="BB122" s="301">
        <v>299</v>
      </c>
      <c r="BC122" s="301">
        <v>299</v>
      </c>
      <c r="BD122" s="301">
        <v>299</v>
      </c>
      <c r="BE122" s="301">
        <v>299</v>
      </c>
      <c r="BF122" s="301">
        <v>294</v>
      </c>
      <c r="BG122" s="301">
        <v>293</v>
      </c>
      <c r="BH122" s="301">
        <v>293</v>
      </c>
      <c r="BI122" s="301">
        <v>293</v>
      </c>
      <c r="BJ122" s="301">
        <v>296</v>
      </c>
      <c r="BK122" s="292">
        <v>296</v>
      </c>
      <c r="BL122" s="293">
        <v>297</v>
      </c>
      <c r="BM122" s="301">
        <v>297</v>
      </c>
      <c r="BN122" s="301">
        <v>297</v>
      </c>
      <c r="BO122" s="301">
        <v>296</v>
      </c>
      <c r="BP122" s="301">
        <v>296</v>
      </c>
      <c r="BQ122" s="301">
        <v>298</v>
      </c>
      <c r="BR122" s="301">
        <v>294</v>
      </c>
      <c r="BS122" s="301">
        <v>294</v>
      </c>
      <c r="BT122" s="301">
        <v>294</v>
      </c>
      <c r="BU122" s="301">
        <v>293</v>
      </c>
      <c r="BV122" s="301">
        <v>291</v>
      </c>
      <c r="BW122" s="292">
        <v>292</v>
      </c>
      <c r="BX122" s="293">
        <v>294</v>
      </c>
      <c r="BY122" s="301">
        <v>294</v>
      </c>
      <c r="BZ122" s="301">
        <v>316</v>
      </c>
      <c r="CA122" s="301">
        <v>317</v>
      </c>
      <c r="CB122" s="301">
        <v>319</v>
      </c>
      <c r="CC122" s="301">
        <v>317</v>
      </c>
      <c r="CD122" s="301">
        <v>314</v>
      </c>
      <c r="CE122" s="301">
        <v>313</v>
      </c>
      <c r="CF122" s="301">
        <v>311</v>
      </c>
      <c r="CG122" s="301">
        <v>311</v>
      </c>
      <c r="CH122" s="301">
        <v>310</v>
      </c>
      <c r="CI122" s="292">
        <v>300</v>
      </c>
      <c r="CJ122" s="293">
        <v>301</v>
      </c>
      <c r="CK122" s="301">
        <v>299</v>
      </c>
      <c r="CL122" s="301">
        <v>297</v>
      </c>
      <c r="CM122" s="301">
        <v>297</v>
      </c>
      <c r="CN122" s="301">
        <v>299</v>
      </c>
      <c r="CO122" s="301">
        <v>303</v>
      </c>
      <c r="CP122" s="301">
        <v>306</v>
      </c>
      <c r="CQ122" s="301">
        <v>306</v>
      </c>
      <c r="CR122" s="301">
        <v>308</v>
      </c>
      <c r="CS122" s="292">
        <v>310</v>
      </c>
      <c r="CT122" s="296">
        <v>310</v>
      </c>
      <c r="CU122" s="292">
        <v>309</v>
      </c>
      <c r="CV122" s="301">
        <v>307</v>
      </c>
      <c r="CW122" s="301">
        <v>306</v>
      </c>
      <c r="CX122" s="301">
        <v>306</v>
      </c>
      <c r="CY122" s="301">
        <v>306</v>
      </c>
      <c r="CZ122" s="301">
        <v>305</v>
      </c>
      <c r="DA122" s="301">
        <v>302</v>
      </c>
      <c r="DB122" s="301">
        <v>300</v>
      </c>
      <c r="DC122" s="301">
        <v>299</v>
      </c>
      <c r="DD122" s="301">
        <v>298</v>
      </c>
      <c r="DE122" s="301">
        <v>298</v>
      </c>
      <c r="DF122" s="301">
        <v>299</v>
      </c>
      <c r="DG122" s="301">
        <v>299</v>
      </c>
      <c r="DH122" s="301">
        <v>301</v>
      </c>
      <c r="DI122" s="301">
        <v>305</v>
      </c>
      <c r="DJ122" s="301">
        <v>303</v>
      </c>
      <c r="DK122" s="301">
        <v>308</v>
      </c>
      <c r="DL122" s="301">
        <v>312</v>
      </c>
      <c r="DM122" s="301">
        <v>313</v>
      </c>
      <c r="DN122" s="301">
        <v>314</v>
      </c>
      <c r="DO122" s="93">
        <v>1</v>
      </c>
      <c r="DP122" s="79">
        <v>0.31847133757961787</v>
      </c>
      <c r="DQ122" s="93">
        <v>15</v>
      </c>
      <c r="DR122" s="79">
        <v>5.0167224080267561</v>
      </c>
    </row>
    <row r="123" spans="1:122" ht="15" outlineLevel="2">
      <c r="A123" s="309">
        <v>792</v>
      </c>
      <c r="B123" s="14" t="s">
        <v>399</v>
      </c>
      <c r="C123" s="287" t="s">
        <v>523</v>
      </c>
      <c r="D123" s="293">
        <v>74</v>
      </c>
      <c r="E123" s="301">
        <v>74</v>
      </c>
      <c r="F123" s="301">
        <v>74</v>
      </c>
      <c r="G123" s="301">
        <v>74</v>
      </c>
      <c r="H123" s="301">
        <v>74</v>
      </c>
      <c r="I123" s="301">
        <v>74</v>
      </c>
      <c r="J123" s="301">
        <v>74</v>
      </c>
      <c r="K123" s="301">
        <v>74</v>
      </c>
      <c r="L123" s="301">
        <v>74</v>
      </c>
      <c r="M123" s="301">
        <v>74</v>
      </c>
      <c r="N123" s="301">
        <v>74</v>
      </c>
      <c r="O123" s="296">
        <v>80</v>
      </c>
      <c r="P123" s="293">
        <v>80</v>
      </c>
      <c r="Q123" s="301">
        <v>72</v>
      </c>
      <c r="R123" s="301">
        <v>72</v>
      </c>
      <c r="S123" s="301">
        <v>101</v>
      </c>
      <c r="T123" s="301">
        <v>99</v>
      </c>
      <c r="U123" s="301">
        <v>99</v>
      </c>
      <c r="V123" s="301">
        <v>99</v>
      </c>
      <c r="W123" s="301">
        <v>99</v>
      </c>
      <c r="X123" s="301">
        <v>99</v>
      </c>
      <c r="Y123" s="301">
        <v>99</v>
      </c>
      <c r="Z123" s="301">
        <v>99</v>
      </c>
      <c r="AA123" s="296">
        <v>99</v>
      </c>
      <c r="AB123" s="293">
        <v>99</v>
      </c>
      <c r="AC123" s="301">
        <v>99</v>
      </c>
      <c r="AD123" s="301">
        <v>99</v>
      </c>
      <c r="AE123" s="301">
        <v>99</v>
      </c>
      <c r="AF123" s="301">
        <v>103</v>
      </c>
      <c r="AG123" s="301">
        <v>103</v>
      </c>
      <c r="AH123" s="301">
        <v>103</v>
      </c>
      <c r="AI123" s="301">
        <v>103</v>
      </c>
      <c r="AJ123" s="301">
        <v>103</v>
      </c>
      <c r="AK123" s="301">
        <v>104</v>
      </c>
      <c r="AL123" s="301">
        <v>105</v>
      </c>
      <c r="AM123" s="296">
        <v>105</v>
      </c>
      <c r="AN123" s="293">
        <v>105</v>
      </c>
      <c r="AO123" s="301">
        <v>104</v>
      </c>
      <c r="AP123" s="301">
        <v>104</v>
      </c>
      <c r="AQ123" s="301">
        <v>103</v>
      </c>
      <c r="AR123" s="301">
        <v>102</v>
      </c>
      <c r="AS123" s="301">
        <v>101</v>
      </c>
      <c r="AT123" s="301">
        <v>101</v>
      </c>
      <c r="AU123" s="301">
        <v>98</v>
      </c>
      <c r="AV123" s="301">
        <v>98</v>
      </c>
      <c r="AW123" s="301">
        <v>98</v>
      </c>
      <c r="AX123" s="301">
        <v>98</v>
      </c>
      <c r="AY123" s="296">
        <v>98</v>
      </c>
      <c r="AZ123" s="293">
        <v>97</v>
      </c>
      <c r="BA123" s="301">
        <v>97</v>
      </c>
      <c r="BB123" s="301">
        <v>97</v>
      </c>
      <c r="BC123" s="301">
        <v>97</v>
      </c>
      <c r="BD123" s="301">
        <v>97</v>
      </c>
      <c r="BE123" s="301">
        <v>96</v>
      </c>
      <c r="BF123" s="301">
        <v>93</v>
      </c>
      <c r="BG123" s="301">
        <v>97</v>
      </c>
      <c r="BH123" s="301">
        <v>96</v>
      </c>
      <c r="BI123" s="301">
        <v>96</v>
      </c>
      <c r="BJ123" s="301">
        <v>96</v>
      </c>
      <c r="BK123" s="292">
        <v>96</v>
      </c>
      <c r="BL123" s="293">
        <v>95</v>
      </c>
      <c r="BM123" s="301">
        <v>95</v>
      </c>
      <c r="BN123" s="301">
        <v>98</v>
      </c>
      <c r="BO123" s="301">
        <v>98</v>
      </c>
      <c r="BP123" s="301">
        <v>98</v>
      </c>
      <c r="BQ123" s="301">
        <v>98</v>
      </c>
      <c r="BR123" s="301">
        <v>98</v>
      </c>
      <c r="BS123" s="301">
        <v>99</v>
      </c>
      <c r="BT123" s="301">
        <v>99</v>
      </c>
      <c r="BU123" s="301">
        <v>99</v>
      </c>
      <c r="BV123" s="301">
        <v>98</v>
      </c>
      <c r="BW123" s="292">
        <v>98</v>
      </c>
      <c r="BX123" s="293">
        <v>100</v>
      </c>
      <c r="BY123" s="301">
        <v>100</v>
      </c>
      <c r="BZ123" s="301">
        <v>98</v>
      </c>
      <c r="CA123" s="301">
        <v>98</v>
      </c>
      <c r="CB123" s="301">
        <v>101</v>
      </c>
      <c r="CC123" s="301">
        <v>100</v>
      </c>
      <c r="CD123" s="301">
        <v>102</v>
      </c>
      <c r="CE123" s="301">
        <v>102</v>
      </c>
      <c r="CF123" s="301">
        <v>102</v>
      </c>
      <c r="CG123" s="301">
        <v>102</v>
      </c>
      <c r="CH123" s="301">
        <v>102</v>
      </c>
      <c r="CI123" s="292">
        <v>100</v>
      </c>
      <c r="CJ123" s="293">
        <v>100</v>
      </c>
      <c r="CK123" s="301">
        <v>99</v>
      </c>
      <c r="CL123" s="301">
        <v>97</v>
      </c>
      <c r="CM123" s="301">
        <v>99</v>
      </c>
      <c r="CN123" s="301">
        <v>99</v>
      </c>
      <c r="CO123" s="301">
        <v>100</v>
      </c>
      <c r="CP123" s="301">
        <v>98</v>
      </c>
      <c r="CQ123" s="301">
        <v>98</v>
      </c>
      <c r="CR123" s="301">
        <v>99</v>
      </c>
      <c r="CS123" s="292">
        <v>99</v>
      </c>
      <c r="CT123" s="296">
        <v>99</v>
      </c>
      <c r="CU123" s="292">
        <v>97</v>
      </c>
      <c r="CV123" s="301">
        <v>96</v>
      </c>
      <c r="CW123" s="301">
        <v>96</v>
      </c>
      <c r="CX123" s="301">
        <v>96</v>
      </c>
      <c r="CY123" s="301">
        <v>97</v>
      </c>
      <c r="CZ123" s="301">
        <v>96</v>
      </c>
      <c r="DA123" s="301">
        <v>96</v>
      </c>
      <c r="DB123" s="301">
        <v>98</v>
      </c>
      <c r="DC123" s="301">
        <v>97</v>
      </c>
      <c r="DD123" s="301">
        <v>97</v>
      </c>
      <c r="DE123" s="301">
        <v>97</v>
      </c>
      <c r="DF123" s="301">
        <v>96</v>
      </c>
      <c r="DG123" s="301">
        <v>97</v>
      </c>
      <c r="DH123" s="301">
        <v>96</v>
      </c>
      <c r="DI123" s="301">
        <v>95</v>
      </c>
      <c r="DJ123" s="301">
        <v>94</v>
      </c>
      <c r="DK123" s="301">
        <v>93</v>
      </c>
      <c r="DL123" s="301">
        <v>94</v>
      </c>
      <c r="DM123" s="301">
        <v>95</v>
      </c>
      <c r="DN123" s="301">
        <v>95</v>
      </c>
      <c r="DO123" s="93">
        <v>0</v>
      </c>
      <c r="DP123" s="79">
        <v>0</v>
      </c>
      <c r="DQ123" s="93">
        <v>-2</v>
      </c>
      <c r="DR123" s="79">
        <v>-2.0618556701030926</v>
      </c>
    </row>
    <row r="124" spans="1:122" ht="15" outlineLevel="2">
      <c r="A124" s="309">
        <v>809</v>
      </c>
      <c r="B124" s="14" t="s">
        <v>399</v>
      </c>
      <c r="C124" s="287" t="s">
        <v>524</v>
      </c>
      <c r="D124" s="293">
        <v>97</v>
      </c>
      <c r="E124" s="301">
        <v>97</v>
      </c>
      <c r="F124" s="301">
        <v>97</v>
      </c>
      <c r="G124" s="301">
        <v>97</v>
      </c>
      <c r="H124" s="301">
        <v>97</v>
      </c>
      <c r="I124" s="301">
        <v>97</v>
      </c>
      <c r="J124" s="301">
        <v>97</v>
      </c>
      <c r="K124" s="301">
        <v>97</v>
      </c>
      <c r="L124" s="301">
        <v>97</v>
      </c>
      <c r="M124" s="301">
        <v>97</v>
      </c>
      <c r="N124" s="301">
        <v>96</v>
      </c>
      <c r="O124" s="296">
        <v>102</v>
      </c>
      <c r="P124" s="293">
        <v>102</v>
      </c>
      <c r="Q124" s="301">
        <v>88</v>
      </c>
      <c r="R124" s="301">
        <v>87</v>
      </c>
      <c r="S124" s="301">
        <v>125</v>
      </c>
      <c r="T124" s="301">
        <v>126</v>
      </c>
      <c r="U124" s="301">
        <v>129</v>
      </c>
      <c r="V124" s="301">
        <v>128</v>
      </c>
      <c r="W124" s="301">
        <v>128</v>
      </c>
      <c r="X124" s="301">
        <v>128</v>
      </c>
      <c r="Y124" s="301">
        <v>128</v>
      </c>
      <c r="Z124" s="301">
        <v>128</v>
      </c>
      <c r="AA124" s="296">
        <v>128</v>
      </c>
      <c r="AB124" s="293">
        <v>127</v>
      </c>
      <c r="AC124" s="301">
        <v>127</v>
      </c>
      <c r="AD124" s="301">
        <v>127</v>
      </c>
      <c r="AE124" s="301">
        <v>127</v>
      </c>
      <c r="AF124" s="301">
        <v>128</v>
      </c>
      <c r="AG124" s="301">
        <v>128</v>
      </c>
      <c r="AH124" s="301">
        <v>129</v>
      </c>
      <c r="AI124" s="301">
        <v>130</v>
      </c>
      <c r="AJ124" s="301">
        <v>130</v>
      </c>
      <c r="AK124" s="301">
        <v>130</v>
      </c>
      <c r="AL124" s="301">
        <v>130</v>
      </c>
      <c r="AM124" s="296">
        <v>130</v>
      </c>
      <c r="AN124" s="293">
        <v>129</v>
      </c>
      <c r="AO124" s="301">
        <v>129</v>
      </c>
      <c r="AP124" s="301">
        <v>130</v>
      </c>
      <c r="AQ124" s="301">
        <v>130</v>
      </c>
      <c r="AR124" s="301">
        <v>130</v>
      </c>
      <c r="AS124" s="301">
        <v>129</v>
      </c>
      <c r="AT124" s="301">
        <v>128</v>
      </c>
      <c r="AU124" s="301">
        <v>128</v>
      </c>
      <c r="AV124" s="301">
        <v>127</v>
      </c>
      <c r="AW124" s="301">
        <v>127</v>
      </c>
      <c r="AX124" s="301">
        <v>124</v>
      </c>
      <c r="AY124" s="296">
        <v>124</v>
      </c>
      <c r="AZ124" s="293">
        <v>124</v>
      </c>
      <c r="BA124" s="301">
        <v>123</v>
      </c>
      <c r="BB124" s="301">
        <v>120</v>
      </c>
      <c r="BC124" s="301">
        <v>119</v>
      </c>
      <c r="BD124" s="301">
        <v>118</v>
      </c>
      <c r="BE124" s="301">
        <v>117</v>
      </c>
      <c r="BF124" s="301">
        <v>112</v>
      </c>
      <c r="BG124" s="301">
        <v>117</v>
      </c>
      <c r="BH124" s="301">
        <v>117</v>
      </c>
      <c r="BI124" s="301">
        <v>117</v>
      </c>
      <c r="BJ124" s="301">
        <v>117</v>
      </c>
      <c r="BK124" s="292">
        <v>117</v>
      </c>
      <c r="BL124" s="293">
        <v>116</v>
      </c>
      <c r="BM124" s="301">
        <v>116</v>
      </c>
      <c r="BN124" s="301">
        <v>118</v>
      </c>
      <c r="BO124" s="301">
        <v>118</v>
      </c>
      <c r="BP124" s="301">
        <v>118</v>
      </c>
      <c r="BQ124" s="301">
        <v>119</v>
      </c>
      <c r="BR124" s="301">
        <v>118</v>
      </c>
      <c r="BS124" s="301">
        <v>118</v>
      </c>
      <c r="BT124" s="301">
        <v>117</v>
      </c>
      <c r="BU124" s="301">
        <v>117</v>
      </c>
      <c r="BV124" s="301">
        <v>116</v>
      </c>
      <c r="BW124" s="292">
        <v>116</v>
      </c>
      <c r="BX124" s="293">
        <v>116</v>
      </c>
      <c r="BY124" s="301">
        <v>115</v>
      </c>
      <c r="BZ124" s="301">
        <v>120</v>
      </c>
      <c r="CA124" s="301">
        <v>119</v>
      </c>
      <c r="CB124" s="301">
        <v>120</v>
      </c>
      <c r="CC124" s="301">
        <v>120</v>
      </c>
      <c r="CD124" s="301">
        <v>120</v>
      </c>
      <c r="CE124" s="301">
        <v>120</v>
      </c>
      <c r="CF124" s="301">
        <v>120</v>
      </c>
      <c r="CG124" s="301">
        <v>120</v>
      </c>
      <c r="CH124" s="301">
        <v>119</v>
      </c>
      <c r="CI124" s="292">
        <v>119</v>
      </c>
      <c r="CJ124" s="293">
        <v>118</v>
      </c>
      <c r="CK124" s="301">
        <v>118</v>
      </c>
      <c r="CL124" s="301">
        <v>118</v>
      </c>
      <c r="CM124" s="301">
        <v>120</v>
      </c>
      <c r="CN124" s="301">
        <v>120</v>
      </c>
      <c r="CO124" s="301">
        <v>121</v>
      </c>
      <c r="CP124" s="301">
        <v>119</v>
      </c>
      <c r="CQ124" s="301">
        <v>119</v>
      </c>
      <c r="CR124" s="301">
        <v>120</v>
      </c>
      <c r="CS124" s="292">
        <v>120</v>
      </c>
      <c r="CT124" s="296">
        <v>120</v>
      </c>
      <c r="CU124" s="292">
        <v>120</v>
      </c>
      <c r="CV124" s="301">
        <v>120</v>
      </c>
      <c r="CW124" s="301">
        <v>119</v>
      </c>
      <c r="CX124" s="301">
        <v>120</v>
      </c>
      <c r="CY124" s="301">
        <v>120</v>
      </c>
      <c r="CZ124" s="301">
        <v>120</v>
      </c>
      <c r="DA124" s="301">
        <v>120</v>
      </c>
      <c r="DB124" s="301">
        <v>122</v>
      </c>
      <c r="DC124" s="301">
        <v>121</v>
      </c>
      <c r="DD124" s="301">
        <v>120</v>
      </c>
      <c r="DE124" s="301">
        <v>120</v>
      </c>
      <c r="DF124" s="301">
        <v>120</v>
      </c>
      <c r="DG124" s="301">
        <v>120</v>
      </c>
      <c r="DH124" s="301">
        <v>120</v>
      </c>
      <c r="DI124" s="301">
        <v>121</v>
      </c>
      <c r="DJ124" s="301">
        <v>118</v>
      </c>
      <c r="DK124" s="301">
        <v>119</v>
      </c>
      <c r="DL124" s="301">
        <v>120</v>
      </c>
      <c r="DM124" s="301">
        <v>120</v>
      </c>
      <c r="DN124" s="301">
        <v>120</v>
      </c>
      <c r="DO124" s="93">
        <v>0</v>
      </c>
      <c r="DP124" s="79">
        <v>0</v>
      </c>
      <c r="DQ124" s="93">
        <v>0</v>
      </c>
      <c r="DR124" s="79">
        <v>0</v>
      </c>
    </row>
    <row r="125" spans="1:122" ht="15" outlineLevel="2">
      <c r="A125" s="309">
        <v>847</v>
      </c>
      <c r="B125" s="14" t="s">
        <v>399</v>
      </c>
      <c r="C125" s="287" t="s">
        <v>528</v>
      </c>
      <c r="D125" s="293">
        <v>680</v>
      </c>
      <c r="E125" s="301">
        <v>680</v>
      </c>
      <c r="F125" s="301">
        <v>680</v>
      </c>
      <c r="G125" s="301">
        <v>680</v>
      </c>
      <c r="H125" s="301">
        <v>680</v>
      </c>
      <c r="I125" s="301">
        <v>693</v>
      </c>
      <c r="J125" s="301">
        <v>693</v>
      </c>
      <c r="K125" s="301">
        <v>693</v>
      </c>
      <c r="L125" s="301">
        <v>693</v>
      </c>
      <c r="M125" s="301">
        <v>693</v>
      </c>
      <c r="N125" s="301">
        <v>693</v>
      </c>
      <c r="O125" s="296">
        <v>723</v>
      </c>
      <c r="P125" s="293">
        <v>720</v>
      </c>
      <c r="Q125" s="301">
        <v>618</v>
      </c>
      <c r="R125" s="301">
        <v>610</v>
      </c>
      <c r="S125" s="301">
        <v>741</v>
      </c>
      <c r="T125" s="301">
        <v>734</v>
      </c>
      <c r="U125" s="301">
        <v>737</v>
      </c>
      <c r="V125" s="301">
        <v>735</v>
      </c>
      <c r="W125" s="301">
        <v>736</v>
      </c>
      <c r="X125" s="301">
        <v>732</v>
      </c>
      <c r="Y125" s="301">
        <v>737</v>
      </c>
      <c r="Z125" s="301">
        <v>737</v>
      </c>
      <c r="AA125" s="296">
        <v>741</v>
      </c>
      <c r="AB125" s="293">
        <v>744</v>
      </c>
      <c r="AC125" s="301">
        <v>745</v>
      </c>
      <c r="AD125" s="301">
        <v>744</v>
      </c>
      <c r="AE125" s="301">
        <v>744</v>
      </c>
      <c r="AF125" s="301">
        <v>732</v>
      </c>
      <c r="AG125" s="301">
        <v>727</v>
      </c>
      <c r="AH125" s="301">
        <v>733</v>
      </c>
      <c r="AI125" s="301">
        <v>734</v>
      </c>
      <c r="AJ125" s="301">
        <v>735</v>
      </c>
      <c r="AK125" s="301">
        <v>737</v>
      </c>
      <c r="AL125" s="301">
        <v>737</v>
      </c>
      <c r="AM125" s="296">
        <v>737</v>
      </c>
      <c r="AN125" s="293">
        <v>736</v>
      </c>
      <c r="AO125" s="301">
        <v>739</v>
      </c>
      <c r="AP125" s="301">
        <v>739</v>
      </c>
      <c r="AQ125" s="301">
        <v>739</v>
      </c>
      <c r="AR125" s="301">
        <v>738</v>
      </c>
      <c r="AS125" s="301">
        <v>737</v>
      </c>
      <c r="AT125" s="301">
        <v>733</v>
      </c>
      <c r="AU125" s="301">
        <v>730</v>
      </c>
      <c r="AV125" s="301">
        <v>726</v>
      </c>
      <c r="AW125" s="301">
        <v>726</v>
      </c>
      <c r="AX125" s="301">
        <v>723</v>
      </c>
      <c r="AY125" s="296">
        <v>720</v>
      </c>
      <c r="AZ125" s="293">
        <v>719</v>
      </c>
      <c r="BA125" s="301">
        <v>717</v>
      </c>
      <c r="BB125" s="301">
        <v>715</v>
      </c>
      <c r="BC125" s="301">
        <v>710</v>
      </c>
      <c r="BD125" s="301">
        <v>705</v>
      </c>
      <c r="BE125" s="301">
        <v>702</v>
      </c>
      <c r="BF125" s="301">
        <v>688</v>
      </c>
      <c r="BG125" s="301">
        <v>681</v>
      </c>
      <c r="BH125" s="301">
        <v>681</v>
      </c>
      <c r="BI125" s="301">
        <v>681</v>
      </c>
      <c r="BJ125" s="301">
        <v>683</v>
      </c>
      <c r="BK125" s="292">
        <v>683</v>
      </c>
      <c r="BL125" s="293">
        <v>681</v>
      </c>
      <c r="BM125" s="301">
        <v>681</v>
      </c>
      <c r="BN125" s="301">
        <v>690</v>
      </c>
      <c r="BO125" s="301">
        <v>691</v>
      </c>
      <c r="BP125" s="301">
        <v>691</v>
      </c>
      <c r="BQ125" s="301">
        <v>696</v>
      </c>
      <c r="BR125" s="301">
        <v>687</v>
      </c>
      <c r="BS125" s="301">
        <v>688</v>
      </c>
      <c r="BT125" s="301">
        <v>687</v>
      </c>
      <c r="BU125" s="301">
        <v>687</v>
      </c>
      <c r="BV125" s="301">
        <v>684</v>
      </c>
      <c r="BW125" s="292">
        <v>683</v>
      </c>
      <c r="BX125" s="293">
        <v>692</v>
      </c>
      <c r="BY125" s="301">
        <v>688</v>
      </c>
      <c r="BZ125" s="301">
        <v>748</v>
      </c>
      <c r="CA125" s="301">
        <v>740</v>
      </c>
      <c r="CB125" s="301">
        <v>741</v>
      </c>
      <c r="CC125" s="301">
        <v>740</v>
      </c>
      <c r="CD125" s="301">
        <v>736</v>
      </c>
      <c r="CE125" s="301">
        <v>735</v>
      </c>
      <c r="CF125" s="301">
        <v>734</v>
      </c>
      <c r="CG125" s="301">
        <v>738</v>
      </c>
      <c r="CH125" s="301">
        <v>737</v>
      </c>
      <c r="CI125" s="292">
        <v>721</v>
      </c>
      <c r="CJ125" s="293">
        <v>720</v>
      </c>
      <c r="CK125" s="301">
        <v>719</v>
      </c>
      <c r="CL125" s="301">
        <v>717</v>
      </c>
      <c r="CM125" s="301">
        <v>730</v>
      </c>
      <c r="CN125" s="301">
        <v>731</v>
      </c>
      <c r="CO125" s="301">
        <v>730</v>
      </c>
      <c r="CP125" s="301">
        <v>734</v>
      </c>
      <c r="CQ125" s="301">
        <v>739</v>
      </c>
      <c r="CR125" s="301">
        <v>743</v>
      </c>
      <c r="CS125" s="292">
        <v>740</v>
      </c>
      <c r="CT125" s="296">
        <v>745</v>
      </c>
      <c r="CU125" s="292">
        <v>739</v>
      </c>
      <c r="CV125" s="301">
        <v>735</v>
      </c>
      <c r="CW125" s="301">
        <v>733</v>
      </c>
      <c r="CX125" s="301">
        <v>731</v>
      </c>
      <c r="CY125" s="301">
        <v>737</v>
      </c>
      <c r="CZ125" s="301">
        <v>734</v>
      </c>
      <c r="DA125" s="301">
        <v>736</v>
      </c>
      <c r="DB125" s="301">
        <v>733</v>
      </c>
      <c r="DC125" s="301">
        <v>738</v>
      </c>
      <c r="DD125" s="301">
        <v>737</v>
      </c>
      <c r="DE125" s="301">
        <v>737</v>
      </c>
      <c r="DF125" s="301">
        <v>730</v>
      </c>
      <c r="DG125" s="301">
        <v>726</v>
      </c>
      <c r="DH125" s="301">
        <v>722</v>
      </c>
      <c r="DI125" s="301">
        <v>714</v>
      </c>
      <c r="DJ125" s="301">
        <v>706</v>
      </c>
      <c r="DK125" s="301">
        <v>704</v>
      </c>
      <c r="DL125" s="301">
        <v>720</v>
      </c>
      <c r="DM125" s="301">
        <v>729</v>
      </c>
      <c r="DN125" s="301">
        <v>724</v>
      </c>
      <c r="DO125" s="93">
        <v>-5</v>
      </c>
      <c r="DP125" s="79">
        <v>-0.69060773480662985</v>
      </c>
      <c r="DQ125" s="93">
        <v>-2</v>
      </c>
      <c r="DR125" s="79">
        <v>-0.27548209366391185</v>
      </c>
    </row>
    <row r="126" spans="1:122" ht="15" outlineLevel="2">
      <c r="A126" s="309">
        <v>856</v>
      </c>
      <c r="B126" s="14" t="s">
        <v>399</v>
      </c>
      <c r="C126" s="287" t="s">
        <v>530</v>
      </c>
      <c r="D126" s="293">
        <v>73</v>
      </c>
      <c r="E126" s="301">
        <v>73</v>
      </c>
      <c r="F126" s="301">
        <v>73</v>
      </c>
      <c r="G126" s="301">
        <v>73</v>
      </c>
      <c r="H126" s="301">
        <v>73</v>
      </c>
      <c r="I126" s="301">
        <v>76</v>
      </c>
      <c r="J126" s="301">
        <v>76</v>
      </c>
      <c r="K126" s="301">
        <v>76</v>
      </c>
      <c r="L126" s="301">
        <v>76</v>
      </c>
      <c r="M126" s="301">
        <v>76</v>
      </c>
      <c r="N126" s="301">
        <v>76</v>
      </c>
      <c r="O126" s="296">
        <v>80</v>
      </c>
      <c r="P126" s="293">
        <v>78</v>
      </c>
      <c r="Q126" s="301">
        <v>70</v>
      </c>
      <c r="R126" s="301">
        <v>70</v>
      </c>
      <c r="S126" s="301">
        <v>117</v>
      </c>
      <c r="T126" s="301">
        <v>114</v>
      </c>
      <c r="U126" s="301">
        <v>118</v>
      </c>
      <c r="V126" s="301">
        <v>118</v>
      </c>
      <c r="W126" s="301">
        <v>117</v>
      </c>
      <c r="X126" s="301">
        <v>117</v>
      </c>
      <c r="Y126" s="301">
        <v>120</v>
      </c>
      <c r="Z126" s="301">
        <v>120</v>
      </c>
      <c r="AA126" s="296">
        <v>123</v>
      </c>
      <c r="AB126" s="293">
        <v>123</v>
      </c>
      <c r="AC126" s="301">
        <v>123</v>
      </c>
      <c r="AD126" s="301">
        <v>124</v>
      </c>
      <c r="AE126" s="301">
        <v>124</v>
      </c>
      <c r="AF126" s="301">
        <v>125</v>
      </c>
      <c r="AG126" s="301">
        <v>123</v>
      </c>
      <c r="AH126" s="301">
        <v>124</v>
      </c>
      <c r="AI126" s="301">
        <v>124</v>
      </c>
      <c r="AJ126" s="301">
        <v>124</v>
      </c>
      <c r="AK126" s="301">
        <v>123</v>
      </c>
      <c r="AL126" s="301">
        <v>123</v>
      </c>
      <c r="AM126" s="296">
        <v>123</v>
      </c>
      <c r="AN126" s="293">
        <v>123</v>
      </c>
      <c r="AO126" s="301">
        <v>123</v>
      </c>
      <c r="AP126" s="301">
        <v>123</v>
      </c>
      <c r="AQ126" s="301">
        <v>123</v>
      </c>
      <c r="AR126" s="301">
        <v>122</v>
      </c>
      <c r="AS126" s="301">
        <v>122</v>
      </c>
      <c r="AT126" s="301">
        <v>122</v>
      </c>
      <c r="AU126" s="301">
        <v>117</v>
      </c>
      <c r="AV126" s="301">
        <v>117</v>
      </c>
      <c r="AW126" s="301">
        <v>116</v>
      </c>
      <c r="AX126" s="301">
        <v>116</v>
      </c>
      <c r="AY126" s="296">
        <v>116</v>
      </c>
      <c r="AZ126" s="293">
        <v>116</v>
      </c>
      <c r="BA126" s="301">
        <v>113</v>
      </c>
      <c r="BB126" s="301">
        <v>112</v>
      </c>
      <c r="BC126" s="301">
        <v>110</v>
      </c>
      <c r="BD126" s="301">
        <v>110</v>
      </c>
      <c r="BE126" s="301">
        <v>110</v>
      </c>
      <c r="BF126" s="301">
        <v>107</v>
      </c>
      <c r="BG126" s="301">
        <v>108</v>
      </c>
      <c r="BH126" s="301">
        <v>108</v>
      </c>
      <c r="BI126" s="301">
        <v>108</v>
      </c>
      <c r="BJ126" s="301">
        <v>110</v>
      </c>
      <c r="BK126" s="292">
        <v>110</v>
      </c>
      <c r="BL126" s="293">
        <v>110</v>
      </c>
      <c r="BM126" s="301">
        <v>110</v>
      </c>
      <c r="BN126" s="301">
        <v>114</v>
      </c>
      <c r="BO126" s="301">
        <v>114</v>
      </c>
      <c r="BP126" s="301">
        <v>114</v>
      </c>
      <c r="BQ126" s="301">
        <v>115</v>
      </c>
      <c r="BR126" s="301">
        <v>115</v>
      </c>
      <c r="BS126" s="301">
        <v>116</v>
      </c>
      <c r="BT126" s="301">
        <v>114</v>
      </c>
      <c r="BU126" s="301">
        <v>114</v>
      </c>
      <c r="BV126" s="301">
        <v>114</v>
      </c>
      <c r="BW126" s="292">
        <v>114</v>
      </c>
      <c r="BX126" s="293">
        <v>114</v>
      </c>
      <c r="BY126" s="301">
        <v>114</v>
      </c>
      <c r="BZ126" s="301">
        <v>122</v>
      </c>
      <c r="CA126" s="301">
        <v>118</v>
      </c>
      <c r="CB126" s="301">
        <v>118</v>
      </c>
      <c r="CC126" s="301">
        <v>115</v>
      </c>
      <c r="CD126" s="301">
        <v>115</v>
      </c>
      <c r="CE126" s="301">
        <v>115</v>
      </c>
      <c r="CF126" s="301">
        <v>115</v>
      </c>
      <c r="CG126" s="301">
        <v>116</v>
      </c>
      <c r="CH126" s="301">
        <v>114</v>
      </c>
      <c r="CI126" s="292">
        <v>113</v>
      </c>
      <c r="CJ126" s="293">
        <v>113</v>
      </c>
      <c r="CK126" s="301">
        <v>112</v>
      </c>
      <c r="CL126" s="301">
        <v>116</v>
      </c>
      <c r="CM126" s="301">
        <v>118</v>
      </c>
      <c r="CN126" s="301">
        <v>118</v>
      </c>
      <c r="CO126" s="301">
        <v>121</v>
      </c>
      <c r="CP126" s="301">
        <v>121</v>
      </c>
      <c r="CQ126" s="301">
        <v>121</v>
      </c>
      <c r="CR126" s="301">
        <v>121</v>
      </c>
      <c r="CS126" s="292">
        <v>120</v>
      </c>
      <c r="CT126" s="296">
        <v>119</v>
      </c>
      <c r="CU126" s="292">
        <v>119</v>
      </c>
      <c r="CV126" s="301">
        <v>119</v>
      </c>
      <c r="CW126" s="301">
        <v>117</v>
      </c>
      <c r="CX126" s="301">
        <v>118</v>
      </c>
      <c r="CY126" s="301">
        <v>118</v>
      </c>
      <c r="CZ126" s="301">
        <v>119</v>
      </c>
      <c r="DA126" s="301">
        <v>118</v>
      </c>
      <c r="DB126" s="301">
        <v>118</v>
      </c>
      <c r="DC126" s="301">
        <v>118</v>
      </c>
      <c r="DD126" s="301">
        <v>119</v>
      </c>
      <c r="DE126" s="301">
        <v>119</v>
      </c>
      <c r="DF126" s="301">
        <v>119</v>
      </c>
      <c r="DG126" s="301">
        <v>117</v>
      </c>
      <c r="DH126" s="301">
        <v>116</v>
      </c>
      <c r="DI126" s="301">
        <v>113</v>
      </c>
      <c r="DJ126" s="301">
        <v>111</v>
      </c>
      <c r="DK126" s="301">
        <v>112</v>
      </c>
      <c r="DL126" s="301">
        <v>112</v>
      </c>
      <c r="DM126" s="301">
        <v>113</v>
      </c>
      <c r="DN126" s="301">
        <v>114</v>
      </c>
      <c r="DO126" s="93">
        <v>1</v>
      </c>
      <c r="DP126" s="79">
        <v>0.8771929824561403</v>
      </c>
      <c r="DQ126" s="93">
        <v>-3</v>
      </c>
      <c r="DR126" s="79">
        <v>-2.5641025641025639</v>
      </c>
    </row>
    <row r="127" spans="1:122" ht="15" outlineLevel="2">
      <c r="A127" s="309">
        <v>861</v>
      </c>
      <c r="B127" s="14" t="s">
        <v>399</v>
      </c>
      <c r="C127" s="287" t="s">
        <v>532</v>
      </c>
      <c r="D127" s="293">
        <v>96</v>
      </c>
      <c r="E127" s="301">
        <v>96</v>
      </c>
      <c r="F127" s="301">
        <v>96</v>
      </c>
      <c r="G127" s="301">
        <v>96</v>
      </c>
      <c r="H127" s="301">
        <v>96</v>
      </c>
      <c r="I127" s="301">
        <v>97</v>
      </c>
      <c r="J127" s="301">
        <v>97</v>
      </c>
      <c r="K127" s="301">
        <v>97</v>
      </c>
      <c r="L127" s="301">
        <v>97</v>
      </c>
      <c r="M127" s="301">
        <v>97</v>
      </c>
      <c r="N127" s="301">
        <v>97</v>
      </c>
      <c r="O127" s="296">
        <v>101</v>
      </c>
      <c r="P127" s="293">
        <v>101</v>
      </c>
      <c r="Q127" s="301">
        <v>89</v>
      </c>
      <c r="R127" s="301">
        <v>88</v>
      </c>
      <c r="S127" s="301">
        <v>141</v>
      </c>
      <c r="T127" s="301">
        <v>141</v>
      </c>
      <c r="U127" s="301">
        <v>144</v>
      </c>
      <c r="V127" s="301">
        <v>143</v>
      </c>
      <c r="W127" s="301">
        <v>141</v>
      </c>
      <c r="X127" s="301">
        <v>141</v>
      </c>
      <c r="Y127" s="301">
        <v>142</v>
      </c>
      <c r="Z127" s="301">
        <v>141</v>
      </c>
      <c r="AA127" s="296">
        <v>141</v>
      </c>
      <c r="AB127" s="293">
        <v>141</v>
      </c>
      <c r="AC127" s="301">
        <v>141</v>
      </c>
      <c r="AD127" s="301">
        <v>142</v>
      </c>
      <c r="AE127" s="301">
        <v>142</v>
      </c>
      <c r="AF127" s="301">
        <v>147</v>
      </c>
      <c r="AG127" s="301">
        <v>146</v>
      </c>
      <c r="AH127" s="301">
        <v>146</v>
      </c>
      <c r="AI127" s="301">
        <v>147</v>
      </c>
      <c r="AJ127" s="301">
        <v>149</v>
      </c>
      <c r="AK127" s="301">
        <v>150</v>
      </c>
      <c r="AL127" s="301">
        <v>150</v>
      </c>
      <c r="AM127" s="296">
        <v>150</v>
      </c>
      <c r="AN127" s="293">
        <v>150</v>
      </c>
      <c r="AO127" s="301">
        <v>151</v>
      </c>
      <c r="AP127" s="301">
        <v>151</v>
      </c>
      <c r="AQ127" s="301">
        <v>150</v>
      </c>
      <c r="AR127" s="301">
        <v>150</v>
      </c>
      <c r="AS127" s="301">
        <v>150</v>
      </c>
      <c r="AT127" s="301">
        <v>149</v>
      </c>
      <c r="AU127" s="301">
        <v>146</v>
      </c>
      <c r="AV127" s="301">
        <v>146</v>
      </c>
      <c r="AW127" s="301">
        <v>145</v>
      </c>
      <c r="AX127" s="301">
        <v>143</v>
      </c>
      <c r="AY127" s="296">
        <v>143</v>
      </c>
      <c r="AZ127" s="293">
        <v>143</v>
      </c>
      <c r="BA127" s="301">
        <v>143</v>
      </c>
      <c r="BB127" s="301">
        <v>141</v>
      </c>
      <c r="BC127" s="301">
        <v>141</v>
      </c>
      <c r="BD127" s="301">
        <v>141</v>
      </c>
      <c r="BE127" s="301">
        <v>141</v>
      </c>
      <c r="BF127" s="301">
        <v>138</v>
      </c>
      <c r="BG127" s="301">
        <v>142</v>
      </c>
      <c r="BH127" s="301">
        <v>142</v>
      </c>
      <c r="BI127" s="301">
        <v>142</v>
      </c>
      <c r="BJ127" s="301">
        <v>142</v>
      </c>
      <c r="BK127" s="292">
        <v>142</v>
      </c>
      <c r="BL127" s="293">
        <v>141</v>
      </c>
      <c r="BM127" s="301">
        <v>141</v>
      </c>
      <c r="BN127" s="301">
        <v>145</v>
      </c>
      <c r="BO127" s="301">
        <v>146</v>
      </c>
      <c r="BP127" s="301">
        <v>146</v>
      </c>
      <c r="BQ127" s="301">
        <v>148</v>
      </c>
      <c r="BR127" s="301">
        <v>144</v>
      </c>
      <c r="BS127" s="301">
        <v>145</v>
      </c>
      <c r="BT127" s="301">
        <v>143</v>
      </c>
      <c r="BU127" s="301">
        <v>143</v>
      </c>
      <c r="BV127" s="301">
        <v>144</v>
      </c>
      <c r="BW127" s="292">
        <v>145</v>
      </c>
      <c r="BX127" s="293">
        <v>144</v>
      </c>
      <c r="BY127" s="301">
        <v>143</v>
      </c>
      <c r="BZ127" s="301">
        <v>149</v>
      </c>
      <c r="CA127" s="301">
        <v>151</v>
      </c>
      <c r="CB127" s="301">
        <v>152</v>
      </c>
      <c r="CC127" s="301">
        <v>150</v>
      </c>
      <c r="CD127" s="301">
        <v>149</v>
      </c>
      <c r="CE127" s="301">
        <v>149</v>
      </c>
      <c r="CF127" s="301">
        <v>149</v>
      </c>
      <c r="CG127" s="301">
        <v>151</v>
      </c>
      <c r="CH127" s="301">
        <v>150</v>
      </c>
      <c r="CI127" s="292">
        <v>148</v>
      </c>
      <c r="CJ127" s="293">
        <v>147</v>
      </c>
      <c r="CK127" s="301">
        <v>147</v>
      </c>
      <c r="CL127" s="301">
        <v>143</v>
      </c>
      <c r="CM127" s="301">
        <v>144</v>
      </c>
      <c r="CN127" s="301">
        <v>144</v>
      </c>
      <c r="CO127" s="301">
        <v>143</v>
      </c>
      <c r="CP127" s="301">
        <v>141</v>
      </c>
      <c r="CQ127" s="301">
        <v>146</v>
      </c>
      <c r="CR127" s="301">
        <v>147</v>
      </c>
      <c r="CS127" s="292">
        <v>146</v>
      </c>
      <c r="CT127" s="296">
        <v>146</v>
      </c>
      <c r="CU127" s="292">
        <v>146</v>
      </c>
      <c r="CV127" s="301">
        <v>145</v>
      </c>
      <c r="CW127" s="301">
        <v>143</v>
      </c>
      <c r="CX127" s="301">
        <v>144</v>
      </c>
      <c r="CY127" s="301">
        <v>151</v>
      </c>
      <c r="CZ127" s="301">
        <v>151</v>
      </c>
      <c r="DA127" s="301">
        <v>152</v>
      </c>
      <c r="DB127" s="301">
        <v>154</v>
      </c>
      <c r="DC127" s="301">
        <v>153</v>
      </c>
      <c r="DD127" s="301">
        <v>152</v>
      </c>
      <c r="DE127" s="301">
        <v>153</v>
      </c>
      <c r="DF127" s="301">
        <v>151</v>
      </c>
      <c r="DG127" s="301">
        <v>148</v>
      </c>
      <c r="DH127" s="301">
        <v>145</v>
      </c>
      <c r="DI127" s="301">
        <v>140</v>
      </c>
      <c r="DJ127" s="301">
        <v>139</v>
      </c>
      <c r="DK127" s="301">
        <v>139</v>
      </c>
      <c r="DL127" s="301">
        <v>135</v>
      </c>
      <c r="DM127" s="301">
        <v>136</v>
      </c>
      <c r="DN127" s="301">
        <v>136</v>
      </c>
      <c r="DO127" s="93">
        <v>0</v>
      </c>
      <c r="DP127" s="79">
        <v>0</v>
      </c>
      <c r="DQ127" s="93">
        <v>-12</v>
      </c>
      <c r="DR127" s="79">
        <v>-8.1081081081081088</v>
      </c>
    </row>
    <row r="128" spans="1:122" ht="15" outlineLevel="1">
      <c r="A128" s="108" t="s">
        <v>860</v>
      </c>
      <c r="B128" s="21"/>
      <c r="C128" s="22"/>
      <c r="D128" s="39">
        <v>49896</v>
      </c>
      <c r="E128" s="40">
        <v>50079</v>
      </c>
      <c r="F128" s="40">
        <v>50081</v>
      </c>
      <c r="G128" s="40">
        <v>49987</v>
      </c>
      <c r="H128" s="40">
        <v>49822</v>
      </c>
      <c r="I128" s="40">
        <v>53955</v>
      </c>
      <c r="J128" s="40">
        <v>53968</v>
      </c>
      <c r="K128" s="40">
        <v>54329</v>
      </c>
      <c r="L128" s="40">
        <v>54293</v>
      </c>
      <c r="M128" s="40">
        <v>54305</v>
      </c>
      <c r="N128" s="40">
        <v>54058</v>
      </c>
      <c r="O128" s="208">
        <v>55380</v>
      </c>
      <c r="P128" s="39">
        <v>55111</v>
      </c>
      <c r="Q128" s="40">
        <v>49108</v>
      </c>
      <c r="R128" s="40">
        <v>48434</v>
      </c>
      <c r="S128" s="40">
        <v>62973</v>
      </c>
      <c r="T128" s="40">
        <v>62108</v>
      </c>
      <c r="U128" s="40">
        <v>62966</v>
      </c>
      <c r="V128" s="40">
        <v>62258</v>
      </c>
      <c r="W128" s="40">
        <v>62001</v>
      </c>
      <c r="X128" s="40">
        <v>61857</v>
      </c>
      <c r="Y128" s="40">
        <v>62280</v>
      </c>
      <c r="Z128" s="40">
        <v>62203</v>
      </c>
      <c r="AA128" s="208">
        <v>62281</v>
      </c>
      <c r="AB128" s="39">
        <v>62220</v>
      </c>
      <c r="AC128" s="40">
        <v>62200</v>
      </c>
      <c r="AD128" s="40">
        <v>62357</v>
      </c>
      <c r="AE128" s="40">
        <v>62332</v>
      </c>
      <c r="AF128" s="40">
        <v>62549</v>
      </c>
      <c r="AG128" s="40">
        <v>62433</v>
      </c>
      <c r="AH128" s="40">
        <v>62488</v>
      </c>
      <c r="AI128" s="40">
        <v>62526</v>
      </c>
      <c r="AJ128" s="40">
        <v>62546</v>
      </c>
      <c r="AK128" s="40">
        <v>62512</v>
      </c>
      <c r="AL128" s="40">
        <v>62377</v>
      </c>
      <c r="AM128" s="208">
        <v>62313</v>
      </c>
      <c r="AN128" s="39">
        <v>62201</v>
      </c>
      <c r="AO128" s="40">
        <v>62144</v>
      </c>
      <c r="AP128" s="40">
        <v>62081</v>
      </c>
      <c r="AQ128" s="40">
        <v>61889</v>
      </c>
      <c r="AR128" s="40">
        <v>61812</v>
      </c>
      <c r="AS128" s="40">
        <v>61725</v>
      </c>
      <c r="AT128" s="40">
        <v>61576</v>
      </c>
      <c r="AU128" s="40">
        <v>62291</v>
      </c>
      <c r="AV128" s="40">
        <v>62204</v>
      </c>
      <c r="AW128" s="40">
        <v>62116</v>
      </c>
      <c r="AX128" s="40">
        <v>61955</v>
      </c>
      <c r="AY128" s="208">
        <v>61876</v>
      </c>
      <c r="AZ128" s="39">
        <v>61739</v>
      </c>
      <c r="BA128" s="40">
        <v>62049</v>
      </c>
      <c r="BB128" s="40">
        <v>61738</v>
      </c>
      <c r="BC128" s="40">
        <v>61648</v>
      </c>
      <c r="BD128" s="40">
        <v>64613</v>
      </c>
      <c r="BE128" s="40">
        <v>64453</v>
      </c>
      <c r="BF128" s="40">
        <v>63439</v>
      </c>
      <c r="BG128" s="40">
        <v>63379</v>
      </c>
      <c r="BH128" s="40">
        <v>63292</v>
      </c>
      <c r="BI128" s="40">
        <v>63219</v>
      </c>
      <c r="BJ128" s="40">
        <v>63125</v>
      </c>
      <c r="BK128" s="52">
        <v>63037</v>
      </c>
      <c r="BL128" s="39">
        <v>62508</v>
      </c>
      <c r="BM128" s="40">
        <v>62380</v>
      </c>
      <c r="BN128" s="40">
        <v>63631</v>
      </c>
      <c r="BO128" s="40">
        <v>63681</v>
      </c>
      <c r="BP128" s="40">
        <v>63681</v>
      </c>
      <c r="BQ128" s="40">
        <v>63697</v>
      </c>
      <c r="BR128" s="40">
        <v>62988</v>
      </c>
      <c r="BS128" s="40">
        <v>63005</v>
      </c>
      <c r="BT128" s="40">
        <v>62837</v>
      </c>
      <c r="BU128" s="40">
        <v>62609</v>
      </c>
      <c r="BV128" s="40">
        <v>62559</v>
      </c>
      <c r="BW128" s="52">
        <v>62536</v>
      </c>
      <c r="BX128" s="39">
        <v>62635</v>
      </c>
      <c r="BY128" s="40">
        <v>62459</v>
      </c>
      <c r="BZ128" s="40">
        <v>65548</v>
      </c>
      <c r="CA128" s="40">
        <v>65079</v>
      </c>
      <c r="CB128" s="40">
        <v>65109</v>
      </c>
      <c r="CC128" s="40">
        <v>64920</v>
      </c>
      <c r="CD128" s="40">
        <v>64561</v>
      </c>
      <c r="CE128" s="40">
        <v>64369</v>
      </c>
      <c r="CF128" s="40">
        <v>64163</v>
      </c>
      <c r="CG128" s="40">
        <v>64216</v>
      </c>
      <c r="CH128" s="40">
        <v>63892</v>
      </c>
      <c r="CI128" s="52">
        <v>63193</v>
      </c>
      <c r="CJ128" s="39">
        <v>63094</v>
      </c>
      <c r="CK128" s="40">
        <v>63020</v>
      </c>
      <c r="CL128" s="40">
        <v>63100</v>
      </c>
      <c r="CM128" s="40">
        <v>63669</v>
      </c>
      <c r="CN128" s="40">
        <v>63570</v>
      </c>
      <c r="CO128" s="40">
        <v>63505</v>
      </c>
      <c r="CP128" s="40">
        <v>63387</v>
      </c>
      <c r="CQ128" s="40">
        <v>63731</v>
      </c>
      <c r="CR128" s="40">
        <v>63674</v>
      </c>
      <c r="CS128" s="52">
        <v>63478</v>
      </c>
      <c r="CT128" s="208">
        <v>63484</v>
      </c>
      <c r="CU128" s="40">
        <v>63331</v>
      </c>
      <c r="CV128" s="40">
        <v>63012</v>
      </c>
      <c r="CW128" s="40">
        <v>62965</v>
      </c>
      <c r="CX128" s="40">
        <v>63098</v>
      </c>
      <c r="CY128" s="40">
        <v>63266</v>
      </c>
      <c r="CZ128" s="40">
        <v>63194</v>
      </c>
      <c r="DA128" s="40">
        <v>63190</v>
      </c>
      <c r="DB128" s="40">
        <v>63168</v>
      </c>
      <c r="DC128" s="40">
        <v>63153</v>
      </c>
      <c r="DD128" s="40">
        <v>63164</v>
      </c>
      <c r="DE128" s="40">
        <v>63216</v>
      </c>
      <c r="DF128" s="40">
        <v>63191</v>
      </c>
      <c r="DG128" s="40">
        <v>62923</v>
      </c>
      <c r="DH128" s="40">
        <v>62713</v>
      </c>
      <c r="DI128" s="40">
        <v>63172</v>
      </c>
      <c r="DJ128" s="40">
        <v>61807</v>
      </c>
      <c r="DK128" s="40">
        <v>62631</v>
      </c>
      <c r="DL128" s="40">
        <v>62854</v>
      </c>
      <c r="DM128" s="40">
        <v>63048</v>
      </c>
      <c r="DN128" s="40">
        <v>63346</v>
      </c>
      <c r="DO128" s="93">
        <v>298</v>
      </c>
      <c r="DP128" s="79">
        <v>0.4704322293436049</v>
      </c>
      <c r="DQ128" s="93">
        <v>423</v>
      </c>
      <c r="DR128" s="79">
        <v>0.67225021057482959</v>
      </c>
    </row>
    <row r="129" spans="1:122" ht="15" customHeight="1" outlineLevel="2">
      <c r="A129" s="309">
        <v>1</v>
      </c>
      <c r="B129" s="14" t="s">
        <v>860</v>
      </c>
      <c r="C129" s="287" t="s">
        <v>414</v>
      </c>
      <c r="D129" s="293">
        <v>37302</v>
      </c>
      <c r="E129" s="301">
        <v>37501</v>
      </c>
      <c r="F129" s="301">
        <v>37501</v>
      </c>
      <c r="G129" s="301">
        <v>37405</v>
      </c>
      <c r="H129" s="301">
        <v>37283</v>
      </c>
      <c r="I129" s="301">
        <v>40625</v>
      </c>
      <c r="J129" s="301">
        <v>40659</v>
      </c>
      <c r="K129" s="301">
        <v>41019</v>
      </c>
      <c r="L129" s="301">
        <v>40996</v>
      </c>
      <c r="M129" s="301">
        <v>41011</v>
      </c>
      <c r="N129" s="301">
        <v>40812</v>
      </c>
      <c r="O129" s="296">
        <v>41855</v>
      </c>
      <c r="P129" s="293">
        <v>41660</v>
      </c>
      <c r="Q129" s="301">
        <v>37348</v>
      </c>
      <c r="R129" s="301">
        <v>36856</v>
      </c>
      <c r="S129" s="301">
        <v>47843</v>
      </c>
      <c r="T129" s="301">
        <v>47236</v>
      </c>
      <c r="U129" s="301">
        <v>47947</v>
      </c>
      <c r="V129" s="301">
        <v>47423</v>
      </c>
      <c r="W129" s="301">
        <v>47172</v>
      </c>
      <c r="X129" s="301">
        <v>47065</v>
      </c>
      <c r="Y129" s="301">
        <v>47375</v>
      </c>
      <c r="Z129" s="301">
        <v>47341</v>
      </c>
      <c r="AA129" s="296">
        <v>47392</v>
      </c>
      <c r="AB129" s="293">
        <v>47366</v>
      </c>
      <c r="AC129" s="301">
        <v>47335</v>
      </c>
      <c r="AD129" s="301">
        <v>47485</v>
      </c>
      <c r="AE129" s="301">
        <v>47460</v>
      </c>
      <c r="AF129" s="301">
        <v>47657</v>
      </c>
      <c r="AG129" s="301">
        <v>47602</v>
      </c>
      <c r="AH129" s="301">
        <v>47648</v>
      </c>
      <c r="AI129" s="301">
        <v>47714</v>
      </c>
      <c r="AJ129" s="301">
        <v>47738</v>
      </c>
      <c r="AK129" s="301">
        <v>47724</v>
      </c>
      <c r="AL129" s="301">
        <v>47621</v>
      </c>
      <c r="AM129" s="296">
        <v>47573</v>
      </c>
      <c r="AN129" s="293">
        <v>47486</v>
      </c>
      <c r="AO129" s="301">
        <v>47448</v>
      </c>
      <c r="AP129" s="301">
        <v>47412</v>
      </c>
      <c r="AQ129" s="301">
        <v>47266</v>
      </c>
      <c r="AR129" s="301">
        <v>47231</v>
      </c>
      <c r="AS129" s="301">
        <v>47169</v>
      </c>
      <c r="AT129" s="301">
        <v>47070</v>
      </c>
      <c r="AU129" s="301">
        <v>47848</v>
      </c>
      <c r="AV129" s="301">
        <v>47803</v>
      </c>
      <c r="AW129" s="301">
        <v>47739</v>
      </c>
      <c r="AX129" s="301">
        <v>47623</v>
      </c>
      <c r="AY129" s="296">
        <v>47571</v>
      </c>
      <c r="AZ129" s="293">
        <v>47466</v>
      </c>
      <c r="BA129" s="301">
        <v>47826</v>
      </c>
      <c r="BB129" s="301">
        <v>47602</v>
      </c>
      <c r="BC129" s="301">
        <v>47539</v>
      </c>
      <c r="BD129" s="301">
        <v>50551</v>
      </c>
      <c r="BE129" s="301">
        <v>50414</v>
      </c>
      <c r="BF129" s="301">
        <v>49623</v>
      </c>
      <c r="BG129" s="301">
        <v>49523</v>
      </c>
      <c r="BH129" s="301">
        <v>49457</v>
      </c>
      <c r="BI129" s="301">
        <v>49399</v>
      </c>
      <c r="BJ129" s="301">
        <v>49310</v>
      </c>
      <c r="BK129" s="292">
        <v>49238</v>
      </c>
      <c r="BL129" s="293">
        <v>48566</v>
      </c>
      <c r="BM129" s="301">
        <v>48466</v>
      </c>
      <c r="BN129" s="301">
        <v>49364</v>
      </c>
      <c r="BO129" s="301">
        <v>49405</v>
      </c>
      <c r="BP129" s="301">
        <v>49405</v>
      </c>
      <c r="BQ129" s="301">
        <v>49375</v>
      </c>
      <c r="BR129" s="301">
        <v>48843</v>
      </c>
      <c r="BS129" s="301">
        <v>48854</v>
      </c>
      <c r="BT129" s="301">
        <v>48725</v>
      </c>
      <c r="BU129" s="301">
        <v>48551</v>
      </c>
      <c r="BV129" s="301">
        <v>48577</v>
      </c>
      <c r="BW129" s="292">
        <v>48557</v>
      </c>
      <c r="BX129" s="293">
        <v>48572</v>
      </c>
      <c r="BY129" s="301">
        <v>48465</v>
      </c>
      <c r="BZ129" s="301">
        <v>50627</v>
      </c>
      <c r="CA129" s="301">
        <v>50205</v>
      </c>
      <c r="CB129" s="301">
        <v>50203</v>
      </c>
      <c r="CC129" s="301">
        <v>50031</v>
      </c>
      <c r="CD129" s="301">
        <v>49723</v>
      </c>
      <c r="CE129" s="301">
        <v>49585</v>
      </c>
      <c r="CF129" s="301">
        <v>49430</v>
      </c>
      <c r="CG129" s="301">
        <v>49448</v>
      </c>
      <c r="CH129" s="301">
        <v>49225</v>
      </c>
      <c r="CI129" s="292">
        <v>48718</v>
      </c>
      <c r="CJ129" s="293">
        <v>48694</v>
      </c>
      <c r="CK129" s="301">
        <v>48617</v>
      </c>
      <c r="CL129" s="301">
        <v>48702</v>
      </c>
      <c r="CM129" s="301">
        <v>49146</v>
      </c>
      <c r="CN129" s="301">
        <v>49093</v>
      </c>
      <c r="CO129" s="301">
        <v>49036</v>
      </c>
      <c r="CP129" s="301">
        <v>48943</v>
      </c>
      <c r="CQ129" s="301">
        <v>49163</v>
      </c>
      <c r="CR129" s="301">
        <v>49111</v>
      </c>
      <c r="CS129" s="292">
        <v>48973</v>
      </c>
      <c r="CT129" s="296">
        <v>48974</v>
      </c>
      <c r="CU129" s="292">
        <v>48864</v>
      </c>
      <c r="CV129" s="301">
        <v>48636</v>
      </c>
      <c r="CW129" s="301">
        <v>48584</v>
      </c>
      <c r="CX129" s="301">
        <v>48789</v>
      </c>
      <c r="CY129" s="301">
        <v>48906</v>
      </c>
      <c r="CZ129" s="301">
        <v>48845</v>
      </c>
      <c r="DA129" s="301">
        <v>48822</v>
      </c>
      <c r="DB129" s="301">
        <v>48778</v>
      </c>
      <c r="DC129" s="301">
        <v>48790</v>
      </c>
      <c r="DD129" s="301">
        <v>48802</v>
      </c>
      <c r="DE129" s="301">
        <v>48849</v>
      </c>
      <c r="DF129" s="301">
        <v>48825</v>
      </c>
      <c r="DG129" s="301">
        <v>48657</v>
      </c>
      <c r="DH129" s="301">
        <v>48496</v>
      </c>
      <c r="DI129" s="301">
        <v>49013</v>
      </c>
      <c r="DJ129" s="301">
        <v>47747</v>
      </c>
      <c r="DK129" s="301">
        <v>48347</v>
      </c>
      <c r="DL129" s="301">
        <v>48425</v>
      </c>
      <c r="DM129" s="301">
        <v>48571</v>
      </c>
      <c r="DN129" s="301">
        <v>48826</v>
      </c>
      <c r="DO129" s="93">
        <v>255</v>
      </c>
      <c r="DP129" s="79">
        <v>0.52226272887396052</v>
      </c>
      <c r="DQ129" s="93">
        <v>169</v>
      </c>
      <c r="DR129" s="79">
        <v>0.34732926403189673</v>
      </c>
    </row>
    <row r="130" spans="1:122" ht="15" customHeight="1" outlineLevel="2">
      <c r="A130" s="309">
        <v>79</v>
      </c>
      <c r="B130" s="14" t="s">
        <v>860</v>
      </c>
      <c r="C130" s="287" t="s">
        <v>430</v>
      </c>
      <c r="D130" s="293">
        <v>338</v>
      </c>
      <c r="E130" s="301">
        <v>338</v>
      </c>
      <c r="F130" s="301">
        <v>338</v>
      </c>
      <c r="G130" s="301">
        <v>337</v>
      </c>
      <c r="H130" s="301">
        <v>336</v>
      </c>
      <c r="I130" s="301">
        <v>365</v>
      </c>
      <c r="J130" s="301">
        <v>364</v>
      </c>
      <c r="K130" s="301">
        <v>365</v>
      </c>
      <c r="L130" s="301">
        <v>365</v>
      </c>
      <c r="M130" s="301">
        <v>365</v>
      </c>
      <c r="N130" s="301">
        <v>364</v>
      </c>
      <c r="O130" s="296">
        <v>365</v>
      </c>
      <c r="P130" s="293">
        <v>364</v>
      </c>
      <c r="Q130" s="301">
        <v>326</v>
      </c>
      <c r="R130" s="301">
        <v>321</v>
      </c>
      <c r="S130" s="301">
        <v>479</v>
      </c>
      <c r="T130" s="301">
        <v>468</v>
      </c>
      <c r="U130" s="301">
        <v>477</v>
      </c>
      <c r="V130" s="301">
        <v>473</v>
      </c>
      <c r="W130" s="301">
        <v>474</v>
      </c>
      <c r="X130" s="301">
        <v>474</v>
      </c>
      <c r="Y130" s="301">
        <v>477</v>
      </c>
      <c r="Z130" s="301">
        <v>477</v>
      </c>
      <c r="AA130" s="296">
        <v>477</v>
      </c>
      <c r="AB130" s="293">
        <v>477</v>
      </c>
      <c r="AC130" s="301">
        <v>480</v>
      </c>
      <c r="AD130" s="301">
        <v>480</v>
      </c>
      <c r="AE130" s="301">
        <v>480</v>
      </c>
      <c r="AF130" s="301">
        <v>479</v>
      </c>
      <c r="AG130" s="301">
        <v>477</v>
      </c>
      <c r="AH130" s="301">
        <v>473</v>
      </c>
      <c r="AI130" s="301">
        <v>473</v>
      </c>
      <c r="AJ130" s="301">
        <v>474</v>
      </c>
      <c r="AK130" s="301">
        <v>473</v>
      </c>
      <c r="AL130" s="301">
        <v>472</v>
      </c>
      <c r="AM130" s="296">
        <v>471</v>
      </c>
      <c r="AN130" s="293">
        <v>470</v>
      </c>
      <c r="AO130" s="301">
        <v>471</v>
      </c>
      <c r="AP130" s="301">
        <v>468</v>
      </c>
      <c r="AQ130" s="301">
        <v>466</v>
      </c>
      <c r="AR130" s="301">
        <v>465</v>
      </c>
      <c r="AS130" s="301">
        <v>463</v>
      </c>
      <c r="AT130" s="301">
        <v>463</v>
      </c>
      <c r="AU130" s="301">
        <v>460</v>
      </c>
      <c r="AV130" s="301">
        <v>459</v>
      </c>
      <c r="AW130" s="301">
        <v>458</v>
      </c>
      <c r="AX130" s="301">
        <v>457</v>
      </c>
      <c r="AY130" s="296">
        <v>457</v>
      </c>
      <c r="AZ130" s="293">
        <v>456</v>
      </c>
      <c r="BA130" s="301">
        <v>455</v>
      </c>
      <c r="BB130" s="301">
        <v>455</v>
      </c>
      <c r="BC130" s="301">
        <v>455</v>
      </c>
      <c r="BD130" s="301">
        <v>452</v>
      </c>
      <c r="BE130" s="301">
        <v>452</v>
      </c>
      <c r="BF130" s="301">
        <v>448</v>
      </c>
      <c r="BG130" s="301">
        <v>450</v>
      </c>
      <c r="BH130" s="301">
        <v>449</v>
      </c>
      <c r="BI130" s="301">
        <v>449</v>
      </c>
      <c r="BJ130" s="301">
        <v>451</v>
      </c>
      <c r="BK130" s="292">
        <v>450</v>
      </c>
      <c r="BL130" s="293">
        <v>448</v>
      </c>
      <c r="BM130" s="301">
        <v>447</v>
      </c>
      <c r="BN130" s="301">
        <v>456</v>
      </c>
      <c r="BO130" s="301">
        <v>457</v>
      </c>
      <c r="BP130" s="301">
        <v>457</v>
      </c>
      <c r="BQ130" s="301">
        <v>455</v>
      </c>
      <c r="BR130" s="301">
        <v>452</v>
      </c>
      <c r="BS130" s="301">
        <v>451</v>
      </c>
      <c r="BT130" s="301">
        <v>449</v>
      </c>
      <c r="BU130" s="301">
        <v>447</v>
      </c>
      <c r="BV130" s="301">
        <v>449</v>
      </c>
      <c r="BW130" s="292">
        <v>449</v>
      </c>
      <c r="BX130" s="293">
        <v>449</v>
      </c>
      <c r="BY130" s="301">
        <v>449</v>
      </c>
      <c r="BZ130" s="301">
        <v>471</v>
      </c>
      <c r="CA130" s="301">
        <v>470</v>
      </c>
      <c r="CB130" s="301">
        <v>472</v>
      </c>
      <c r="CC130" s="301">
        <v>473</v>
      </c>
      <c r="CD130" s="301">
        <v>472</v>
      </c>
      <c r="CE130" s="301">
        <v>467</v>
      </c>
      <c r="CF130" s="301">
        <v>464</v>
      </c>
      <c r="CG130" s="301">
        <v>463</v>
      </c>
      <c r="CH130" s="301">
        <v>460</v>
      </c>
      <c r="CI130" s="292">
        <v>455</v>
      </c>
      <c r="CJ130" s="293">
        <v>453</v>
      </c>
      <c r="CK130" s="301">
        <v>454</v>
      </c>
      <c r="CL130" s="301">
        <v>451</v>
      </c>
      <c r="CM130" s="301">
        <v>452</v>
      </c>
      <c r="CN130" s="301">
        <v>454</v>
      </c>
      <c r="CO130" s="301">
        <v>455</v>
      </c>
      <c r="CP130" s="301">
        <v>459</v>
      </c>
      <c r="CQ130" s="301">
        <v>464</v>
      </c>
      <c r="CR130" s="301">
        <v>465</v>
      </c>
      <c r="CS130" s="292">
        <v>464</v>
      </c>
      <c r="CT130" s="296">
        <v>462</v>
      </c>
      <c r="CU130" s="292">
        <v>462</v>
      </c>
      <c r="CV130" s="301">
        <v>461</v>
      </c>
      <c r="CW130" s="301">
        <v>461</v>
      </c>
      <c r="CX130" s="301">
        <v>458</v>
      </c>
      <c r="CY130" s="301">
        <v>466</v>
      </c>
      <c r="CZ130" s="301">
        <v>463</v>
      </c>
      <c r="DA130" s="301">
        <v>464</v>
      </c>
      <c r="DB130" s="301">
        <v>458</v>
      </c>
      <c r="DC130" s="301">
        <v>461</v>
      </c>
      <c r="DD130" s="301">
        <v>465</v>
      </c>
      <c r="DE130" s="301">
        <v>464</v>
      </c>
      <c r="DF130" s="301">
        <v>464</v>
      </c>
      <c r="DG130" s="301">
        <v>463</v>
      </c>
      <c r="DH130" s="301">
        <v>462</v>
      </c>
      <c r="DI130" s="301">
        <v>457</v>
      </c>
      <c r="DJ130" s="301">
        <v>452</v>
      </c>
      <c r="DK130" s="301">
        <v>455</v>
      </c>
      <c r="DL130" s="301">
        <v>458</v>
      </c>
      <c r="DM130" s="301">
        <v>457</v>
      </c>
      <c r="DN130" s="301">
        <v>462</v>
      </c>
      <c r="DO130" s="93">
        <v>5</v>
      </c>
      <c r="DP130" s="79">
        <v>1.0822510822510822</v>
      </c>
      <c r="DQ130" s="93">
        <v>-1</v>
      </c>
      <c r="DR130" s="79">
        <v>-0.21598272138228944</v>
      </c>
    </row>
    <row r="131" spans="1:122" ht="15" customHeight="1" outlineLevel="2">
      <c r="A131" s="309">
        <v>88</v>
      </c>
      <c r="B131" s="14" t="s">
        <v>860</v>
      </c>
      <c r="C131" s="287" t="s">
        <v>432</v>
      </c>
      <c r="D131" s="293">
        <v>4145</v>
      </c>
      <c r="E131" s="301">
        <v>4134</v>
      </c>
      <c r="F131" s="301">
        <v>4132</v>
      </c>
      <c r="G131" s="301">
        <v>4131</v>
      </c>
      <c r="H131" s="301">
        <v>4116</v>
      </c>
      <c r="I131" s="301">
        <v>4348</v>
      </c>
      <c r="J131" s="301">
        <v>4342</v>
      </c>
      <c r="K131" s="301">
        <v>4340</v>
      </c>
      <c r="L131" s="301">
        <v>4335</v>
      </c>
      <c r="M131" s="301">
        <v>4335</v>
      </c>
      <c r="N131" s="301">
        <v>4316</v>
      </c>
      <c r="O131" s="296">
        <v>4473</v>
      </c>
      <c r="P131" s="293">
        <v>4438</v>
      </c>
      <c r="Q131" s="301">
        <v>3815</v>
      </c>
      <c r="R131" s="301">
        <v>3772</v>
      </c>
      <c r="S131" s="301">
        <v>4859</v>
      </c>
      <c r="T131" s="301">
        <v>4774</v>
      </c>
      <c r="U131" s="301">
        <v>4829</v>
      </c>
      <c r="V131" s="301">
        <v>4762</v>
      </c>
      <c r="W131" s="301">
        <v>4757</v>
      </c>
      <c r="X131" s="301">
        <v>4744</v>
      </c>
      <c r="Y131" s="301">
        <v>4783</v>
      </c>
      <c r="Z131" s="301">
        <v>4770</v>
      </c>
      <c r="AA131" s="296">
        <v>4790</v>
      </c>
      <c r="AB131" s="293">
        <v>4777</v>
      </c>
      <c r="AC131" s="301">
        <v>4773</v>
      </c>
      <c r="AD131" s="301">
        <v>4772</v>
      </c>
      <c r="AE131" s="301">
        <v>4772</v>
      </c>
      <c r="AF131" s="301">
        <v>4766</v>
      </c>
      <c r="AG131" s="301">
        <v>4746</v>
      </c>
      <c r="AH131" s="301">
        <v>4757</v>
      </c>
      <c r="AI131" s="301">
        <v>4733</v>
      </c>
      <c r="AJ131" s="301">
        <v>4731</v>
      </c>
      <c r="AK131" s="301">
        <v>4721</v>
      </c>
      <c r="AL131" s="301">
        <v>4717</v>
      </c>
      <c r="AM131" s="296">
        <v>4713</v>
      </c>
      <c r="AN131" s="293">
        <v>4705</v>
      </c>
      <c r="AO131" s="301">
        <v>4698</v>
      </c>
      <c r="AP131" s="301">
        <v>4694</v>
      </c>
      <c r="AQ131" s="301">
        <v>4679</v>
      </c>
      <c r="AR131" s="301">
        <v>4668</v>
      </c>
      <c r="AS131" s="301">
        <v>4664</v>
      </c>
      <c r="AT131" s="301">
        <v>4651</v>
      </c>
      <c r="AU131" s="301">
        <v>4631</v>
      </c>
      <c r="AV131" s="301">
        <v>4612</v>
      </c>
      <c r="AW131" s="301">
        <v>4604</v>
      </c>
      <c r="AX131" s="301">
        <v>4592</v>
      </c>
      <c r="AY131" s="296">
        <v>4585</v>
      </c>
      <c r="AZ131" s="293">
        <v>4578</v>
      </c>
      <c r="BA131" s="301">
        <v>4558</v>
      </c>
      <c r="BB131" s="301">
        <v>4534</v>
      </c>
      <c r="BC131" s="301">
        <v>4520</v>
      </c>
      <c r="BD131" s="301">
        <v>4501</v>
      </c>
      <c r="BE131" s="301">
        <v>4498</v>
      </c>
      <c r="BF131" s="301">
        <v>4411</v>
      </c>
      <c r="BG131" s="301">
        <v>4438</v>
      </c>
      <c r="BH131" s="301">
        <v>4438</v>
      </c>
      <c r="BI131" s="301">
        <v>4433</v>
      </c>
      <c r="BJ131" s="301">
        <v>4422</v>
      </c>
      <c r="BK131" s="292">
        <v>4417</v>
      </c>
      <c r="BL131" s="293">
        <v>4430</v>
      </c>
      <c r="BM131" s="301">
        <v>4417</v>
      </c>
      <c r="BN131" s="301">
        <v>4536</v>
      </c>
      <c r="BO131" s="301">
        <v>4538</v>
      </c>
      <c r="BP131" s="301">
        <v>4538</v>
      </c>
      <c r="BQ131" s="301">
        <v>4553</v>
      </c>
      <c r="BR131" s="301">
        <v>4493</v>
      </c>
      <c r="BS131" s="301">
        <v>4496</v>
      </c>
      <c r="BT131" s="301">
        <v>4487</v>
      </c>
      <c r="BU131" s="301">
        <v>4471</v>
      </c>
      <c r="BV131" s="301">
        <v>4455</v>
      </c>
      <c r="BW131" s="292">
        <v>4456</v>
      </c>
      <c r="BX131" s="293">
        <v>4489</v>
      </c>
      <c r="BY131" s="301">
        <v>4473</v>
      </c>
      <c r="BZ131" s="301">
        <v>4783</v>
      </c>
      <c r="CA131" s="301">
        <v>4765</v>
      </c>
      <c r="CB131" s="301">
        <v>4771</v>
      </c>
      <c r="CC131" s="301">
        <v>4787</v>
      </c>
      <c r="CD131" s="301">
        <v>4769</v>
      </c>
      <c r="CE131" s="301">
        <v>4746</v>
      </c>
      <c r="CF131" s="301">
        <v>4723</v>
      </c>
      <c r="CG131" s="301">
        <v>4736</v>
      </c>
      <c r="CH131" s="301">
        <v>4699</v>
      </c>
      <c r="CI131" s="292">
        <v>4638</v>
      </c>
      <c r="CJ131" s="293">
        <v>4627</v>
      </c>
      <c r="CK131" s="301">
        <v>4615</v>
      </c>
      <c r="CL131" s="301">
        <v>4617</v>
      </c>
      <c r="CM131" s="301">
        <v>4664</v>
      </c>
      <c r="CN131" s="301">
        <v>4657</v>
      </c>
      <c r="CO131" s="301">
        <v>4641</v>
      </c>
      <c r="CP131" s="301">
        <v>4632</v>
      </c>
      <c r="CQ131" s="301">
        <v>4664</v>
      </c>
      <c r="CR131" s="301">
        <v>4660</v>
      </c>
      <c r="CS131" s="292">
        <v>4642</v>
      </c>
      <c r="CT131" s="296">
        <v>4647</v>
      </c>
      <c r="CU131" s="292">
        <v>4647</v>
      </c>
      <c r="CV131" s="301">
        <v>4634</v>
      </c>
      <c r="CW131" s="301">
        <v>4614</v>
      </c>
      <c r="CX131" s="301">
        <v>4537</v>
      </c>
      <c r="CY131" s="301">
        <v>4543</v>
      </c>
      <c r="CZ131" s="301">
        <v>4543</v>
      </c>
      <c r="DA131" s="301">
        <v>4560</v>
      </c>
      <c r="DB131" s="301">
        <v>4567</v>
      </c>
      <c r="DC131" s="301">
        <v>4564</v>
      </c>
      <c r="DD131" s="301">
        <v>4556</v>
      </c>
      <c r="DE131" s="301">
        <v>4550</v>
      </c>
      <c r="DF131" s="301">
        <v>4580</v>
      </c>
      <c r="DG131" s="301">
        <v>4497</v>
      </c>
      <c r="DH131" s="301">
        <v>4599</v>
      </c>
      <c r="DI131" s="301">
        <v>4441</v>
      </c>
      <c r="DJ131" s="301">
        <v>4448</v>
      </c>
      <c r="DK131" s="301">
        <v>4549</v>
      </c>
      <c r="DL131" s="301">
        <v>4609</v>
      </c>
      <c r="DM131" s="301">
        <v>4623</v>
      </c>
      <c r="DN131" s="301">
        <v>4639</v>
      </c>
      <c r="DO131" s="93">
        <v>16</v>
      </c>
      <c r="DP131" s="79">
        <v>0.34490191851692176</v>
      </c>
      <c r="DQ131" s="93">
        <v>142</v>
      </c>
      <c r="DR131" s="79">
        <v>3.1576606626639983</v>
      </c>
    </row>
    <row r="132" spans="1:122" ht="15" customHeight="1" outlineLevel="2">
      <c r="A132" s="309">
        <v>129</v>
      </c>
      <c r="B132" s="14" t="s">
        <v>860</v>
      </c>
      <c r="C132" s="287" t="s">
        <v>440</v>
      </c>
      <c r="D132" s="293">
        <v>493</v>
      </c>
      <c r="E132" s="301">
        <v>493</v>
      </c>
      <c r="F132" s="301">
        <v>493</v>
      </c>
      <c r="G132" s="301">
        <v>496</v>
      </c>
      <c r="H132" s="301">
        <v>495</v>
      </c>
      <c r="I132" s="301">
        <v>509</v>
      </c>
      <c r="J132" s="301">
        <v>508</v>
      </c>
      <c r="K132" s="301">
        <v>508</v>
      </c>
      <c r="L132" s="301">
        <v>508</v>
      </c>
      <c r="M132" s="301">
        <v>507</v>
      </c>
      <c r="N132" s="301">
        <v>504</v>
      </c>
      <c r="O132" s="296">
        <v>516</v>
      </c>
      <c r="P132" s="293">
        <v>514</v>
      </c>
      <c r="Q132" s="301">
        <v>443</v>
      </c>
      <c r="R132" s="301">
        <v>440</v>
      </c>
      <c r="S132" s="301">
        <v>666</v>
      </c>
      <c r="T132" s="301">
        <v>655</v>
      </c>
      <c r="U132" s="301">
        <v>665</v>
      </c>
      <c r="V132" s="301">
        <v>653</v>
      </c>
      <c r="W132" s="301">
        <v>651</v>
      </c>
      <c r="X132" s="301">
        <v>651</v>
      </c>
      <c r="Y132" s="301">
        <v>651</v>
      </c>
      <c r="Z132" s="301">
        <v>650</v>
      </c>
      <c r="AA132" s="296">
        <v>652</v>
      </c>
      <c r="AB132" s="293">
        <v>652</v>
      </c>
      <c r="AC132" s="301">
        <v>654</v>
      </c>
      <c r="AD132" s="301">
        <v>655</v>
      </c>
      <c r="AE132" s="301">
        <v>655</v>
      </c>
      <c r="AF132" s="301">
        <v>655</v>
      </c>
      <c r="AG132" s="301">
        <v>654</v>
      </c>
      <c r="AH132" s="301">
        <v>660</v>
      </c>
      <c r="AI132" s="301">
        <v>658</v>
      </c>
      <c r="AJ132" s="301">
        <v>659</v>
      </c>
      <c r="AK132" s="301">
        <v>661</v>
      </c>
      <c r="AL132" s="301">
        <v>658</v>
      </c>
      <c r="AM132" s="296">
        <v>656</v>
      </c>
      <c r="AN132" s="293">
        <v>655</v>
      </c>
      <c r="AO132" s="301">
        <v>654</v>
      </c>
      <c r="AP132" s="301">
        <v>652</v>
      </c>
      <c r="AQ132" s="301">
        <v>649</v>
      </c>
      <c r="AR132" s="301">
        <v>645</v>
      </c>
      <c r="AS132" s="301">
        <v>645</v>
      </c>
      <c r="AT132" s="301">
        <v>643</v>
      </c>
      <c r="AU132" s="301">
        <v>641</v>
      </c>
      <c r="AV132" s="301">
        <v>641</v>
      </c>
      <c r="AW132" s="301">
        <v>641</v>
      </c>
      <c r="AX132" s="301">
        <v>638</v>
      </c>
      <c r="AY132" s="296">
        <v>637</v>
      </c>
      <c r="AZ132" s="293">
        <v>635</v>
      </c>
      <c r="BA132" s="301">
        <v>635</v>
      </c>
      <c r="BB132" s="301">
        <v>632</v>
      </c>
      <c r="BC132" s="301">
        <v>629</v>
      </c>
      <c r="BD132" s="301">
        <v>628</v>
      </c>
      <c r="BE132" s="301">
        <v>628</v>
      </c>
      <c r="BF132" s="301">
        <v>618</v>
      </c>
      <c r="BG132" s="301">
        <v>621</v>
      </c>
      <c r="BH132" s="301">
        <v>619</v>
      </c>
      <c r="BI132" s="301">
        <v>619</v>
      </c>
      <c r="BJ132" s="301">
        <v>623</v>
      </c>
      <c r="BK132" s="292">
        <v>622</v>
      </c>
      <c r="BL132" s="293">
        <v>624</v>
      </c>
      <c r="BM132" s="301">
        <v>622</v>
      </c>
      <c r="BN132" s="301">
        <v>640</v>
      </c>
      <c r="BO132" s="301">
        <v>641</v>
      </c>
      <c r="BP132" s="301">
        <v>641</v>
      </c>
      <c r="BQ132" s="301">
        <v>647</v>
      </c>
      <c r="BR132" s="301">
        <v>640</v>
      </c>
      <c r="BS132" s="301">
        <v>644</v>
      </c>
      <c r="BT132" s="301">
        <v>644</v>
      </c>
      <c r="BU132" s="301">
        <v>639</v>
      </c>
      <c r="BV132" s="301">
        <v>637</v>
      </c>
      <c r="BW132" s="292">
        <v>639</v>
      </c>
      <c r="BX132" s="293">
        <v>639</v>
      </c>
      <c r="BY132" s="301">
        <v>636</v>
      </c>
      <c r="BZ132" s="301">
        <v>690</v>
      </c>
      <c r="CA132" s="301">
        <v>684</v>
      </c>
      <c r="CB132" s="301">
        <v>681</v>
      </c>
      <c r="CC132" s="301">
        <v>677</v>
      </c>
      <c r="CD132" s="301">
        <v>673</v>
      </c>
      <c r="CE132" s="301">
        <v>674</v>
      </c>
      <c r="CF132" s="301">
        <v>669</v>
      </c>
      <c r="CG132" s="301">
        <v>678</v>
      </c>
      <c r="CH132" s="301">
        <v>673</v>
      </c>
      <c r="CI132" s="292">
        <v>667</v>
      </c>
      <c r="CJ132" s="293">
        <v>660</v>
      </c>
      <c r="CK132" s="301">
        <v>654</v>
      </c>
      <c r="CL132" s="301">
        <v>650</v>
      </c>
      <c r="CM132" s="301">
        <v>654</v>
      </c>
      <c r="CN132" s="301">
        <v>650</v>
      </c>
      <c r="CO132" s="301">
        <v>656</v>
      </c>
      <c r="CP132" s="301">
        <v>655</v>
      </c>
      <c r="CQ132" s="301">
        <v>668</v>
      </c>
      <c r="CR132" s="301">
        <v>666</v>
      </c>
      <c r="CS132" s="292">
        <v>664</v>
      </c>
      <c r="CT132" s="296">
        <v>659</v>
      </c>
      <c r="CU132" s="292">
        <v>655</v>
      </c>
      <c r="CV132" s="301">
        <v>649</v>
      </c>
      <c r="CW132" s="301">
        <v>649</v>
      </c>
      <c r="CX132" s="301">
        <v>645</v>
      </c>
      <c r="CY132" s="301">
        <v>646</v>
      </c>
      <c r="CZ132" s="301">
        <v>645</v>
      </c>
      <c r="DA132" s="301">
        <v>645</v>
      </c>
      <c r="DB132" s="301">
        <v>638</v>
      </c>
      <c r="DC132" s="301">
        <v>636</v>
      </c>
      <c r="DD132" s="301">
        <v>635</v>
      </c>
      <c r="DE132" s="301">
        <v>638</v>
      </c>
      <c r="DF132" s="301">
        <v>631</v>
      </c>
      <c r="DG132" s="301">
        <v>626</v>
      </c>
      <c r="DH132" s="301">
        <v>627</v>
      </c>
      <c r="DI132" s="301">
        <v>631</v>
      </c>
      <c r="DJ132" s="301">
        <v>618</v>
      </c>
      <c r="DK132" s="301">
        <v>626</v>
      </c>
      <c r="DL132" s="301">
        <v>637</v>
      </c>
      <c r="DM132" s="301">
        <v>649</v>
      </c>
      <c r="DN132" s="301">
        <v>647</v>
      </c>
      <c r="DO132" s="93">
        <v>-2</v>
      </c>
      <c r="DP132" s="79">
        <v>-0.30911901081916537</v>
      </c>
      <c r="DQ132" s="93">
        <v>21</v>
      </c>
      <c r="DR132" s="79">
        <v>3.3546325878594248</v>
      </c>
    </row>
    <row r="133" spans="1:122" ht="15" customHeight="1" outlineLevel="2">
      <c r="A133" s="309">
        <v>212</v>
      </c>
      <c r="B133" s="14" t="s">
        <v>860</v>
      </c>
      <c r="C133" s="287" t="s">
        <v>454</v>
      </c>
      <c r="D133" s="293">
        <v>990</v>
      </c>
      <c r="E133" s="301">
        <v>990</v>
      </c>
      <c r="F133" s="301">
        <v>990</v>
      </c>
      <c r="G133" s="301">
        <v>989</v>
      </c>
      <c r="H133" s="301">
        <v>987</v>
      </c>
      <c r="I133" s="301">
        <v>1047</v>
      </c>
      <c r="J133" s="301">
        <v>1043</v>
      </c>
      <c r="K133" s="301">
        <v>1043</v>
      </c>
      <c r="L133" s="301">
        <v>1042</v>
      </c>
      <c r="M133" s="301">
        <v>1042</v>
      </c>
      <c r="N133" s="301">
        <v>1041</v>
      </c>
      <c r="O133" s="296">
        <v>1042</v>
      </c>
      <c r="P133" s="293">
        <v>1037</v>
      </c>
      <c r="Q133" s="301">
        <v>903</v>
      </c>
      <c r="R133" s="301">
        <v>888</v>
      </c>
      <c r="S133" s="301">
        <v>1142</v>
      </c>
      <c r="T133" s="301">
        <v>1116</v>
      </c>
      <c r="U133" s="301">
        <v>1119</v>
      </c>
      <c r="V133" s="301">
        <v>1103</v>
      </c>
      <c r="W133" s="301">
        <v>1101</v>
      </c>
      <c r="X133" s="301">
        <v>1099</v>
      </c>
      <c r="Y133" s="301">
        <v>1098</v>
      </c>
      <c r="Z133" s="301">
        <v>1092</v>
      </c>
      <c r="AA133" s="296">
        <v>1090</v>
      </c>
      <c r="AB133" s="293">
        <v>1086</v>
      </c>
      <c r="AC133" s="301">
        <v>1079</v>
      </c>
      <c r="AD133" s="301">
        <v>1077</v>
      </c>
      <c r="AE133" s="301">
        <v>1078</v>
      </c>
      <c r="AF133" s="301">
        <v>1074</v>
      </c>
      <c r="AG133" s="301">
        <v>1069</v>
      </c>
      <c r="AH133" s="301">
        <v>1069</v>
      </c>
      <c r="AI133" s="301">
        <v>1067</v>
      </c>
      <c r="AJ133" s="301">
        <v>1066</v>
      </c>
      <c r="AK133" s="301">
        <v>1065</v>
      </c>
      <c r="AL133" s="301">
        <v>1061</v>
      </c>
      <c r="AM133" s="296">
        <v>1061</v>
      </c>
      <c r="AN133" s="293">
        <v>1060</v>
      </c>
      <c r="AO133" s="301">
        <v>1058</v>
      </c>
      <c r="AP133" s="301">
        <v>1058</v>
      </c>
      <c r="AQ133" s="301">
        <v>1054</v>
      </c>
      <c r="AR133" s="301">
        <v>1050</v>
      </c>
      <c r="AS133" s="301">
        <v>1047</v>
      </c>
      <c r="AT133" s="301">
        <v>1044</v>
      </c>
      <c r="AU133" s="301">
        <v>1041</v>
      </c>
      <c r="AV133" s="301">
        <v>1041</v>
      </c>
      <c r="AW133" s="301">
        <v>1038</v>
      </c>
      <c r="AX133" s="301">
        <v>1033</v>
      </c>
      <c r="AY133" s="296">
        <v>1032</v>
      </c>
      <c r="AZ133" s="293">
        <v>1027</v>
      </c>
      <c r="BA133" s="301">
        <v>1026</v>
      </c>
      <c r="BB133" s="301">
        <v>1020</v>
      </c>
      <c r="BC133" s="301">
        <v>1019</v>
      </c>
      <c r="BD133" s="301">
        <v>1016</v>
      </c>
      <c r="BE133" s="301">
        <v>1014</v>
      </c>
      <c r="BF133" s="301">
        <v>997</v>
      </c>
      <c r="BG133" s="301">
        <v>990</v>
      </c>
      <c r="BH133" s="301">
        <v>988</v>
      </c>
      <c r="BI133" s="301">
        <v>985</v>
      </c>
      <c r="BJ133" s="301">
        <v>977</v>
      </c>
      <c r="BK133" s="292">
        <v>973</v>
      </c>
      <c r="BL133" s="293">
        <v>967</v>
      </c>
      <c r="BM133" s="301">
        <v>966</v>
      </c>
      <c r="BN133" s="301">
        <v>983</v>
      </c>
      <c r="BO133" s="301">
        <v>983</v>
      </c>
      <c r="BP133" s="301">
        <v>983</v>
      </c>
      <c r="BQ133" s="301">
        <v>983</v>
      </c>
      <c r="BR133" s="301">
        <v>971</v>
      </c>
      <c r="BS133" s="301">
        <v>970</v>
      </c>
      <c r="BT133" s="301">
        <v>966</v>
      </c>
      <c r="BU133" s="301">
        <v>962</v>
      </c>
      <c r="BV133" s="301">
        <v>958</v>
      </c>
      <c r="BW133" s="292">
        <v>959</v>
      </c>
      <c r="BX133" s="293">
        <v>969</v>
      </c>
      <c r="BY133" s="301">
        <v>961</v>
      </c>
      <c r="BZ133" s="301">
        <v>1041</v>
      </c>
      <c r="CA133" s="301">
        <v>1037</v>
      </c>
      <c r="CB133" s="301">
        <v>1027</v>
      </c>
      <c r="CC133" s="301">
        <v>1026</v>
      </c>
      <c r="CD133" s="301">
        <v>1019</v>
      </c>
      <c r="CE133" s="301">
        <v>1012</v>
      </c>
      <c r="CF133" s="301">
        <v>1009</v>
      </c>
      <c r="CG133" s="301">
        <v>1012</v>
      </c>
      <c r="CH133" s="301">
        <v>1006</v>
      </c>
      <c r="CI133" s="292">
        <v>992</v>
      </c>
      <c r="CJ133" s="293">
        <v>984</v>
      </c>
      <c r="CK133" s="301">
        <v>977</v>
      </c>
      <c r="CL133" s="301">
        <v>974</v>
      </c>
      <c r="CM133" s="301">
        <v>990</v>
      </c>
      <c r="CN133" s="301">
        <v>988</v>
      </c>
      <c r="CO133" s="301">
        <v>987</v>
      </c>
      <c r="CP133" s="301">
        <v>982</v>
      </c>
      <c r="CQ133" s="301">
        <v>989</v>
      </c>
      <c r="CR133" s="301">
        <v>983</v>
      </c>
      <c r="CS133" s="292">
        <v>979</v>
      </c>
      <c r="CT133" s="296">
        <v>984</v>
      </c>
      <c r="CU133" s="292">
        <v>975</v>
      </c>
      <c r="CV133" s="301">
        <v>968</v>
      </c>
      <c r="CW133" s="301">
        <v>962</v>
      </c>
      <c r="CX133" s="301">
        <v>961</v>
      </c>
      <c r="CY133" s="301">
        <v>966</v>
      </c>
      <c r="CZ133" s="301">
        <v>967</v>
      </c>
      <c r="DA133" s="301">
        <v>961</v>
      </c>
      <c r="DB133" s="301">
        <v>962</v>
      </c>
      <c r="DC133" s="301">
        <v>962</v>
      </c>
      <c r="DD133" s="301">
        <v>959</v>
      </c>
      <c r="DE133" s="301">
        <v>959</v>
      </c>
      <c r="DF133" s="301">
        <v>951</v>
      </c>
      <c r="DG133" s="301">
        <v>945</v>
      </c>
      <c r="DH133" s="301">
        <v>945</v>
      </c>
      <c r="DI133" s="301">
        <v>948</v>
      </c>
      <c r="DJ133" s="301">
        <v>930</v>
      </c>
      <c r="DK133" s="301">
        <v>935</v>
      </c>
      <c r="DL133" s="301">
        <v>948</v>
      </c>
      <c r="DM133" s="301">
        <v>952</v>
      </c>
      <c r="DN133" s="301">
        <v>947</v>
      </c>
      <c r="DO133" s="93">
        <v>-5</v>
      </c>
      <c r="DP133" s="79">
        <v>-0.52798310454065467</v>
      </c>
      <c r="DQ133" s="93">
        <v>2</v>
      </c>
      <c r="DR133" s="79">
        <v>0.21164021164021166</v>
      </c>
    </row>
    <row r="134" spans="1:122" ht="15" customHeight="1" outlineLevel="2">
      <c r="A134" s="309">
        <v>266</v>
      </c>
      <c r="B134" s="14" t="s">
        <v>860</v>
      </c>
      <c r="C134" s="287" t="s">
        <v>460</v>
      </c>
      <c r="D134" s="293">
        <v>2840</v>
      </c>
      <c r="E134" s="301">
        <v>2836</v>
      </c>
      <c r="F134" s="301">
        <v>2838</v>
      </c>
      <c r="G134" s="301">
        <v>2836</v>
      </c>
      <c r="H134" s="301">
        <v>2823</v>
      </c>
      <c r="I134" s="301">
        <v>3107</v>
      </c>
      <c r="J134" s="301">
        <v>3104</v>
      </c>
      <c r="K134" s="301">
        <v>3103</v>
      </c>
      <c r="L134" s="301">
        <v>3097</v>
      </c>
      <c r="M134" s="301">
        <v>3096</v>
      </c>
      <c r="N134" s="301">
        <v>3084</v>
      </c>
      <c r="O134" s="296">
        <v>3088</v>
      </c>
      <c r="P134" s="293">
        <v>3074</v>
      </c>
      <c r="Q134" s="301">
        <v>2737</v>
      </c>
      <c r="R134" s="301">
        <v>2681</v>
      </c>
      <c r="S134" s="301">
        <v>3356</v>
      </c>
      <c r="T134" s="301">
        <v>3307</v>
      </c>
      <c r="U134" s="301">
        <v>3324</v>
      </c>
      <c r="V134" s="301">
        <v>3296</v>
      </c>
      <c r="W134" s="301">
        <v>3293</v>
      </c>
      <c r="X134" s="301">
        <v>3285</v>
      </c>
      <c r="Y134" s="301">
        <v>3321</v>
      </c>
      <c r="Z134" s="301">
        <v>3314</v>
      </c>
      <c r="AA134" s="296">
        <v>3311</v>
      </c>
      <c r="AB134" s="293">
        <v>3300</v>
      </c>
      <c r="AC134" s="301">
        <v>3329</v>
      </c>
      <c r="AD134" s="301">
        <v>3338</v>
      </c>
      <c r="AE134" s="301">
        <v>3337</v>
      </c>
      <c r="AF134" s="301">
        <v>3339</v>
      </c>
      <c r="AG134" s="301">
        <v>3322</v>
      </c>
      <c r="AH134" s="301">
        <v>3313</v>
      </c>
      <c r="AI134" s="301">
        <v>3306</v>
      </c>
      <c r="AJ134" s="301">
        <v>3311</v>
      </c>
      <c r="AK134" s="301">
        <v>3302</v>
      </c>
      <c r="AL134" s="301">
        <v>3287</v>
      </c>
      <c r="AM134" s="296">
        <v>3279</v>
      </c>
      <c r="AN134" s="293">
        <v>3272</v>
      </c>
      <c r="AO134" s="301">
        <v>3275</v>
      </c>
      <c r="AP134" s="301">
        <v>3267</v>
      </c>
      <c r="AQ134" s="301">
        <v>3254</v>
      </c>
      <c r="AR134" s="301">
        <v>3248</v>
      </c>
      <c r="AS134" s="301">
        <v>3243</v>
      </c>
      <c r="AT134" s="301">
        <v>3230</v>
      </c>
      <c r="AU134" s="301">
        <v>3216</v>
      </c>
      <c r="AV134" s="301">
        <v>3201</v>
      </c>
      <c r="AW134" s="301">
        <v>3195</v>
      </c>
      <c r="AX134" s="301">
        <v>3188</v>
      </c>
      <c r="AY134" s="296">
        <v>3177</v>
      </c>
      <c r="AZ134" s="293">
        <v>3171</v>
      </c>
      <c r="BA134" s="301">
        <v>3158</v>
      </c>
      <c r="BB134" s="301">
        <v>3134</v>
      </c>
      <c r="BC134" s="301">
        <v>3128</v>
      </c>
      <c r="BD134" s="301">
        <v>3117</v>
      </c>
      <c r="BE134" s="301">
        <v>3110</v>
      </c>
      <c r="BF134" s="301">
        <v>3071</v>
      </c>
      <c r="BG134" s="301">
        <v>3070</v>
      </c>
      <c r="BH134" s="301">
        <v>3061</v>
      </c>
      <c r="BI134" s="301">
        <v>3058</v>
      </c>
      <c r="BJ134" s="301">
        <v>3060</v>
      </c>
      <c r="BK134" s="292">
        <v>3057</v>
      </c>
      <c r="BL134" s="293">
        <v>3153</v>
      </c>
      <c r="BM134" s="301">
        <v>3146</v>
      </c>
      <c r="BN134" s="301">
        <v>3214</v>
      </c>
      <c r="BO134" s="301">
        <v>3219</v>
      </c>
      <c r="BP134" s="301">
        <v>3219</v>
      </c>
      <c r="BQ134" s="301">
        <v>3224</v>
      </c>
      <c r="BR134" s="301">
        <v>3185</v>
      </c>
      <c r="BS134" s="301">
        <v>3186</v>
      </c>
      <c r="BT134" s="301">
        <v>3176</v>
      </c>
      <c r="BU134" s="301">
        <v>3161</v>
      </c>
      <c r="BV134" s="301">
        <v>3141</v>
      </c>
      <c r="BW134" s="292">
        <v>3139</v>
      </c>
      <c r="BX134" s="293">
        <v>3161</v>
      </c>
      <c r="BY134" s="301">
        <v>3136</v>
      </c>
      <c r="BZ134" s="301">
        <v>3328</v>
      </c>
      <c r="CA134" s="301">
        <v>3313</v>
      </c>
      <c r="CB134" s="301">
        <v>3322</v>
      </c>
      <c r="CC134" s="301">
        <v>3308</v>
      </c>
      <c r="CD134" s="301">
        <v>3297</v>
      </c>
      <c r="CE134" s="301">
        <v>3294</v>
      </c>
      <c r="CF134" s="301">
        <v>3284</v>
      </c>
      <c r="CG134" s="301">
        <v>3292</v>
      </c>
      <c r="CH134" s="301">
        <v>3264</v>
      </c>
      <c r="CI134" s="292">
        <v>3222</v>
      </c>
      <c r="CJ134" s="293">
        <v>3208</v>
      </c>
      <c r="CK134" s="301">
        <v>3212</v>
      </c>
      <c r="CL134" s="301">
        <v>3200</v>
      </c>
      <c r="CM134" s="301">
        <v>3208</v>
      </c>
      <c r="CN134" s="301">
        <v>3187</v>
      </c>
      <c r="CO134" s="301">
        <v>3181</v>
      </c>
      <c r="CP134" s="301">
        <v>3163</v>
      </c>
      <c r="CQ134" s="301">
        <v>3192</v>
      </c>
      <c r="CR134" s="301">
        <v>3197</v>
      </c>
      <c r="CS134" s="292">
        <v>3183</v>
      </c>
      <c r="CT134" s="296">
        <v>3184</v>
      </c>
      <c r="CU134" s="292">
        <v>3179</v>
      </c>
      <c r="CV134" s="301">
        <v>3158</v>
      </c>
      <c r="CW134" s="301">
        <v>3171</v>
      </c>
      <c r="CX134" s="301">
        <v>3175</v>
      </c>
      <c r="CY134" s="301">
        <v>3182</v>
      </c>
      <c r="CZ134" s="301">
        <v>3179</v>
      </c>
      <c r="DA134" s="301">
        <v>3182</v>
      </c>
      <c r="DB134" s="301">
        <v>3191</v>
      </c>
      <c r="DC134" s="301">
        <v>3179</v>
      </c>
      <c r="DD134" s="301">
        <v>3185</v>
      </c>
      <c r="DE134" s="301">
        <v>3191</v>
      </c>
      <c r="DF134" s="301">
        <v>3181</v>
      </c>
      <c r="DG134" s="301">
        <v>3135</v>
      </c>
      <c r="DH134" s="301">
        <v>3089</v>
      </c>
      <c r="DI134" s="301">
        <v>3132</v>
      </c>
      <c r="DJ134" s="301">
        <v>3111</v>
      </c>
      <c r="DK134" s="301">
        <v>3139</v>
      </c>
      <c r="DL134" s="301">
        <v>3156</v>
      </c>
      <c r="DM134" s="301">
        <v>3162</v>
      </c>
      <c r="DN134" s="301">
        <v>3175</v>
      </c>
      <c r="DO134" s="93">
        <v>13</v>
      </c>
      <c r="DP134" s="79">
        <v>0.40944881889763785</v>
      </c>
      <c r="DQ134" s="93">
        <v>40</v>
      </c>
      <c r="DR134" s="79">
        <v>1.2759170653907497</v>
      </c>
    </row>
    <row r="135" spans="1:122" ht="15" customHeight="1" outlineLevel="2">
      <c r="A135" s="309">
        <v>308</v>
      </c>
      <c r="B135" s="14" t="s">
        <v>860</v>
      </c>
      <c r="C135" s="287" t="s">
        <v>464</v>
      </c>
      <c r="D135" s="293">
        <v>298</v>
      </c>
      <c r="E135" s="301">
        <v>298</v>
      </c>
      <c r="F135" s="301">
        <v>298</v>
      </c>
      <c r="G135" s="301">
        <v>298</v>
      </c>
      <c r="H135" s="301">
        <v>298</v>
      </c>
      <c r="I135" s="301">
        <v>321</v>
      </c>
      <c r="J135" s="301">
        <v>320</v>
      </c>
      <c r="K135" s="301">
        <v>320</v>
      </c>
      <c r="L135" s="301">
        <v>320</v>
      </c>
      <c r="M135" s="301">
        <v>320</v>
      </c>
      <c r="N135" s="301">
        <v>319</v>
      </c>
      <c r="O135" s="296">
        <v>327</v>
      </c>
      <c r="P135" s="293">
        <v>325</v>
      </c>
      <c r="Q135" s="301">
        <v>289</v>
      </c>
      <c r="R135" s="301">
        <v>286</v>
      </c>
      <c r="S135" s="301">
        <v>430</v>
      </c>
      <c r="T135" s="301">
        <v>424</v>
      </c>
      <c r="U135" s="301">
        <v>430</v>
      </c>
      <c r="V135" s="301">
        <v>422</v>
      </c>
      <c r="W135" s="301">
        <v>424</v>
      </c>
      <c r="X135" s="301">
        <v>423</v>
      </c>
      <c r="Y135" s="301">
        <v>424</v>
      </c>
      <c r="Z135" s="301">
        <v>422</v>
      </c>
      <c r="AA135" s="296">
        <v>420</v>
      </c>
      <c r="AB135" s="293">
        <v>419</v>
      </c>
      <c r="AC135" s="301">
        <v>418</v>
      </c>
      <c r="AD135" s="301">
        <v>420</v>
      </c>
      <c r="AE135" s="301">
        <v>422</v>
      </c>
      <c r="AF135" s="301">
        <v>425</v>
      </c>
      <c r="AG135" s="301">
        <v>420</v>
      </c>
      <c r="AH135" s="301">
        <v>420</v>
      </c>
      <c r="AI135" s="301">
        <v>425</v>
      </c>
      <c r="AJ135" s="301">
        <v>425</v>
      </c>
      <c r="AK135" s="301">
        <v>426</v>
      </c>
      <c r="AL135" s="301">
        <v>426</v>
      </c>
      <c r="AM135" s="296">
        <v>426</v>
      </c>
      <c r="AN135" s="293">
        <v>425</v>
      </c>
      <c r="AO135" s="301">
        <v>428</v>
      </c>
      <c r="AP135" s="301">
        <v>428</v>
      </c>
      <c r="AQ135" s="301">
        <v>430</v>
      </c>
      <c r="AR135" s="301">
        <v>428</v>
      </c>
      <c r="AS135" s="301">
        <v>426</v>
      </c>
      <c r="AT135" s="301">
        <v>424</v>
      </c>
      <c r="AU135" s="301">
        <v>422</v>
      </c>
      <c r="AV135" s="301">
        <v>421</v>
      </c>
      <c r="AW135" s="301">
        <v>420</v>
      </c>
      <c r="AX135" s="301">
        <v>419</v>
      </c>
      <c r="AY135" s="296">
        <v>419</v>
      </c>
      <c r="AZ135" s="293">
        <v>419</v>
      </c>
      <c r="BA135" s="301">
        <v>417</v>
      </c>
      <c r="BB135" s="301">
        <v>414</v>
      </c>
      <c r="BC135" s="301">
        <v>412</v>
      </c>
      <c r="BD135" s="301">
        <v>411</v>
      </c>
      <c r="BE135" s="301">
        <v>410</v>
      </c>
      <c r="BF135" s="301">
        <v>405</v>
      </c>
      <c r="BG135" s="301">
        <v>406</v>
      </c>
      <c r="BH135" s="301">
        <v>406</v>
      </c>
      <c r="BI135" s="301">
        <v>404</v>
      </c>
      <c r="BJ135" s="301">
        <v>402</v>
      </c>
      <c r="BK135" s="292">
        <v>402</v>
      </c>
      <c r="BL135" s="293">
        <v>406</v>
      </c>
      <c r="BM135" s="301">
        <v>406</v>
      </c>
      <c r="BN135" s="301">
        <v>411</v>
      </c>
      <c r="BO135" s="301">
        <v>411</v>
      </c>
      <c r="BP135" s="301">
        <v>411</v>
      </c>
      <c r="BQ135" s="301">
        <v>413</v>
      </c>
      <c r="BR135" s="301">
        <v>412</v>
      </c>
      <c r="BS135" s="301">
        <v>412</v>
      </c>
      <c r="BT135" s="301">
        <v>411</v>
      </c>
      <c r="BU135" s="301">
        <v>411</v>
      </c>
      <c r="BV135" s="301">
        <v>408</v>
      </c>
      <c r="BW135" s="292">
        <v>407</v>
      </c>
      <c r="BX135" s="293">
        <v>408</v>
      </c>
      <c r="BY135" s="301">
        <v>405</v>
      </c>
      <c r="BZ135" s="301">
        <v>425</v>
      </c>
      <c r="CA135" s="301">
        <v>425</v>
      </c>
      <c r="CB135" s="301">
        <v>428</v>
      </c>
      <c r="CC135" s="301">
        <v>429</v>
      </c>
      <c r="CD135" s="301">
        <v>428</v>
      </c>
      <c r="CE135" s="301">
        <v>427</v>
      </c>
      <c r="CF135" s="301">
        <v>428</v>
      </c>
      <c r="CG135" s="301">
        <v>429</v>
      </c>
      <c r="CH135" s="301">
        <v>426</v>
      </c>
      <c r="CI135" s="292">
        <v>420</v>
      </c>
      <c r="CJ135" s="293">
        <v>416</v>
      </c>
      <c r="CK135" s="301">
        <v>414</v>
      </c>
      <c r="CL135" s="301">
        <v>414</v>
      </c>
      <c r="CM135" s="301">
        <v>417</v>
      </c>
      <c r="CN135" s="301">
        <v>419</v>
      </c>
      <c r="CO135" s="301">
        <v>418</v>
      </c>
      <c r="CP135" s="301">
        <v>416</v>
      </c>
      <c r="CQ135" s="301">
        <v>418</v>
      </c>
      <c r="CR135" s="301">
        <v>420</v>
      </c>
      <c r="CS135" s="292">
        <v>419</v>
      </c>
      <c r="CT135" s="296">
        <v>422</v>
      </c>
      <c r="CU135" s="292">
        <v>417</v>
      </c>
      <c r="CV135" s="301">
        <v>417</v>
      </c>
      <c r="CW135" s="301">
        <v>414</v>
      </c>
      <c r="CX135" s="301">
        <v>413</v>
      </c>
      <c r="CY135" s="301">
        <v>415</v>
      </c>
      <c r="CZ135" s="301">
        <v>414</v>
      </c>
      <c r="DA135" s="301">
        <v>413</v>
      </c>
      <c r="DB135" s="301">
        <v>412</v>
      </c>
      <c r="DC135" s="301">
        <v>410</v>
      </c>
      <c r="DD135" s="301">
        <v>410</v>
      </c>
      <c r="DE135" s="301">
        <v>409</v>
      </c>
      <c r="DF135" s="301">
        <v>406</v>
      </c>
      <c r="DG135" s="301">
        <v>406</v>
      </c>
      <c r="DH135" s="301">
        <v>406</v>
      </c>
      <c r="DI135" s="301">
        <v>405</v>
      </c>
      <c r="DJ135" s="301">
        <v>400</v>
      </c>
      <c r="DK135" s="301">
        <v>400</v>
      </c>
      <c r="DL135" s="301">
        <v>402</v>
      </c>
      <c r="DM135" s="301">
        <v>403</v>
      </c>
      <c r="DN135" s="301">
        <v>406</v>
      </c>
      <c r="DO135" s="93">
        <v>3</v>
      </c>
      <c r="DP135" s="79">
        <v>0.73891625615763545</v>
      </c>
      <c r="DQ135" s="93">
        <v>0</v>
      </c>
      <c r="DR135" s="79">
        <v>0</v>
      </c>
    </row>
    <row r="136" spans="1:122" ht="15" customHeight="1" outlineLevel="2">
      <c r="A136" s="309">
        <v>360</v>
      </c>
      <c r="B136" s="14" t="s">
        <v>860</v>
      </c>
      <c r="C136" s="287" t="s">
        <v>472</v>
      </c>
      <c r="D136" s="293">
        <v>2939</v>
      </c>
      <c r="E136" s="301">
        <v>2939</v>
      </c>
      <c r="F136" s="301">
        <v>2939</v>
      </c>
      <c r="G136" s="301">
        <v>2943</v>
      </c>
      <c r="H136" s="301">
        <v>2935</v>
      </c>
      <c r="I136" s="301">
        <v>3032</v>
      </c>
      <c r="J136" s="301">
        <v>3028</v>
      </c>
      <c r="K136" s="301">
        <v>3032</v>
      </c>
      <c r="L136" s="301">
        <v>3031</v>
      </c>
      <c r="M136" s="301">
        <v>3031</v>
      </c>
      <c r="N136" s="301">
        <v>3022</v>
      </c>
      <c r="O136" s="296">
        <v>3106</v>
      </c>
      <c r="P136" s="293">
        <v>3094</v>
      </c>
      <c r="Q136" s="301">
        <v>2692</v>
      </c>
      <c r="R136" s="301">
        <v>2645</v>
      </c>
      <c r="S136" s="301">
        <v>3376</v>
      </c>
      <c r="T136" s="301">
        <v>3309</v>
      </c>
      <c r="U136" s="301">
        <v>3339</v>
      </c>
      <c r="V136" s="301">
        <v>3290</v>
      </c>
      <c r="W136" s="301">
        <v>3297</v>
      </c>
      <c r="X136" s="301">
        <v>3280</v>
      </c>
      <c r="Y136" s="301">
        <v>3310</v>
      </c>
      <c r="Z136" s="301">
        <v>3296</v>
      </c>
      <c r="AA136" s="296">
        <v>3309</v>
      </c>
      <c r="AB136" s="293">
        <v>3304</v>
      </c>
      <c r="AC136" s="301">
        <v>3296</v>
      </c>
      <c r="AD136" s="301">
        <v>3295</v>
      </c>
      <c r="AE136" s="301">
        <v>3293</v>
      </c>
      <c r="AF136" s="301">
        <v>3313</v>
      </c>
      <c r="AG136" s="301">
        <v>3304</v>
      </c>
      <c r="AH136" s="301">
        <v>3310</v>
      </c>
      <c r="AI136" s="301">
        <v>3309</v>
      </c>
      <c r="AJ136" s="301">
        <v>3304</v>
      </c>
      <c r="AK136" s="301">
        <v>3300</v>
      </c>
      <c r="AL136" s="301">
        <v>3297</v>
      </c>
      <c r="AM136" s="296">
        <v>3296</v>
      </c>
      <c r="AN136" s="293">
        <v>3292</v>
      </c>
      <c r="AO136" s="301">
        <v>3279</v>
      </c>
      <c r="AP136" s="301">
        <v>3275</v>
      </c>
      <c r="AQ136" s="301">
        <v>3266</v>
      </c>
      <c r="AR136" s="301">
        <v>3254</v>
      </c>
      <c r="AS136" s="301">
        <v>3247</v>
      </c>
      <c r="AT136" s="301">
        <v>3233</v>
      </c>
      <c r="AU136" s="301">
        <v>3222</v>
      </c>
      <c r="AV136" s="301">
        <v>3217</v>
      </c>
      <c r="AW136" s="301">
        <v>3213</v>
      </c>
      <c r="AX136" s="301">
        <v>3201</v>
      </c>
      <c r="AY136" s="296">
        <v>3195</v>
      </c>
      <c r="AZ136" s="293">
        <v>3183</v>
      </c>
      <c r="BA136" s="301">
        <v>3170</v>
      </c>
      <c r="BB136" s="301">
        <v>3145</v>
      </c>
      <c r="BC136" s="301">
        <v>3140</v>
      </c>
      <c r="BD136" s="301">
        <v>3135</v>
      </c>
      <c r="BE136" s="301">
        <v>3129</v>
      </c>
      <c r="BF136" s="301">
        <v>3072</v>
      </c>
      <c r="BG136" s="301">
        <v>3085</v>
      </c>
      <c r="BH136" s="301">
        <v>3080</v>
      </c>
      <c r="BI136" s="301">
        <v>3078</v>
      </c>
      <c r="BJ136" s="301">
        <v>3082</v>
      </c>
      <c r="BK136" s="292">
        <v>3080</v>
      </c>
      <c r="BL136" s="293">
        <v>3089</v>
      </c>
      <c r="BM136" s="301">
        <v>3085</v>
      </c>
      <c r="BN136" s="301">
        <v>3191</v>
      </c>
      <c r="BO136" s="301">
        <v>3190</v>
      </c>
      <c r="BP136" s="301">
        <v>3190</v>
      </c>
      <c r="BQ136" s="301">
        <v>3207</v>
      </c>
      <c r="BR136" s="301">
        <v>3157</v>
      </c>
      <c r="BS136" s="301">
        <v>3154</v>
      </c>
      <c r="BT136" s="301">
        <v>3144</v>
      </c>
      <c r="BU136" s="301">
        <v>3138</v>
      </c>
      <c r="BV136" s="301">
        <v>3111</v>
      </c>
      <c r="BW136" s="292">
        <v>3109</v>
      </c>
      <c r="BX136" s="293">
        <v>3123</v>
      </c>
      <c r="BY136" s="301">
        <v>3104</v>
      </c>
      <c r="BZ136" s="301">
        <v>3319</v>
      </c>
      <c r="CA136" s="301">
        <v>3317</v>
      </c>
      <c r="CB136" s="301">
        <v>3342</v>
      </c>
      <c r="CC136" s="301">
        <v>3327</v>
      </c>
      <c r="CD136" s="301">
        <v>3316</v>
      </c>
      <c r="CE136" s="301">
        <v>3302</v>
      </c>
      <c r="CF136" s="301">
        <v>3290</v>
      </c>
      <c r="CG136" s="301">
        <v>3286</v>
      </c>
      <c r="CH136" s="301">
        <v>3272</v>
      </c>
      <c r="CI136" s="292">
        <v>3215</v>
      </c>
      <c r="CJ136" s="293">
        <v>3194</v>
      </c>
      <c r="CK136" s="301">
        <v>3219</v>
      </c>
      <c r="CL136" s="301">
        <v>3229</v>
      </c>
      <c r="CM136" s="301">
        <v>3272</v>
      </c>
      <c r="CN136" s="301">
        <v>3258</v>
      </c>
      <c r="CO136" s="301">
        <v>3258</v>
      </c>
      <c r="CP136" s="301">
        <v>3260</v>
      </c>
      <c r="CQ136" s="301">
        <v>3289</v>
      </c>
      <c r="CR136" s="301">
        <v>3285</v>
      </c>
      <c r="CS136" s="292">
        <v>3271</v>
      </c>
      <c r="CT136" s="296">
        <v>3272</v>
      </c>
      <c r="CU136" s="292">
        <v>3257</v>
      </c>
      <c r="CV136" s="301">
        <v>3220</v>
      </c>
      <c r="CW136" s="301">
        <v>3236</v>
      </c>
      <c r="CX136" s="301">
        <v>3242</v>
      </c>
      <c r="CY136" s="301">
        <v>3259</v>
      </c>
      <c r="CZ136" s="301">
        <v>3257</v>
      </c>
      <c r="DA136" s="301">
        <v>3259</v>
      </c>
      <c r="DB136" s="301">
        <v>3273</v>
      </c>
      <c r="DC136" s="301">
        <v>3262</v>
      </c>
      <c r="DD136" s="301">
        <v>3263</v>
      </c>
      <c r="DE136" s="301">
        <v>3262</v>
      </c>
      <c r="DF136" s="301">
        <v>3259</v>
      </c>
      <c r="DG136" s="301">
        <v>3309</v>
      </c>
      <c r="DH136" s="301">
        <v>3207</v>
      </c>
      <c r="DI136" s="301">
        <v>3251</v>
      </c>
      <c r="DJ136" s="301">
        <v>3220</v>
      </c>
      <c r="DK136" s="301">
        <v>3287</v>
      </c>
      <c r="DL136" s="301">
        <v>3326</v>
      </c>
      <c r="DM136" s="301">
        <v>3337</v>
      </c>
      <c r="DN136" s="301">
        <v>3345</v>
      </c>
      <c r="DO136" s="93">
        <v>8</v>
      </c>
      <c r="DP136" s="79">
        <v>0.2391629297458894</v>
      </c>
      <c r="DQ136" s="93">
        <v>36</v>
      </c>
      <c r="DR136" s="79">
        <v>1.0879419764279239</v>
      </c>
    </row>
    <row r="137" spans="1:122" ht="15" customHeight="1" outlineLevel="2">
      <c r="A137" s="309">
        <v>380</v>
      </c>
      <c r="B137" s="14" t="s">
        <v>860</v>
      </c>
      <c r="C137" s="287" t="s">
        <v>477</v>
      </c>
      <c r="D137" s="293">
        <v>239</v>
      </c>
      <c r="E137" s="301">
        <v>239</v>
      </c>
      <c r="F137" s="301">
        <v>239</v>
      </c>
      <c r="G137" s="301">
        <v>239</v>
      </c>
      <c r="H137" s="301">
        <v>236</v>
      </c>
      <c r="I137" s="301">
        <v>260</v>
      </c>
      <c r="J137" s="301">
        <v>260</v>
      </c>
      <c r="K137" s="301">
        <v>260</v>
      </c>
      <c r="L137" s="301">
        <v>260</v>
      </c>
      <c r="M137" s="301">
        <v>260</v>
      </c>
      <c r="N137" s="301">
        <v>260</v>
      </c>
      <c r="O137" s="296">
        <v>265</v>
      </c>
      <c r="P137" s="293">
        <v>265</v>
      </c>
      <c r="Q137" s="301">
        <v>245</v>
      </c>
      <c r="R137" s="301">
        <v>239</v>
      </c>
      <c r="S137" s="301">
        <v>343</v>
      </c>
      <c r="T137" s="301">
        <v>343</v>
      </c>
      <c r="U137" s="301">
        <v>352</v>
      </c>
      <c r="V137" s="301">
        <v>352</v>
      </c>
      <c r="W137" s="301">
        <v>352</v>
      </c>
      <c r="X137" s="301">
        <v>356</v>
      </c>
      <c r="Y137" s="301">
        <v>356</v>
      </c>
      <c r="Z137" s="301">
        <v>359</v>
      </c>
      <c r="AA137" s="296">
        <v>359</v>
      </c>
      <c r="AB137" s="293">
        <v>358</v>
      </c>
      <c r="AC137" s="301">
        <v>355</v>
      </c>
      <c r="AD137" s="301">
        <v>354</v>
      </c>
      <c r="AE137" s="301">
        <v>354</v>
      </c>
      <c r="AF137" s="301">
        <v>359</v>
      </c>
      <c r="AG137" s="301">
        <v>357</v>
      </c>
      <c r="AH137" s="301">
        <v>358</v>
      </c>
      <c r="AI137" s="301">
        <v>360</v>
      </c>
      <c r="AJ137" s="301">
        <v>358</v>
      </c>
      <c r="AK137" s="301">
        <v>359</v>
      </c>
      <c r="AL137" s="301">
        <v>359</v>
      </c>
      <c r="AM137" s="296">
        <v>359</v>
      </c>
      <c r="AN137" s="293">
        <v>358</v>
      </c>
      <c r="AO137" s="301">
        <v>357</v>
      </c>
      <c r="AP137" s="301">
        <v>355</v>
      </c>
      <c r="AQ137" s="301">
        <v>353</v>
      </c>
      <c r="AR137" s="301">
        <v>348</v>
      </c>
      <c r="AS137" s="301">
        <v>347</v>
      </c>
      <c r="AT137" s="301">
        <v>346</v>
      </c>
      <c r="AU137" s="301">
        <v>342</v>
      </c>
      <c r="AV137" s="301">
        <v>342</v>
      </c>
      <c r="AW137" s="301">
        <v>341</v>
      </c>
      <c r="AX137" s="301">
        <v>339</v>
      </c>
      <c r="AY137" s="296">
        <v>339</v>
      </c>
      <c r="AZ137" s="293">
        <v>339</v>
      </c>
      <c r="BA137" s="301">
        <v>339</v>
      </c>
      <c r="BB137" s="301">
        <v>338</v>
      </c>
      <c r="BC137" s="301">
        <v>339</v>
      </c>
      <c r="BD137" s="301">
        <v>339</v>
      </c>
      <c r="BE137" s="301">
        <v>339</v>
      </c>
      <c r="BF137" s="301">
        <v>339</v>
      </c>
      <c r="BG137" s="301">
        <v>338</v>
      </c>
      <c r="BH137" s="301">
        <v>337</v>
      </c>
      <c r="BI137" s="301">
        <v>337</v>
      </c>
      <c r="BJ137" s="301">
        <v>339</v>
      </c>
      <c r="BK137" s="292">
        <v>338</v>
      </c>
      <c r="BL137" s="293">
        <v>342</v>
      </c>
      <c r="BM137" s="301">
        <v>342</v>
      </c>
      <c r="BN137" s="301">
        <v>344</v>
      </c>
      <c r="BO137" s="301">
        <v>344</v>
      </c>
      <c r="BP137" s="301">
        <v>344</v>
      </c>
      <c r="BQ137" s="301">
        <v>345</v>
      </c>
      <c r="BR137" s="301">
        <v>341</v>
      </c>
      <c r="BS137" s="301">
        <v>340</v>
      </c>
      <c r="BT137" s="301">
        <v>338</v>
      </c>
      <c r="BU137" s="301">
        <v>338</v>
      </c>
      <c r="BV137" s="301">
        <v>334</v>
      </c>
      <c r="BW137" s="292">
        <v>333</v>
      </c>
      <c r="BX137" s="293">
        <v>335</v>
      </c>
      <c r="BY137" s="301">
        <v>334</v>
      </c>
      <c r="BZ137" s="301">
        <v>343</v>
      </c>
      <c r="CA137" s="301">
        <v>344</v>
      </c>
      <c r="CB137" s="301">
        <v>346</v>
      </c>
      <c r="CC137" s="301">
        <v>345</v>
      </c>
      <c r="CD137" s="301">
        <v>347</v>
      </c>
      <c r="CE137" s="301">
        <v>345</v>
      </c>
      <c r="CF137" s="301">
        <v>347</v>
      </c>
      <c r="CG137" s="301">
        <v>349</v>
      </c>
      <c r="CH137" s="301">
        <v>348</v>
      </c>
      <c r="CI137" s="292">
        <v>350</v>
      </c>
      <c r="CJ137" s="293">
        <v>351</v>
      </c>
      <c r="CK137" s="301">
        <v>347</v>
      </c>
      <c r="CL137" s="301">
        <v>346</v>
      </c>
      <c r="CM137" s="301">
        <v>347</v>
      </c>
      <c r="CN137" s="301">
        <v>346</v>
      </c>
      <c r="CO137" s="301">
        <v>346</v>
      </c>
      <c r="CP137" s="301">
        <v>345</v>
      </c>
      <c r="CQ137" s="301">
        <v>344</v>
      </c>
      <c r="CR137" s="301">
        <v>344</v>
      </c>
      <c r="CS137" s="292">
        <v>343</v>
      </c>
      <c r="CT137" s="296">
        <v>340</v>
      </c>
      <c r="CU137" s="292">
        <v>339</v>
      </c>
      <c r="CV137" s="301">
        <v>338</v>
      </c>
      <c r="CW137" s="301">
        <v>339</v>
      </c>
      <c r="CX137" s="301">
        <v>336</v>
      </c>
      <c r="CY137" s="301">
        <v>337</v>
      </c>
      <c r="CZ137" s="301">
        <v>335</v>
      </c>
      <c r="DA137" s="301">
        <v>339</v>
      </c>
      <c r="DB137" s="301">
        <v>342</v>
      </c>
      <c r="DC137" s="301">
        <v>342</v>
      </c>
      <c r="DD137" s="301">
        <v>342</v>
      </c>
      <c r="DE137" s="301">
        <v>344</v>
      </c>
      <c r="DF137" s="301">
        <v>343</v>
      </c>
      <c r="DG137" s="301">
        <v>340</v>
      </c>
      <c r="DH137" s="301">
        <v>342</v>
      </c>
      <c r="DI137" s="301">
        <v>339</v>
      </c>
      <c r="DJ137" s="301">
        <v>331</v>
      </c>
      <c r="DK137" s="301">
        <v>334</v>
      </c>
      <c r="DL137" s="301">
        <v>335</v>
      </c>
      <c r="DM137" s="301">
        <v>334</v>
      </c>
      <c r="DN137" s="301">
        <v>339</v>
      </c>
      <c r="DO137" s="93">
        <v>5</v>
      </c>
      <c r="DP137" s="79">
        <v>1.4749262536873156</v>
      </c>
      <c r="DQ137" s="93">
        <v>-1</v>
      </c>
      <c r="DR137" s="79">
        <v>-0.29411764705882354</v>
      </c>
    </row>
    <row r="138" spans="1:122" ht="15" customHeight="1" outlineLevel="2" thickBot="1">
      <c r="A138" s="309">
        <v>631</v>
      </c>
      <c r="B138" s="14" t="s">
        <v>860</v>
      </c>
      <c r="C138" s="287" t="s">
        <v>500</v>
      </c>
      <c r="D138" s="294">
        <v>312</v>
      </c>
      <c r="E138" s="302">
        <v>311</v>
      </c>
      <c r="F138" s="302">
        <v>313</v>
      </c>
      <c r="G138" s="302">
        <v>313</v>
      </c>
      <c r="H138" s="302">
        <v>313</v>
      </c>
      <c r="I138" s="302">
        <v>341</v>
      </c>
      <c r="J138" s="302">
        <v>340</v>
      </c>
      <c r="K138" s="302">
        <v>339</v>
      </c>
      <c r="L138" s="302">
        <v>339</v>
      </c>
      <c r="M138" s="302">
        <v>338</v>
      </c>
      <c r="N138" s="302">
        <v>336</v>
      </c>
      <c r="O138" s="297">
        <v>343</v>
      </c>
      <c r="P138" s="294">
        <v>340</v>
      </c>
      <c r="Q138" s="302">
        <v>310</v>
      </c>
      <c r="R138" s="302">
        <v>306</v>
      </c>
      <c r="S138" s="302">
        <v>479</v>
      </c>
      <c r="T138" s="302">
        <v>476</v>
      </c>
      <c r="U138" s="302">
        <v>484</v>
      </c>
      <c r="V138" s="302">
        <v>484</v>
      </c>
      <c r="W138" s="302">
        <v>480</v>
      </c>
      <c r="X138" s="302">
        <v>480</v>
      </c>
      <c r="Y138" s="302">
        <v>485</v>
      </c>
      <c r="Z138" s="302">
        <v>482</v>
      </c>
      <c r="AA138" s="297">
        <v>481</v>
      </c>
      <c r="AB138" s="294">
        <v>481</v>
      </c>
      <c r="AC138" s="302">
        <v>481</v>
      </c>
      <c r="AD138" s="302">
        <v>481</v>
      </c>
      <c r="AE138" s="302">
        <v>481</v>
      </c>
      <c r="AF138" s="302">
        <v>482</v>
      </c>
      <c r="AG138" s="302">
        <v>482</v>
      </c>
      <c r="AH138" s="302">
        <v>480</v>
      </c>
      <c r="AI138" s="302">
        <v>481</v>
      </c>
      <c r="AJ138" s="302">
        <v>480</v>
      </c>
      <c r="AK138" s="302">
        <v>481</v>
      </c>
      <c r="AL138" s="302">
        <v>479</v>
      </c>
      <c r="AM138" s="297">
        <v>479</v>
      </c>
      <c r="AN138" s="294">
        <v>478</v>
      </c>
      <c r="AO138" s="302">
        <v>476</v>
      </c>
      <c r="AP138" s="302">
        <v>472</v>
      </c>
      <c r="AQ138" s="302">
        <v>472</v>
      </c>
      <c r="AR138" s="302">
        <v>475</v>
      </c>
      <c r="AS138" s="302">
        <v>474</v>
      </c>
      <c r="AT138" s="302">
        <v>472</v>
      </c>
      <c r="AU138" s="302">
        <v>468</v>
      </c>
      <c r="AV138" s="302">
        <v>467</v>
      </c>
      <c r="AW138" s="302">
        <v>467</v>
      </c>
      <c r="AX138" s="302">
        <v>465</v>
      </c>
      <c r="AY138" s="297">
        <v>464</v>
      </c>
      <c r="AZ138" s="294">
        <v>465</v>
      </c>
      <c r="BA138" s="302">
        <v>465</v>
      </c>
      <c r="BB138" s="302">
        <v>464</v>
      </c>
      <c r="BC138" s="302">
        <v>467</v>
      </c>
      <c r="BD138" s="302">
        <v>463</v>
      </c>
      <c r="BE138" s="302">
        <v>459</v>
      </c>
      <c r="BF138" s="302">
        <v>455</v>
      </c>
      <c r="BG138" s="302">
        <v>458</v>
      </c>
      <c r="BH138" s="302">
        <v>457</v>
      </c>
      <c r="BI138" s="302">
        <v>457</v>
      </c>
      <c r="BJ138" s="302">
        <v>459</v>
      </c>
      <c r="BK138" s="303">
        <v>460</v>
      </c>
      <c r="BL138" s="294">
        <v>483</v>
      </c>
      <c r="BM138" s="302">
        <v>483</v>
      </c>
      <c r="BN138" s="302">
        <v>492</v>
      </c>
      <c r="BO138" s="302">
        <v>493</v>
      </c>
      <c r="BP138" s="302">
        <v>493</v>
      </c>
      <c r="BQ138" s="302">
        <v>495</v>
      </c>
      <c r="BR138" s="302">
        <v>494</v>
      </c>
      <c r="BS138" s="302">
        <v>498</v>
      </c>
      <c r="BT138" s="302">
        <v>497</v>
      </c>
      <c r="BU138" s="302">
        <v>491</v>
      </c>
      <c r="BV138" s="302">
        <v>489</v>
      </c>
      <c r="BW138" s="303">
        <v>488</v>
      </c>
      <c r="BX138" s="294">
        <v>490</v>
      </c>
      <c r="BY138" s="302">
        <v>496</v>
      </c>
      <c r="BZ138" s="302">
        <v>521</v>
      </c>
      <c r="CA138" s="302">
        <v>519</v>
      </c>
      <c r="CB138" s="302">
        <v>517</v>
      </c>
      <c r="CC138" s="302">
        <v>517</v>
      </c>
      <c r="CD138" s="302">
        <v>517</v>
      </c>
      <c r="CE138" s="302">
        <v>517</v>
      </c>
      <c r="CF138" s="302">
        <v>519</v>
      </c>
      <c r="CG138" s="302">
        <v>523</v>
      </c>
      <c r="CH138" s="302">
        <v>519</v>
      </c>
      <c r="CI138" s="303">
        <v>516</v>
      </c>
      <c r="CJ138" s="294">
        <v>507</v>
      </c>
      <c r="CK138" s="302">
        <v>511</v>
      </c>
      <c r="CL138" s="302">
        <v>517</v>
      </c>
      <c r="CM138" s="302">
        <v>519</v>
      </c>
      <c r="CN138" s="302">
        <v>518</v>
      </c>
      <c r="CO138" s="302">
        <v>527</v>
      </c>
      <c r="CP138" s="302">
        <v>532</v>
      </c>
      <c r="CQ138" s="302">
        <v>540</v>
      </c>
      <c r="CR138" s="302">
        <v>543</v>
      </c>
      <c r="CS138" s="303">
        <v>540</v>
      </c>
      <c r="CT138" s="297">
        <v>540</v>
      </c>
      <c r="CU138" s="292">
        <v>536</v>
      </c>
      <c r="CV138" s="301">
        <v>531</v>
      </c>
      <c r="CW138" s="301">
        <v>535</v>
      </c>
      <c r="CX138" s="301">
        <v>542</v>
      </c>
      <c r="CY138" s="301">
        <v>546</v>
      </c>
      <c r="CZ138" s="301">
        <v>546</v>
      </c>
      <c r="DA138" s="301">
        <v>545</v>
      </c>
      <c r="DB138" s="301">
        <v>547</v>
      </c>
      <c r="DC138" s="301">
        <v>547</v>
      </c>
      <c r="DD138" s="301">
        <v>547</v>
      </c>
      <c r="DE138" s="301">
        <v>550</v>
      </c>
      <c r="DF138" s="301">
        <v>551</v>
      </c>
      <c r="DG138" s="301">
        <v>545</v>
      </c>
      <c r="DH138" s="301">
        <v>540</v>
      </c>
      <c r="DI138" s="301">
        <v>555</v>
      </c>
      <c r="DJ138" s="301">
        <v>550</v>
      </c>
      <c r="DK138" s="301">
        <v>559</v>
      </c>
      <c r="DL138" s="301">
        <v>558</v>
      </c>
      <c r="DM138" s="301">
        <v>560</v>
      </c>
      <c r="DN138" s="301">
        <v>560</v>
      </c>
      <c r="DO138" s="93">
        <v>0</v>
      </c>
      <c r="DP138" s="79">
        <v>0</v>
      </c>
      <c r="DQ138" s="93">
        <v>15</v>
      </c>
      <c r="DR138" s="79">
        <v>2.7522935779816518</v>
      </c>
    </row>
    <row r="139" spans="1:122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>
        <v>4998</v>
      </c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193"/>
      <c r="DP139" s="194"/>
    </row>
    <row r="140" spans="1:122">
      <c r="A140" s="198" t="s">
        <v>401</v>
      </c>
      <c r="B140" s="930" t="s">
        <v>896</v>
      </c>
      <c r="C140" s="931"/>
      <c r="D140" s="931"/>
      <c r="E140" s="931"/>
      <c r="F140" s="931"/>
      <c r="G140" s="931"/>
      <c r="H140" s="931"/>
      <c r="I140" s="931"/>
      <c r="J140" s="931"/>
      <c r="K140" s="931"/>
      <c r="L140" s="931"/>
      <c r="M140" s="1009"/>
    </row>
    <row r="141" spans="1:122">
      <c r="A141" s="201" t="s">
        <v>404</v>
      </c>
      <c r="B141" s="921" t="s">
        <v>405</v>
      </c>
      <c r="C141" s="922"/>
      <c r="D141" s="922"/>
      <c r="E141" s="922"/>
      <c r="F141" s="922"/>
      <c r="G141" s="922"/>
      <c r="H141" s="922"/>
      <c r="I141" s="922"/>
      <c r="J141" s="922"/>
      <c r="K141" s="922"/>
      <c r="L141" s="922"/>
      <c r="M141" s="922"/>
    </row>
    <row r="142" spans="1:122">
      <c r="A142" s="553" t="s">
        <v>406</v>
      </c>
      <c r="B142" s="771" t="s">
        <v>407</v>
      </c>
      <c r="C142" s="663"/>
      <c r="D142" s="663"/>
      <c r="E142" s="663"/>
      <c r="F142" s="663"/>
      <c r="G142" s="663"/>
      <c r="H142" s="663"/>
      <c r="I142" s="663"/>
      <c r="J142" s="663"/>
      <c r="K142" s="663"/>
      <c r="L142" s="663"/>
    </row>
  </sheetData>
  <sheetProtection autoFilter="0"/>
  <autoFilter ref="DO2:DR141" xr:uid="{00000000-0009-0000-0000-000014000000}"/>
  <mergeCells count="23">
    <mergeCell ref="B141:M141"/>
    <mergeCell ref="DS7:DT7"/>
    <mergeCell ref="DO2:DO3"/>
    <mergeCell ref="DP2:DP3"/>
    <mergeCell ref="DQ2:DQ3"/>
    <mergeCell ref="DR2:DR3"/>
    <mergeCell ref="DS2:DT2"/>
    <mergeCell ref="AN2:AY2"/>
    <mergeCell ref="AZ2:BK2"/>
    <mergeCell ref="BX2:CI2"/>
    <mergeCell ref="B140:M140"/>
    <mergeCell ref="DO1:DP1"/>
    <mergeCell ref="DQ1:DR1"/>
    <mergeCell ref="A2:A3"/>
    <mergeCell ref="B2:B3"/>
    <mergeCell ref="C2:C3"/>
    <mergeCell ref="D2:O2"/>
    <mergeCell ref="P2:AA2"/>
    <mergeCell ref="AB2:AM2"/>
    <mergeCell ref="BL2:BW2"/>
    <mergeCell ref="CJ2:CU2"/>
    <mergeCell ref="CV2:DG2"/>
    <mergeCell ref="DH2:DN2"/>
  </mergeCells>
  <conditionalFormatting sqref="DO4:DO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DO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P4:DP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DP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Q4:DQ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R4:DR138">
    <cfRule type="iconSet" priority="2">
      <iconSet iconSet="3Symbols2">
        <cfvo type="percent" val="0"/>
        <cfvo type="num" val="0.1"/>
        <cfvo type="num" val="0.5"/>
      </iconSet>
    </cfRule>
  </conditionalFormatting>
  <hyperlinks>
    <hyperlink ref="DU1" location="INDICE!B2" display="Indice" xr:uid="{10C73231-5232-4094-8532-F0820523EC39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66FF66"/>
  </sheetPr>
  <dimension ref="A1:AT146"/>
  <sheetViews>
    <sheetView view="pageBreakPreview" zoomScale="96" zoomScaleNormal="90" zoomScaleSheetLayoutView="96" workbookViewId="0">
      <pane xSplit="2" ySplit="7" topLeftCell="C8" activePane="bottomRight" state="frozen"/>
      <selection pane="bottomRight" activeCell="AT1" sqref="AT1:BX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4" customWidth="1"/>
    <col min="3" max="3" width="10.5703125" style="54" customWidth="1"/>
    <col min="4" max="4" width="6.85546875" style="54" customWidth="1"/>
    <col min="5" max="5" width="9.85546875" style="54" bestFit="1" customWidth="1"/>
    <col min="6" max="6" width="6.85546875" style="54" customWidth="1"/>
    <col min="7" max="7" width="8.28515625" style="54" bestFit="1" customWidth="1"/>
    <col min="8" max="8" width="6.85546875" style="54" customWidth="1"/>
    <col min="9" max="9" width="9.140625" style="54" bestFit="1" customWidth="1"/>
    <col min="10" max="10" width="11.42578125" style="54" customWidth="1"/>
    <col min="11" max="12" width="11.28515625" style="54" customWidth="1"/>
    <col min="13" max="13" width="12.5703125" style="54" customWidth="1"/>
    <col min="14" max="14" width="8.85546875" style="54" customWidth="1"/>
    <col min="15" max="15" width="10.85546875" style="54" bestFit="1" customWidth="1"/>
    <col min="16" max="16" width="6.85546875" style="54" bestFit="1" customWidth="1"/>
    <col min="17" max="17" width="10" style="54" bestFit="1" customWidth="1"/>
    <col min="18" max="18" width="6.85546875" style="54" bestFit="1" customWidth="1"/>
    <col min="19" max="19" width="13.28515625" style="54" bestFit="1" customWidth="1"/>
    <col min="20" max="20" width="6.85546875" style="54" bestFit="1" customWidth="1"/>
    <col min="21" max="21" width="13" style="54" bestFit="1" customWidth="1"/>
    <col min="22" max="22" width="6.85546875" style="54" bestFit="1" customWidth="1"/>
    <col min="23" max="23" width="11" style="54" bestFit="1" customWidth="1"/>
    <col min="24" max="24" width="6.85546875" style="54" bestFit="1" customWidth="1"/>
    <col min="25" max="25" width="9.5703125" style="54" bestFit="1" customWidth="1"/>
    <col min="26" max="26" width="6.28515625" style="54" customWidth="1"/>
    <col min="27" max="27" width="11" style="54" bestFit="1" customWidth="1"/>
    <col min="28" max="28" width="6.85546875" style="54" bestFit="1" customWidth="1"/>
    <col min="29" max="29" width="9.5703125" style="54" bestFit="1" customWidth="1"/>
    <col min="30" max="30" width="6.28515625" style="54" customWidth="1"/>
    <col min="31" max="31" width="13.28515625" style="54" customWidth="1"/>
    <col min="32" max="32" width="6.85546875" style="54" customWidth="1"/>
    <col min="33" max="33" width="13.42578125" style="54" customWidth="1"/>
    <col min="34" max="34" width="6.85546875" style="54" customWidth="1"/>
    <col min="35" max="35" width="11.7109375" style="54" bestFit="1" customWidth="1"/>
    <col min="36" max="36" width="7.28515625" style="54" customWidth="1"/>
    <col min="37" max="37" width="11.7109375" style="54" bestFit="1" customWidth="1"/>
    <col min="38" max="38" width="6.85546875" style="54" customWidth="1"/>
    <col min="39" max="39" width="9.7109375" style="54" customWidth="1"/>
    <col min="40" max="40" width="6.85546875" style="54" customWidth="1"/>
    <col min="41" max="41" width="10.28515625" style="54" customWidth="1"/>
    <col min="42" max="42" width="6.85546875" style="54" customWidth="1"/>
    <col min="43" max="43" width="18.7109375" style="54" customWidth="1"/>
    <col min="44" max="44" width="15.85546875" style="54" customWidth="1"/>
    <col min="45" max="234" width="11.42578125" style="54"/>
    <col min="235" max="235" width="20.140625" style="54" customWidth="1"/>
    <col min="236" max="236" width="7.5703125" style="54" bestFit="1" customWidth="1"/>
    <col min="237" max="237" width="9.140625" style="54" bestFit="1" customWidth="1"/>
    <col min="238" max="239" width="7.5703125" style="54" bestFit="1" customWidth="1"/>
    <col min="240" max="240" width="12.140625" style="54" bestFit="1" customWidth="1"/>
    <col min="241" max="241" width="10.5703125" style="54" bestFit="1" customWidth="1"/>
    <col min="242" max="242" width="9.140625" style="54" bestFit="1" customWidth="1"/>
    <col min="243" max="243" width="7.5703125" style="54" bestFit="1" customWidth="1"/>
    <col min="244" max="244" width="11.5703125" style="54" customWidth="1"/>
    <col min="245" max="490" width="11.42578125" style="54"/>
    <col min="491" max="491" width="20.140625" style="54" customWidth="1"/>
    <col min="492" max="492" width="7.5703125" style="54" bestFit="1" customWidth="1"/>
    <col min="493" max="493" width="9.140625" style="54" bestFit="1" customWidth="1"/>
    <col min="494" max="495" width="7.5703125" style="54" bestFit="1" customWidth="1"/>
    <col min="496" max="496" width="12.140625" style="54" bestFit="1" customWidth="1"/>
    <col min="497" max="497" width="10.5703125" style="54" bestFit="1" customWidth="1"/>
    <col min="498" max="498" width="9.140625" style="54" bestFit="1" customWidth="1"/>
    <col min="499" max="499" width="7.5703125" style="54" bestFit="1" customWidth="1"/>
    <col min="500" max="500" width="11.5703125" style="54" customWidth="1"/>
    <col min="501" max="746" width="11.42578125" style="54"/>
    <col min="747" max="747" width="20.140625" style="54" customWidth="1"/>
    <col min="748" max="748" width="7.5703125" style="54" bestFit="1" customWidth="1"/>
    <col min="749" max="749" width="9.140625" style="54" bestFit="1" customWidth="1"/>
    <col min="750" max="751" width="7.5703125" style="54" bestFit="1" customWidth="1"/>
    <col min="752" max="752" width="12.140625" style="54" bestFit="1" customWidth="1"/>
    <col min="753" max="753" width="10.5703125" style="54" bestFit="1" customWidth="1"/>
    <col min="754" max="754" width="9.140625" style="54" bestFit="1" customWidth="1"/>
    <col min="755" max="755" width="7.5703125" style="54" bestFit="1" customWidth="1"/>
    <col min="756" max="756" width="11.5703125" style="54" customWidth="1"/>
    <col min="757" max="1002" width="11.42578125" style="54"/>
    <col min="1003" max="1003" width="20.140625" style="54" customWidth="1"/>
    <col min="1004" max="1004" width="7.5703125" style="54" bestFit="1" customWidth="1"/>
    <col min="1005" max="1005" width="9.140625" style="54" bestFit="1" customWidth="1"/>
    <col min="1006" max="1007" width="7.5703125" style="54" bestFit="1" customWidth="1"/>
    <col min="1008" max="1008" width="12.140625" style="54" bestFit="1" customWidth="1"/>
    <col min="1009" max="1009" width="10.5703125" style="54" bestFit="1" customWidth="1"/>
    <col min="1010" max="1010" width="9.140625" style="54" bestFit="1" customWidth="1"/>
    <col min="1011" max="1011" width="7.5703125" style="54" bestFit="1" customWidth="1"/>
    <col min="1012" max="1012" width="11.5703125" style="54" customWidth="1"/>
    <col min="1013" max="1258" width="11.42578125" style="54"/>
    <col min="1259" max="1259" width="20.140625" style="54" customWidth="1"/>
    <col min="1260" max="1260" width="7.5703125" style="54" bestFit="1" customWidth="1"/>
    <col min="1261" max="1261" width="9.140625" style="54" bestFit="1" customWidth="1"/>
    <col min="1262" max="1263" width="7.5703125" style="54" bestFit="1" customWidth="1"/>
    <col min="1264" max="1264" width="12.140625" style="54" bestFit="1" customWidth="1"/>
    <col min="1265" max="1265" width="10.5703125" style="54" bestFit="1" customWidth="1"/>
    <col min="1266" max="1266" width="9.140625" style="54" bestFit="1" customWidth="1"/>
    <col min="1267" max="1267" width="7.5703125" style="54" bestFit="1" customWidth="1"/>
    <col min="1268" max="1268" width="11.5703125" style="54" customWidth="1"/>
    <col min="1269" max="1514" width="11.42578125" style="54"/>
    <col min="1515" max="1515" width="20.140625" style="54" customWidth="1"/>
    <col min="1516" max="1516" width="7.5703125" style="54" bestFit="1" customWidth="1"/>
    <col min="1517" max="1517" width="9.140625" style="54" bestFit="1" customWidth="1"/>
    <col min="1518" max="1519" width="7.5703125" style="54" bestFit="1" customWidth="1"/>
    <col min="1520" max="1520" width="12.140625" style="54" bestFit="1" customWidth="1"/>
    <col min="1521" max="1521" width="10.5703125" style="54" bestFit="1" customWidth="1"/>
    <col min="1522" max="1522" width="9.140625" style="54" bestFit="1" customWidth="1"/>
    <col min="1523" max="1523" width="7.5703125" style="54" bestFit="1" customWidth="1"/>
    <col min="1524" max="1524" width="11.5703125" style="54" customWidth="1"/>
    <col min="1525" max="1770" width="11.42578125" style="54"/>
    <col min="1771" max="1771" width="20.140625" style="54" customWidth="1"/>
    <col min="1772" max="1772" width="7.5703125" style="54" bestFit="1" customWidth="1"/>
    <col min="1773" max="1773" width="9.140625" style="54" bestFit="1" customWidth="1"/>
    <col min="1774" max="1775" width="7.5703125" style="54" bestFit="1" customWidth="1"/>
    <col min="1776" max="1776" width="12.140625" style="54" bestFit="1" customWidth="1"/>
    <col min="1777" max="1777" width="10.5703125" style="54" bestFit="1" customWidth="1"/>
    <col min="1778" max="1778" width="9.140625" style="54" bestFit="1" customWidth="1"/>
    <col min="1779" max="1779" width="7.5703125" style="54" bestFit="1" customWidth="1"/>
    <col min="1780" max="1780" width="11.5703125" style="54" customWidth="1"/>
    <col min="1781" max="2026" width="11.42578125" style="54"/>
    <col min="2027" max="2027" width="20.140625" style="54" customWidth="1"/>
    <col min="2028" max="2028" width="7.5703125" style="54" bestFit="1" customWidth="1"/>
    <col min="2029" max="2029" width="9.140625" style="54" bestFit="1" customWidth="1"/>
    <col min="2030" max="2031" width="7.5703125" style="54" bestFit="1" customWidth="1"/>
    <col min="2032" max="2032" width="12.140625" style="54" bestFit="1" customWidth="1"/>
    <col min="2033" max="2033" width="10.5703125" style="54" bestFit="1" customWidth="1"/>
    <col min="2034" max="2034" width="9.140625" style="54" bestFit="1" customWidth="1"/>
    <col min="2035" max="2035" width="7.5703125" style="54" bestFit="1" customWidth="1"/>
    <col min="2036" max="2036" width="11.5703125" style="54" customWidth="1"/>
    <col min="2037" max="2282" width="11.42578125" style="54"/>
    <col min="2283" max="2283" width="20.140625" style="54" customWidth="1"/>
    <col min="2284" max="2284" width="7.5703125" style="54" bestFit="1" customWidth="1"/>
    <col min="2285" max="2285" width="9.140625" style="54" bestFit="1" customWidth="1"/>
    <col min="2286" max="2287" width="7.5703125" style="54" bestFit="1" customWidth="1"/>
    <col min="2288" max="2288" width="12.140625" style="54" bestFit="1" customWidth="1"/>
    <col min="2289" max="2289" width="10.5703125" style="54" bestFit="1" customWidth="1"/>
    <col min="2290" max="2290" width="9.140625" style="54" bestFit="1" customWidth="1"/>
    <col min="2291" max="2291" width="7.5703125" style="54" bestFit="1" customWidth="1"/>
    <col min="2292" max="2292" width="11.5703125" style="54" customWidth="1"/>
    <col min="2293" max="2538" width="11.42578125" style="54"/>
    <col min="2539" max="2539" width="20.140625" style="54" customWidth="1"/>
    <col min="2540" max="2540" width="7.5703125" style="54" bestFit="1" customWidth="1"/>
    <col min="2541" max="2541" width="9.140625" style="54" bestFit="1" customWidth="1"/>
    <col min="2542" max="2543" width="7.5703125" style="54" bestFit="1" customWidth="1"/>
    <col min="2544" max="2544" width="12.140625" style="54" bestFit="1" customWidth="1"/>
    <col min="2545" max="2545" width="10.5703125" style="54" bestFit="1" customWidth="1"/>
    <col min="2546" max="2546" width="9.140625" style="54" bestFit="1" customWidth="1"/>
    <col min="2547" max="2547" width="7.5703125" style="54" bestFit="1" customWidth="1"/>
    <col min="2548" max="2548" width="11.5703125" style="54" customWidth="1"/>
    <col min="2549" max="2794" width="11.42578125" style="54"/>
    <col min="2795" max="2795" width="20.140625" style="54" customWidth="1"/>
    <col min="2796" max="2796" width="7.5703125" style="54" bestFit="1" customWidth="1"/>
    <col min="2797" max="2797" width="9.140625" style="54" bestFit="1" customWidth="1"/>
    <col min="2798" max="2799" width="7.5703125" style="54" bestFit="1" customWidth="1"/>
    <col min="2800" max="2800" width="12.140625" style="54" bestFit="1" customWidth="1"/>
    <col min="2801" max="2801" width="10.5703125" style="54" bestFit="1" customWidth="1"/>
    <col min="2802" max="2802" width="9.140625" style="54" bestFit="1" customWidth="1"/>
    <col min="2803" max="2803" width="7.5703125" style="54" bestFit="1" customWidth="1"/>
    <col min="2804" max="2804" width="11.5703125" style="54" customWidth="1"/>
    <col min="2805" max="3050" width="11.42578125" style="54"/>
    <col min="3051" max="3051" width="20.140625" style="54" customWidth="1"/>
    <col min="3052" max="3052" width="7.5703125" style="54" bestFit="1" customWidth="1"/>
    <col min="3053" max="3053" width="9.140625" style="54" bestFit="1" customWidth="1"/>
    <col min="3054" max="3055" width="7.5703125" style="54" bestFit="1" customWidth="1"/>
    <col min="3056" max="3056" width="12.140625" style="54" bestFit="1" customWidth="1"/>
    <col min="3057" max="3057" width="10.5703125" style="54" bestFit="1" customWidth="1"/>
    <col min="3058" max="3058" width="9.140625" style="54" bestFit="1" customWidth="1"/>
    <col min="3059" max="3059" width="7.5703125" style="54" bestFit="1" customWidth="1"/>
    <col min="3060" max="3060" width="11.5703125" style="54" customWidth="1"/>
    <col min="3061" max="3306" width="11.42578125" style="54"/>
    <col min="3307" max="3307" width="20.140625" style="54" customWidth="1"/>
    <col min="3308" max="3308" width="7.5703125" style="54" bestFit="1" customWidth="1"/>
    <col min="3309" max="3309" width="9.140625" style="54" bestFit="1" customWidth="1"/>
    <col min="3310" max="3311" width="7.5703125" style="54" bestFit="1" customWidth="1"/>
    <col min="3312" max="3312" width="12.140625" style="54" bestFit="1" customWidth="1"/>
    <col min="3313" max="3313" width="10.5703125" style="54" bestFit="1" customWidth="1"/>
    <col min="3314" max="3314" width="9.140625" style="54" bestFit="1" customWidth="1"/>
    <col min="3315" max="3315" width="7.5703125" style="54" bestFit="1" customWidth="1"/>
    <col min="3316" max="3316" width="11.5703125" style="54" customWidth="1"/>
    <col min="3317" max="3562" width="11.42578125" style="54"/>
    <col min="3563" max="3563" width="20.140625" style="54" customWidth="1"/>
    <col min="3564" max="3564" width="7.5703125" style="54" bestFit="1" customWidth="1"/>
    <col min="3565" max="3565" width="9.140625" style="54" bestFit="1" customWidth="1"/>
    <col min="3566" max="3567" width="7.5703125" style="54" bestFit="1" customWidth="1"/>
    <col min="3568" max="3568" width="12.140625" style="54" bestFit="1" customWidth="1"/>
    <col min="3569" max="3569" width="10.5703125" style="54" bestFit="1" customWidth="1"/>
    <col min="3570" max="3570" width="9.140625" style="54" bestFit="1" customWidth="1"/>
    <col min="3571" max="3571" width="7.5703125" style="54" bestFit="1" customWidth="1"/>
    <col min="3572" max="3572" width="11.5703125" style="54" customWidth="1"/>
    <col min="3573" max="3818" width="11.42578125" style="54"/>
    <col min="3819" max="3819" width="20.140625" style="54" customWidth="1"/>
    <col min="3820" max="3820" width="7.5703125" style="54" bestFit="1" customWidth="1"/>
    <col min="3821" max="3821" width="9.140625" style="54" bestFit="1" customWidth="1"/>
    <col min="3822" max="3823" width="7.5703125" style="54" bestFit="1" customWidth="1"/>
    <col min="3824" max="3824" width="12.140625" style="54" bestFit="1" customWidth="1"/>
    <col min="3825" max="3825" width="10.5703125" style="54" bestFit="1" customWidth="1"/>
    <col min="3826" max="3826" width="9.140625" style="54" bestFit="1" customWidth="1"/>
    <col min="3827" max="3827" width="7.5703125" style="54" bestFit="1" customWidth="1"/>
    <col min="3828" max="3828" width="11.5703125" style="54" customWidth="1"/>
    <col min="3829" max="4074" width="11.42578125" style="54"/>
    <col min="4075" max="4075" width="20.140625" style="54" customWidth="1"/>
    <col min="4076" max="4076" width="7.5703125" style="54" bestFit="1" customWidth="1"/>
    <col min="4077" max="4077" width="9.140625" style="54" bestFit="1" customWidth="1"/>
    <col min="4078" max="4079" width="7.5703125" style="54" bestFit="1" customWidth="1"/>
    <col min="4080" max="4080" width="12.140625" style="54" bestFit="1" customWidth="1"/>
    <col min="4081" max="4081" width="10.5703125" style="54" bestFit="1" customWidth="1"/>
    <col min="4082" max="4082" width="9.140625" style="54" bestFit="1" customWidth="1"/>
    <col min="4083" max="4083" width="7.5703125" style="54" bestFit="1" customWidth="1"/>
    <col min="4084" max="4084" width="11.5703125" style="54" customWidth="1"/>
    <col min="4085" max="4330" width="11.42578125" style="54"/>
    <col min="4331" max="4331" width="20.140625" style="54" customWidth="1"/>
    <col min="4332" max="4332" width="7.5703125" style="54" bestFit="1" customWidth="1"/>
    <col min="4333" max="4333" width="9.140625" style="54" bestFit="1" customWidth="1"/>
    <col min="4334" max="4335" width="7.5703125" style="54" bestFit="1" customWidth="1"/>
    <col min="4336" max="4336" width="12.140625" style="54" bestFit="1" customWidth="1"/>
    <col min="4337" max="4337" width="10.5703125" style="54" bestFit="1" customWidth="1"/>
    <col min="4338" max="4338" width="9.140625" style="54" bestFit="1" customWidth="1"/>
    <col min="4339" max="4339" width="7.5703125" style="54" bestFit="1" customWidth="1"/>
    <col min="4340" max="4340" width="11.5703125" style="54" customWidth="1"/>
    <col min="4341" max="4586" width="11.42578125" style="54"/>
    <col min="4587" max="4587" width="20.140625" style="54" customWidth="1"/>
    <col min="4588" max="4588" width="7.5703125" style="54" bestFit="1" customWidth="1"/>
    <col min="4589" max="4589" width="9.140625" style="54" bestFit="1" customWidth="1"/>
    <col min="4590" max="4591" width="7.5703125" style="54" bestFit="1" customWidth="1"/>
    <col min="4592" max="4592" width="12.140625" style="54" bestFit="1" customWidth="1"/>
    <col min="4593" max="4593" width="10.5703125" style="54" bestFit="1" customWidth="1"/>
    <col min="4594" max="4594" width="9.140625" style="54" bestFit="1" customWidth="1"/>
    <col min="4595" max="4595" width="7.5703125" style="54" bestFit="1" customWidth="1"/>
    <col min="4596" max="4596" width="11.5703125" style="54" customWidth="1"/>
    <col min="4597" max="4842" width="11.42578125" style="54"/>
    <col min="4843" max="4843" width="20.140625" style="54" customWidth="1"/>
    <col min="4844" max="4844" width="7.5703125" style="54" bestFit="1" customWidth="1"/>
    <col min="4845" max="4845" width="9.140625" style="54" bestFit="1" customWidth="1"/>
    <col min="4846" max="4847" width="7.5703125" style="54" bestFit="1" customWidth="1"/>
    <col min="4848" max="4848" width="12.140625" style="54" bestFit="1" customWidth="1"/>
    <col min="4849" max="4849" width="10.5703125" style="54" bestFit="1" customWidth="1"/>
    <col min="4850" max="4850" width="9.140625" style="54" bestFit="1" customWidth="1"/>
    <col min="4851" max="4851" width="7.5703125" style="54" bestFit="1" customWidth="1"/>
    <col min="4852" max="4852" width="11.5703125" style="54" customWidth="1"/>
    <col min="4853" max="5098" width="11.42578125" style="54"/>
    <col min="5099" max="5099" width="20.140625" style="54" customWidth="1"/>
    <col min="5100" max="5100" width="7.5703125" style="54" bestFit="1" customWidth="1"/>
    <col min="5101" max="5101" width="9.140625" style="54" bestFit="1" customWidth="1"/>
    <col min="5102" max="5103" width="7.5703125" style="54" bestFit="1" customWidth="1"/>
    <col min="5104" max="5104" width="12.140625" style="54" bestFit="1" customWidth="1"/>
    <col min="5105" max="5105" width="10.5703125" style="54" bestFit="1" customWidth="1"/>
    <col min="5106" max="5106" width="9.140625" style="54" bestFit="1" customWidth="1"/>
    <col min="5107" max="5107" width="7.5703125" style="54" bestFit="1" customWidth="1"/>
    <col min="5108" max="5108" width="11.5703125" style="54" customWidth="1"/>
    <col min="5109" max="5354" width="11.42578125" style="54"/>
    <col min="5355" max="5355" width="20.140625" style="54" customWidth="1"/>
    <col min="5356" max="5356" width="7.5703125" style="54" bestFit="1" customWidth="1"/>
    <col min="5357" max="5357" width="9.140625" style="54" bestFit="1" customWidth="1"/>
    <col min="5358" max="5359" width="7.5703125" style="54" bestFit="1" customWidth="1"/>
    <col min="5360" max="5360" width="12.140625" style="54" bestFit="1" customWidth="1"/>
    <col min="5361" max="5361" width="10.5703125" style="54" bestFit="1" customWidth="1"/>
    <col min="5362" max="5362" width="9.140625" style="54" bestFit="1" customWidth="1"/>
    <col min="5363" max="5363" width="7.5703125" style="54" bestFit="1" customWidth="1"/>
    <col min="5364" max="5364" width="11.5703125" style="54" customWidth="1"/>
    <col min="5365" max="5610" width="11.42578125" style="54"/>
    <col min="5611" max="5611" width="20.140625" style="54" customWidth="1"/>
    <col min="5612" max="5612" width="7.5703125" style="54" bestFit="1" customWidth="1"/>
    <col min="5613" max="5613" width="9.140625" style="54" bestFit="1" customWidth="1"/>
    <col min="5614" max="5615" width="7.5703125" style="54" bestFit="1" customWidth="1"/>
    <col min="5616" max="5616" width="12.140625" style="54" bestFit="1" customWidth="1"/>
    <col min="5617" max="5617" width="10.5703125" style="54" bestFit="1" customWidth="1"/>
    <col min="5618" max="5618" width="9.140625" style="54" bestFit="1" customWidth="1"/>
    <col min="5619" max="5619" width="7.5703125" style="54" bestFit="1" customWidth="1"/>
    <col min="5620" max="5620" width="11.5703125" style="54" customWidth="1"/>
    <col min="5621" max="5866" width="11.42578125" style="54"/>
    <col min="5867" max="5867" width="20.140625" style="54" customWidth="1"/>
    <col min="5868" max="5868" width="7.5703125" style="54" bestFit="1" customWidth="1"/>
    <col min="5869" max="5869" width="9.140625" style="54" bestFit="1" customWidth="1"/>
    <col min="5870" max="5871" width="7.5703125" style="54" bestFit="1" customWidth="1"/>
    <col min="5872" max="5872" width="12.140625" style="54" bestFit="1" customWidth="1"/>
    <col min="5873" max="5873" width="10.5703125" style="54" bestFit="1" customWidth="1"/>
    <col min="5874" max="5874" width="9.140625" style="54" bestFit="1" customWidth="1"/>
    <col min="5875" max="5875" width="7.5703125" style="54" bestFit="1" customWidth="1"/>
    <col min="5876" max="5876" width="11.5703125" style="54" customWidth="1"/>
    <col min="5877" max="6122" width="11.42578125" style="54"/>
    <col min="6123" max="6123" width="20.140625" style="54" customWidth="1"/>
    <col min="6124" max="6124" width="7.5703125" style="54" bestFit="1" customWidth="1"/>
    <col min="6125" max="6125" width="9.140625" style="54" bestFit="1" customWidth="1"/>
    <col min="6126" max="6127" width="7.5703125" style="54" bestFit="1" customWidth="1"/>
    <col min="6128" max="6128" width="12.140625" style="54" bestFit="1" customWidth="1"/>
    <col min="6129" max="6129" width="10.5703125" style="54" bestFit="1" customWidth="1"/>
    <col min="6130" max="6130" width="9.140625" style="54" bestFit="1" customWidth="1"/>
    <col min="6131" max="6131" width="7.5703125" style="54" bestFit="1" customWidth="1"/>
    <col min="6132" max="6132" width="11.5703125" style="54" customWidth="1"/>
    <col min="6133" max="6378" width="11.42578125" style="54"/>
    <col min="6379" max="6379" width="20.140625" style="54" customWidth="1"/>
    <col min="6380" max="6380" width="7.5703125" style="54" bestFit="1" customWidth="1"/>
    <col min="6381" max="6381" width="9.140625" style="54" bestFit="1" customWidth="1"/>
    <col min="6382" max="6383" width="7.5703125" style="54" bestFit="1" customWidth="1"/>
    <col min="6384" max="6384" width="12.140625" style="54" bestFit="1" customWidth="1"/>
    <col min="6385" max="6385" width="10.5703125" style="54" bestFit="1" customWidth="1"/>
    <col min="6386" max="6386" width="9.140625" style="54" bestFit="1" customWidth="1"/>
    <col min="6387" max="6387" width="7.5703125" style="54" bestFit="1" customWidth="1"/>
    <col min="6388" max="6388" width="11.5703125" style="54" customWidth="1"/>
    <col min="6389" max="6634" width="11.42578125" style="54"/>
    <col min="6635" max="6635" width="20.140625" style="54" customWidth="1"/>
    <col min="6636" max="6636" width="7.5703125" style="54" bestFit="1" customWidth="1"/>
    <col min="6637" max="6637" width="9.140625" style="54" bestFit="1" customWidth="1"/>
    <col min="6638" max="6639" width="7.5703125" style="54" bestFit="1" customWidth="1"/>
    <col min="6640" max="6640" width="12.140625" style="54" bestFit="1" customWidth="1"/>
    <col min="6641" max="6641" width="10.5703125" style="54" bestFit="1" customWidth="1"/>
    <col min="6642" max="6642" width="9.140625" style="54" bestFit="1" customWidth="1"/>
    <col min="6643" max="6643" width="7.5703125" style="54" bestFit="1" customWidth="1"/>
    <col min="6644" max="6644" width="11.5703125" style="54" customWidth="1"/>
    <col min="6645" max="6890" width="11.42578125" style="54"/>
    <col min="6891" max="6891" width="20.140625" style="54" customWidth="1"/>
    <col min="6892" max="6892" width="7.5703125" style="54" bestFit="1" customWidth="1"/>
    <col min="6893" max="6893" width="9.140625" style="54" bestFit="1" customWidth="1"/>
    <col min="6894" max="6895" width="7.5703125" style="54" bestFit="1" customWidth="1"/>
    <col min="6896" max="6896" width="12.140625" style="54" bestFit="1" customWidth="1"/>
    <col min="6897" max="6897" width="10.5703125" style="54" bestFit="1" customWidth="1"/>
    <col min="6898" max="6898" width="9.140625" style="54" bestFit="1" customWidth="1"/>
    <col min="6899" max="6899" width="7.5703125" style="54" bestFit="1" customWidth="1"/>
    <col min="6900" max="6900" width="11.5703125" style="54" customWidth="1"/>
    <col min="6901" max="7146" width="11.42578125" style="54"/>
    <col min="7147" max="7147" width="20.140625" style="54" customWidth="1"/>
    <col min="7148" max="7148" width="7.5703125" style="54" bestFit="1" customWidth="1"/>
    <col min="7149" max="7149" width="9.140625" style="54" bestFit="1" customWidth="1"/>
    <col min="7150" max="7151" width="7.5703125" style="54" bestFit="1" customWidth="1"/>
    <col min="7152" max="7152" width="12.140625" style="54" bestFit="1" customWidth="1"/>
    <col min="7153" max="7153" width="10.5703125" style="54" bestFit="1" customWidth="1"/>
    <col min="7154" max="7154" width="9.140625" style="54" bestFit="1" customWidth="1"/>
    <col min="7155" max="7155" width="7.5703125" style="54" bestFit="1" customWidth="1"/>
    <col min="7156" max="7156" width="11.5703125" style="54" customWidth="1"/>
    <col min="7157" max="7402" width="11.42578125" style="54"/>
    <col min="7403" max="7403" width="20.140625" style="54" customWidth="1"/>
    <col min="7404" max="7404" width="7.5703125" style="54" bestFit="1" customWidth="1"/>
    <col min="7405" max="7405" width="9.140625" style="54" bestFit="1" customWidth="1"/>
    <col min="7406" max="7407" width="7.5703125" style="54" bestFit="1" customWidth="1"/>
    <col min="7408" max="7408" width="12.140625" style="54" bestFit="1" customWidth="1"/>
    <col min="7409" max="7409" width="10.5703125" style="54" bestFit="1" customWidth="1"/>
    <col min="7410" max="7410" width="9.140625" style="54" bestFit="1" customWidth="1"/>
    <col min="7411" max="7411" width="7.5703125" style="54" bestFit="1" customWidth="1"/>
    <col min="7412" max="7412" width="11.5703125" style="54" customWidth="1"/>
    <col min="7413" max="7658" width="11.42578125" style="54"/>
    <col min="7659" max="7659" width="20.140625" style="54" customWidth="1"/>
    <col min="7660" max="7660" width="7.5703125" style="54" bestFit="1" customWidth="1"/>
    <col min="7661" max="7661" width="9.140625" style="54" bestFit="1" customWidth="1"/>
    <col min="7662" max="7663" width="7.5703125" style="54" bestFit="1" customWidth="1"/>
    <col min="7664" max="7664" width="12.140625" style="54" bestFit="1" customWidth="1"/>
    <col min="7665" max="7665" width="10.5703125" style="54" bestFit="1" customWidth="1"/>
    <col min="7666" max="7666" width="9.140625" style="54" bestFit="1" customWidth="1"/>
    <col min="7667" max="7667" width="7.5703125" style="54" bestFit="1" customWidth="1"/>
    <col min="7668" max="7668" width="11.5703125" style="54" customWidth="1"/>
    <col min="7669" max="7914" width="11.42578125" style="54"/>
    <col min="7915" max="7915" width="20.140625" style="54" customWidth="1"/>
    <col min="7916" max="7916" width="7.5703125" style="54" bestFit="1" customWidth="1"/>
    <col min="7917" max="7917" width="9.140625" style="54" bestFit="1" customWidth="1"/>
    <col min="7918" max="7919" width="7.5703125" style="54" bestFit="1" customWidth="1"/>
    <col min="7920" max="7920" width="12.140625" style="54" bestFit="1" customWidth="1"/>
    <col min="7921" max="7921" width="10.5703125" style="54" bestFit="1" customWidth="1"/>
    <col min="7922" max="7922" width="9.140625" style="54" bestFit="1" customWidth="1"/>
    <col min="7923" max="7923" width="7.5703125" style="54" bestFit="1" customWidth="1"/>
    <col min="7924" max="7924" width="11.5703125" style="54" customWidth="1"/>
    <col min="7925" max="8170" width="11.42578125" style="54"/>
    <col min="8171" max="8171" width="20.140625" style="54" customWidth="1"/>
    <col min="8172" max="8172" width="7.5703125" style="54" bestFit="1" customWidth="1"/>
    <col min="8173" max="8173" width="9.140625" style="54" bestFit="1" customWidth="1"/>
    <col min="8174" max="8175" width="7.5703125" style="54" bestFit="1" customWidth="1"/>
    <col min="8176" max="8176" width="12.140625" style="54" bestFit="1" customWidth="1"/>
    <col min="8177" max="8177" width="10.5703125" style="54" bestFit="1" customWidth="1"/>
    <col min="8178" max="8178" width="9.140625" style="54" bestFit="1" customWidth="1"/>
    <col min="8179" max="8179" width="7.5703125" style="54" bestFit="1" customWidth="1"/>
    <col min="8180" max="8180" width="11.5703125" style="54" customWidth="1"/>
    <col min="8181" max="8426" width="11.42578125" style="54"/>
    <col min="8427" max="8427" width="20.140625" style="54" customWidth="1"/>
    <col min="8428" max="8428" width="7.5703125" style="54" bestFit="1" customWidth="1"/>
    <col min="8429" max="8429" width="9.140625" style="54" bestFit="1" customWidth="1"/>
    <col min="8430" max="8431" width="7.5703125" style="54" bestFit="1" customWidth="1"/>
    <col min="8432" max="8432" width="12.140625" style="54" bestFit="1" customWidth="1"/>
    <col min="8433" max="8433" width="10.5703125" style="54" bestFit="1" customWidth="1"/>
    <col min="8434" max="8434" width="9.140625" style="54" bestFit="1" customWidth="1"/>
    <col min="8435" max="8435" width="7.5703125" style="54" bestFit="1" customWidth="1"/>
    <col min="8436" max="8436" width="11.5703125" style="54" customWidth="1"/>
    <col min="8437" max="8682" width="11.42578125" style="54"/>
    <col min="8683" max="8683" width="20.140625" style="54" customWidth="1"/>
    <col min="8684" max="8684" width="7.5703125" style="54" bestFit="1" customWidth="1"/>
    <col min="8685" max="8685" width="9.140625" style="54" bestFit="1" customWidth="1"/>
    <col min="8686" max="8687" width="7.5703125" style="54" bestFit="1" customWidth="1"/>
    <col min="8688" max="8688" width="12.140625" style="54" bestFit="1" customWidth="1"/>
    <col min="8689" max="8689" width="10.5703125" style="54" bestFit="1" customWidth="1"/>
    <col min="8690" max="8690" width="9.140625" style="54" bestFit="1" customWidth="1"/>
    <col min="8691" max="8691" width="7.5703125" style="54" bestFit="1" customWidth="1"/>
    <col min="8692" max="8692" width="11.5703125" style="54" customWidth="1"/>
    <col min="8693" max="8938" width="11.42578125" style="54"/>
    <col min="8939" max="8939" width="20.140625" style="54" customWidth="1"/>
    <col min="8940" max="8940" width="7.5703125" style="54" bestFit="1" customWidth="1"/>
    <col min="8941" max="8941" width="9.140625" style="54" bestFit="1" customWidth="1"/>
    <col min="8942" max="8943" width="7.5703125" style="54" bestFit="1" customWidth="1"/>
    <col min="8944" max="8944" width="12.140625" style="54" bestFit="1" customWidth="1"/>
    <col min="8945" max="8945" width="10.5703125" style="54" bestFit="1" customWidth="1"/>
    <col min="8946" max="8946" width="9.140625" style="54" bestFit="1" customWidth="1"/>
    <col min="8947" max="8947" width="7.5703125" style="54" bestFit="1" customWidth="1"/>
    <col min="8948" max="8948" width="11.5703125" style="54" customWidth="1"/>
    <col min="8949" max="9194" width="11.42578125" style="54"/>
    <col min="9195" max="9195" width="20.140625" style="54" customWidth="1"/>
    <col min="9196" max="9196" width="7.5703125" style="54" bestFit="1" customWidth="1"/>
    <col min="9197" max="9197" width="9.140625" style="54" bestFit="1" customWidth="1"/>
    <col min="9198" max="9199" width="7.5703125" style="54" bestFit="1" customWidth="1"/>
    <col min="9200" max="9200" width="12.140625" style="54" bestFit="1" customWidth="1"/>
    <col min="9201" max="9201" width="10.5703125" style="54" bestFit="1" customWidth="1"/>
    <col min="9202" max="9202" width="9.140625" style="54" bestFit="1" customWidth="1"/>
    <col min="9203" max="9203" width="7.5703125" style="54" bestFit="1" customWidth="1"/>
    <col min="9204" max="9204" width="11.5703125" style="54" customWidth="1"/>
    <col min="9205" max="9450" width="11.42578125" style="54"/>
    <col min="9451" max="9451" width="20.140625" style="54" customWidth="1"/>
    <col min="9452" max="9452" width="7.5703125" style="54" bestFit="1" customWidth="1"/>
    <col min="9453" max="9453" width="9.140625" style="54" bestFit="1" customWidth="1"/>
    <col min="9454" max="9455" width="7.5703125" style="54" bestFit="1" customWidth="1"/>
    <col min="9456" max="9456" width="12.140625" style="54" bestFit="1" customWidth="1"/>
    <col min="9457" max="9457" width="10.5703125" style="54" bestFit="1" customWidth="1"/>
    <col min="9458" max="9458" width="9.140625" style="54" bestFit="1" customWidth="1"/>
    <col min="9459" max="9459" width="7.5703125" style="54" bestFit="1" customWidth="1"/>
    <col min="9460" max="9460" width="11.5703125" style="54" customWidth="1"/>
    <col min="9461" max="9706" width="11.42578125" style="54"/>
    <col min="9707" max="9707" width="20.140625" style="54" customWidth="1"/>
    <col min="9708" max="9708" width="7.5703125" style="54" bestFit="1" customWidth="1"/>
    <col min="9709" max="9709" width="9.140625" style="54" bestFit="1" customWidth="1"/>
    <col min="9710" max="9711" width="7.5703125" style="54" bestFit="1" customWidth="1"/>
    <col min="9712" max="9712" width="12.140625" style="54" bestFit="1" customWidth="1"/>
    <col min="9713" max="9713" width="10.5703125" style="54" bestFit="1" customWidth="1"/>
    <col min="9714" max="9714" width="9.140625" style="54" bestFit="1" customWidth="1"/>
    <col min="9715" max="9715" width="7.5703125" style="54" bestFit="1" customWidth="1"/>
    <col min="9716" max="9716" width="11.5703125" style="54" customWidth="1"/>
    <col min="9717" max="9962" width="11.42578125" style="54"/>
    <col min="9963" max="9963" width="20.140625" style="54" customWidth="1"/>
    <col min="9964" max="9964" width="7.5703125" style="54" bestFit="1" customWidth="1"/>
    <col min="9965" max="9965" width="9.140625" style="54" bestFit="1" customWidth="1"/>
    <col min="9966" max="9967" width="7.5703125" style="54" bestFit="1" customWidth="1"/>
    <col min="9968" max="9968" width="12.140625" style="54" bestFit="1" customWidth="1"/>
    <col min="9969" max="9969" width="10.5703125" style="54" bestFit="1" customWidth="1"/>
    <col min="9970" max="9970" width="9.140625" style="54" bestFit="1" customWidth="1"/>
    <col min="9971" max="9971" width="7.5703125" style="54" bestFit="1" customWidth="1"/>
    <col min="9972" max="9972" width="11.5703125" style="54" customWidth="1"/>
    <col min="9973" max="10218" width="11.42578125" style="54"/>
    <col min="10219" max="10219" width="20.140625" style="54" customWidth="1"/>
    <col min="10220" max="10220" width="7.5703125" style="54" bestFit="1" customWidth="1"/>
    <col min="10221" max="10221" width="9.140625" style="54" bestFit="1" customWidth="1"/>
    <col min="10222" max="10223" width="7.5703125" style="54" bestFit="1" customWidth="1"/>
    <col min="10224" max="10224" width="12.140625" style="54" bestFit="1" customWidth="1"/>
    <col min="10225" max="10225" width="10.5703125" style="54" bestFit="1" customWidth="1"/>
    <col min="10226" max="10226" width="9.140625" style="54" bestFit="1" customWidth="1"/>
    <col min="10227" max="10227" width="7.5703125" style="54" bestFit="1" customWidth="1"/>
    <col min="10228" max="10228" width="11.5703125" style="54" customWidth="1"/>
    <col min="10229" max="10474" width="11.42578125" style="54"/>
    <col min="10475" max="10475" width="20.140625" style="54" customWidth="1"/>
    <col min="10476" max="10476" width="7.5703125" style="54" bestFit="1" customWidth="1"/>
    <col min="10477" max="10477" width="9.140625" style="54" bestFit="1" customWidth="1"/>
    <col min="10478" max="10479" width="7.5703125" style="54" bestFit="1" customWidth="1"/>
    <col min="10480" max="10480" width="12.140625" style="54" bestFit="1" customWidth="1"/>
    <col min="10481" max="10481" width="10.5703125" style="54" bestFit="1" customWidth="1"/>
    <col min="10482" max="10482" width="9.140625" style="54" bestFit="1" customWidth="1"/>
    <col min="10483" max="10483" width="7.5703125" style="54" bestFit="1" customWidth="1"/>
    <col min="10484" max="10484" width="11.5703125" style="54" customWidth="1"/>
    <col min="10485" max="10730" width="11.42578125" style="54"/>
    <col min="10731" max="10731" width="20.140625" style="54" customWidth="1"/>
    <col min="10732" max="10732" width="7.5703125" style="54" bestFit="1" customWidth="1"/>
    <col min="10733" max="10733" width="9.140625" style="54" bestFit="1" customWidth="1"/>
    <col min="10734" max="10735" width="7.5703125" style="54" bestFit="1" customWidth="1"/>
    <col min="10736" max="10736" width="12.140625" style="54" bestFit="1" customWidth="1"/>
    <col min="10737" max="10737" width="10.5703125" style="54" bestFit="1" customWidth="1"/>
    <col min="10738" max="10738" width="9.140625" style="54" bestFit="1" customWidth="1"/>
    <col min="10739" max="10739" width="7.5703125" style="54" bestFit="1" customWidth="1"/>
    <col min="10740" max="10740" width="11.5703125" style="54" customWidth="1"/>
    <col min="10741" max="10986" width="11.42578125" style="54"/>
    <col min="10987" max="10987" width="20.140625" style="54" customWidth="1"/>
    <col min="10988" max="10988" width="7.5703125" style="54" bestFit="1" customWidth="1"/>
    <col min="10989" max="10989" width="9.140625" style="54" bestFit="1" customWidth="1"/>
    <col min="10990" max="10991" width="7.5703125" style="54" bestFit="1" customWidth="1"/>
    <col min="10992" max="10992" width="12.140625" style="54" bestFit="1" customWidth="1"/>
    <col min="10993" max="10993" width="10.5703125" style="54" bestFit="1" customWidth="1"/>
    <col min="10994" max="10994" width="9.140625" style="54" bestFit="1" customWidth="1"/>
    <col min="10995" max="10995" width="7.5703125" style="54" bestFit="1" customWidth="1"/>
    <col min="10996" max="10996" width="11.5703125" style="54" customWidth="1"/>
    <col min="10997" max="11242" width="11.42578125" style="54"/>
    <col min="11243" max="11243" width="20.140625" style="54" customWidth="1"/>
    <col min="11244" max="11244" width="7.5703125" style="54" bestFit="1" customWidth="1"/>
    <col min="11245" max="11245" width="9.140625" style="54" bestFit="1" customWidth="1"/>
    <col min="11246" max="11247" width="7.5703125" style="54" bestFit="1" customWidth="1"/>
    <col min="11248" max="11248" width="12.140625" style="54" bestFit="1" customWidth="1"/>
    <col min="11249" max="11249" width="10.5703125" style="54" bestFit="1" customWidth="1"/>
    <col min="11250" max="11250" width="9.140625" style="54" bestFit="1" customWidth="1"/>
    <col min="11251" max="11251" width="7.5703125" style="54" bestFit="1" customWidth="1"/>
    <col min="11252" max="11252" width="11.5703125" style="54" customWidth="1"/>
    <col min="11253" max="11498" width="11.42578125" style="54"/>
    <col min="11499" max="11499" width="20.140625" style="54" customWidth="1"/>
    <col min="11500" max="11500" width="7.5703125" style="54" bestFit="1" customWidth="1"/>
    <col min="11501" max="11501" width="9.140625" style="54" bestFit="1" customWidth="1"/>
    <col min="11502" max="11503" width="7.5703125" style="54" bestFit="1" customWidth="1"/>
    <col min="11504" max="11504" width="12.140625" style="54" bestFit="1" customWidth="1"/>
    <col min="11505" max="11505" width="10.5703125" style="54" bestFit="1" customWidth="1"/>
    <col min="11506" max="11506" width="9.140625" style="54" bestFit="1" customWidth="1"/>
    <col min="11507" max="11507" width="7.5703125" style="54" bestFit="1" customWidth="1"/>
    <col min="11508" max="11508" width="11.5703125" style="54" customWidth="1"/>
    <col min="11509" max="11754" width="11.42578125" style="54"/>
    <col min="11755" max="11755" width="20.140625" style="54" customWidth="1"/>
    <col min="11756" max="11756" width="7.5703125" style="54" bestFit="1" customWidth="1"/>
    <col min="11757" max="11757" width="9.140625" style="54" bestFit="1" customWidth="1"/>
    <col min="11758" max="11759" width="7.5703125" style="54" bestFit="1" customWidth="1"/>
    <col min="11760" max="11760" width="12.140625" style="54" bestFit="1" customWidth="1"/>
    <col min="11761" max="11761" width="10.5703125" style="54" bestFit="1" customWidth="1"/>
    <col min="11762" max="11762" width="9.140625" style="54" bestFit="1" customWidth="1"/>
    <col min="11763" max="11763" width="7.5703125" style="54" bestFit="1" customWidth="1"/>
    <col min="11764" max="11764" width="11.5703125" style="54" customWidth="1"/>
    <col min="11765" max="12010" width="11.42578125" style="54"/>
    <col min="12011" max="12011" width="20.140625" style="54" customWidth="1"/>
    <col min="12012" max="12012" width="7.5703125" style="54" bestFit="1" customWidth="1"/>
    <col min="12013" max="12013" width="9.140625" style="54" bestFit="1" customWidth="1"/>
    <col min="12014" max="12015" width="7.5703125" style="54" bestFit="1" customWidth="1"/>
    <col min="12016" max="12016" width="12.140625" style="54" bestFit="1" customWidth="1"/>
    <col min="12017" max="12017" width="10.5703125" style="54" bestFit="1" customWidth="1"/>
    <col min="12018" max="12018" width="9.140625" style="54" bestFit="1" customWidth="1"/>
    <col min="12019" max="12019" width="7.5703125" style="54" bestFit="1" customWidth="1"/>
    <col min="12020" max="12020" width="11.5703125" style="54" customWidth="1"/>
    <col min="12021" max="12266" width="11.42578125" style="54"/>
    <col min="12267" max="12267" width="20.140625" style="54" customWidth="1"/>
    <col min="12268" max="12268" width="7.5703125" style="54" bestFit="1" customWidth="1"/>
    <col min="12269" max="12269" width="9.140625" style="54" bestFit="1" customWidth="1"/>
    <col min="12270" max="12271" width="7.5703125" style="54" bestFit="1" customWidth="1"/>
    <col min="12272" max="12272" width="12.140625" style="54" bestFit="1" customWidth="1"/>
    <col min="12273" max="12273" width="10.5703125" style="54" bestFit="1" customWidth="1"/>
    <col min="12274" max="12274" width="9.140625" style="54" bestFit="1" customWidth="1"/>
    <col min="12275" max="12275" width="7.5703125" style="54" bestFit="1" customWidth="1"/>
    <col min="12276" max="12276" width="11.5703125" style="54" customWidth="1"/>
    <col min="12277" max="12522" width="11.42578125" style="54"/>
    <col min="12523" max="12523" width="20.140625" style="54" customWidth="1"/>
    <col min="12524" max="12524" width="7.5703125" style="54" bestFit="1" customWidth="1"/>
    <col min="12525" max="12525" width="9.140625" style="54" bestFit="1" customWidth="1"/>
    <col min="12526" max="12527" width="7.5703125" style="54" bestFit="1" customWidth="1"/>
    <col min="12528" max="12528" width="12.140625" style="54" bestFit="1" customWidth="1"/>
    <col min="12529" max="12529" width="10.5703125" style="54" bestFit="1" customWidth="1"/>
    <col min="12530" max="12530" width="9.140625" style="54" bestFit="1" customWidth="1"/>
    <col min="12531" max="12531" width="7.5703125" style="54" bestFit="1" customWidth="1"/>
    <col min="12532" max="12532" width="11.5703125" style="54" customWidth="1"/>
    <col min="12533" max="12778" width="11.42578125" style="54"/>
    <col min="12779" max="12779" width="20.140625" style="54" customWidth="1"/>
    <col min="12780" max="12780" width="7.5703125" style="54" bestFit="1" customWidth="1"/>
    <col min="12781" max="12781" width="9.140625" style="54" bestFit="1" customWidth="1"/>
    <col min="12782" max="12783" width="7.5703125" style="54" bestFit="1" customWidth="1"/>
    <col min="12784" max="12784" width="12.140625" style="54" bestFit="1" customWidth="1"/>
    <col min="12785" max="12785" width="10.5703125" style="54" bestFit="1" customWidth="1"/>
    <col min="12786" max="12786" width="9.140625" style="54" bestFit="1" customWidth="1"/>
    <col min="12787" max="12787" width="7.5703125" style="54" bestFit="1" customWidth="1"/>
    <col min="12788" max="12788" width="11.5703125" style="54" customWidth="1"/>
    <col min="12789" max="13034" width="11.42578125" style="54"/>
    <col min="13035" max="13035" width="20.140625" style="54" customWidth="1"/>
    <col min="13036" max="13036" width="7.5703125" style="54" bestFit="1" customWidth="1"/>
    <col min="13037" max="13037" width="9.140625" style="54" bestFit="1" customWidth="1"/>
    <col min="13038" max="13039" width="7.5703125" style="54" bestFit="1" customWidth="1"/>
    <col min="13040" max="13040" width="12.140625" style="54" bestFit="1" customWidth="1"/>
    <col min="13041" max="13041" width="10.5703125" style="54" bestFit="1" customWidth="1"/>
    <col min="13042" max="13042" width="9.140625" style="54" bestFit="1" customWidth="1"/>
    <col min="13043" max="13043" width="7.5703125" style="54" bestFit="1" customWidth="1"/>
    <col min="13044" max="13044" width="11.5703125" style="54" customWidth="1"/>
    <col min="13045" max="13290" width="11.42578125" style="54"/>
    <col min="13291" max="13291" width="20.140625" style="54" customWidth="1"/>
    <col min="13292" max="13292" width="7.5703125" style="54" bestFit="1" customWidth="1"/>
    <col min="13293" max="13293" width="9.140625" style="54" bestFit="1" customWidth="1"/>
    <col min="13294" max="13295" width="7.5703125" style="54" bestFit="1" customWidth="1"/>
    <col min="13296" max="13296" width="12.140625" style="54" bestFit="1" customWidth="1"/>
    <col min="13297" max="13297" width="10.5703125" style="54" bestFit="1" customWidth="1"/>
    <col min="13298" max="13298" width="9.140625" style="54" bestFit="1" customWidth="1"/>
    <col min="13299" max="13299" width="7.5703125" style="54" bestFit="1" customWidth="1"/>
    <col min="13300" max="13300" width="11.5703125" style="54" customWidth="1"/>
    <col min="13301" max="13546" width="11.42578125" style="54"/>
    <col min="13547" max="13547" width="20.140625" style="54" customWidth="1"/>
    <col min="13548" max="13548" width="7.5703125" style="54" bestFit="1" customWidth="1"/>
    <col min="13549" max="13549" width="9.140625" style="54" bestFit="1" customWidth="1"/>
    <col min="13550" max="13551" width="7.5703125" style="54" bestFit="1" customWidth="1"/>
    <col min="13552" max="13552" width="12.140625" style="54" bestFit="1" customWidth="1"/>
    <col min="13553" max="13553" width="10.5703125" style="54" bestFit="1" customWidth="1"/>
    <col min="13554" max="13554" width="9.140625" style="54" bestFit="1" customWidth="1"/>
    <col min="13555" max="13555" width="7.5703125" style="54" bestFit="1" customWidth="1"/>
    <col min="13556" max="13556" width="11.5703125" style="54" customWidth="1"/>
    <col min="13557" max="13802" width="11.42578125" style="54"/>
    <col min="13803" max="13803" width="20.140625" style="54" customWidth="1"/>
    <col min="13804" max="13804" width="7.5703125" style="54" bestFit="1" customWidth="1"/>
    <col min="13805" max="13805" width="9.140625" style="54" bestFit="1" customWidth="1"/>
    <col min="13806" max="13807" width="7.5703125" style="54" bestFit="1" customWidth="1"/>
    <col min="13808" max="13808" width="12.140625" style="54" bestFit="1" customWidth="1"/>
    <col min="13809" max="13809" width="10.5703125" style="54" bestFit="1" customWidth="1"/>
    <col min="13810" max="13810" width="9.140625" style="54" bestFit="1" customWidth="1"/>
    <col min="13811" max="13811" width="7.5703125" style="54" bestFit="1" customWidth="1"/>
    <col min="13812" max="13812" width="11.5703125" style="54" customWidth="1"/>
    <col min="13813" max="14058" width="11.42578125" style="54"/>
    <col min="14059" max="14059" width="20.140625" style="54" customWidth="1"/>
    <col min="14060" max="14060" width="7.5703125" style="54" bestFit="1" customWidth="1"/>
    <col min="14061" max="14061" width="9.140625" style="54" bestFit="1" customWidth="1"/>
    <col min="14062" max="14063" width="7.5703125" style="54" bestFit="1" customWidth="1"/>
    <col min="14064" max="14064" width="12.140625" style="54" bestFit="1" customWidth="1"/>
    <col min="14065" max="14065" width="10.5703125" style="54" bestFit="1" customWidth="1"/>
    <col min="14066" max="14066" width="9.140625" style="54" bestFit="1" customWidth="1"/>
    <col min="14067" max="14067" width="7.5703125" style="54" bestFit="1" customWidth="1"/>
    <col min="14068" max="14068" width="11.5703125" style="54" customWidth="1"/>
    <col min="14069" max="14314" width="11.42578125" style="54"/>
    <col min="14315" max="14315" width="20.140625" style="54" customWidth="1"/>
    <col min="14316" max="14316" width="7.5703125" style="54" bestFit="1" customWidth="1"/>
    <col min="14317" max="14317" width="9.140625" style="54" bestFit="1" customWidth="1"/>
    <col min="14318" max="14319" width="7.5703125" style="54" bestFit="1" customWidth="1"/>
    <col min="14320" max="14320" width="12.140625" style="54" bestFit="1" customWidth="1"/>
    <col min="14321" max="14321" width="10.5703125" style="54" bestFit="1" customWidth="1"/>
    <col min="14322" max="14322" width="9.140625" style="54" bestFit="1" customWidth="1"/>
    <col min="14323" max="14323" width="7.5703125" style="54" bestFit="1" customWidth="1"/>
    <col min="14324" max="14324" width="11.5703125" style="54" customWidth="1"/>
    <col min="14325" max="14570" width="11.42578125" style="54"/>
    <col min="14571" max="14571" width="20.140625" style="54" customWidth="1"/>
    <col min="14572" max="14572" width="7.5703125" style="54" bestFit="1" customWidth="1"/>
    <col min="14573" max="14573" width="9.140625" style="54" bestFit="1" customWidth="1"/>
    <col min="14574" max="14575" width="7.5703125" style="54" bestFit="1" customWidth="1"/>
    <col min="14576" max="14576" width="12.140625" style="54" bestFit="1" customWidth="1"/>
    <col min="14577" max="14577" width="10.5703125" style="54" bestFit="1" customWidth="1"/>
    <col min="14578" max="14578" width="9.140625" style="54" bestFit="1" customWidth="1"/>
    <col min="14579" max="14579" width="7.5703125" style="54" bestFit="1" customWidth="1"/>
    <col min="14580" max="14580" width="11.5703125" style="54" customWidth="1"/>
    <col min="14581" max="14826" width="11.42578125" style="54"/>
    <col min="14827" max="14827" width="20.140625" style="54" customWidth="1"/>
    <col min="14828" max="14828" width="7.5703125" style="54" bestFit="1" customWidth="1"/>
    <col min="14829" max="14829" width="9.140625" style="54" bestFit="1" customWidth="1"/>
    <col min="14830" max="14831" width="7.5703125" style="54" bestFit="1" customWidth="1"/>
    <col min="14832" max="14832" width="12.140625" style="54" bestFit="1" customWidth="1"/>
    <col min="14833" max="14833" width="10.5703125" style="54" bestFit="1" customWidth="1"/>
    <col min="14834" max="14834" width="9.140625" style="54" bestFit="1" customWidth="1"/>
    <col min="14835" max="14835" width="7.5703125" style="54" bestFit="1" customWidth="1"/>
    <col min="14836" max="14836" width="11.5703125" style="54" customWidth="1"/>
    <col min="14837" max="15082" width="11.42578125" style="54"/>
    <col min="15083" max="15083" width="20.140625" style="54" customWidth="1"/>
    <col min="15084" max="15084" width="7.5703125" style="54" bestFit="1" customWidth="1"/>
    <col min="15085" max="15085" width="9.140625" style="54" bestFit="1" customWidth="1"/>
    <col min="15086" max="15087" width="7.5703125" style="54" bestFit="1" customWidth="1"/>
    <col min="15088" max="15088" width="12.140625" style="54" bestFit="1" customWidth="1"/>
    <col min="15089" max="15089" width="10.5703125" style="54" bestFit="1" customWidth="1"/>
    <col min="15090" max="15090" width="9.140625" style="54" bestFit="1" customWidth="1"/>
    <col min="15091" max="15091" width="7.5703125" style="54" bestFit="1" customWidth="1"/>
    <col min="15092" max="15092" width="11.5703125" style="54" customWidth="1"/>
    <col min="15093" max="15338" width="11.42578125" style="54"/>
    <col min="15339" max="15339" width="20.140625" style="54" customWidth="1"/>
    <col min="15340" max="15340" width="7.5703125" style="54" bestFit="1" customWidth="1"/>
    <col min="15341" max="15341" width="9.140625" style="54" bestFit="1" customWidth="1"/>
    <col min="15342" max="15343" width="7.5703125" style="54" bestFit="1" customWidth="1"/>
    <col min="15344" max="15344" width="12.140625" style="54" bestFit="1" customWidth="1"/>
    <col min="15345" max="15345" width="10.5703125" style="54" bestFit="1" customWidth="1"/>
    <col min="15346" max="15346" width="9.140625" style="54" bestFit="1" customWidth="1"/>
    <col min="15347" max="15347" width="7.5703125" style="54" bestFit="1" customWidth="1"/>
    <col min="15348" max="15348" width="11.5703125" style="54" customWidth="1"/>
    <col min="15349" max="15594" width="11.42578125" style="54"/>
    <col min="15595" max="15595" width="20.140625" style="54" customWidth="1"/>
    <col min="15596" max="15596" width="7.5703125" style="54" bestFit="1" customWidth="1"/>
    <col min="15597" max="15597" width="9.140625" style="54" bestFit="1" customWidth="1"/>
    <col min="15598" max="15599" width="7.5703125" style="54" bestFit="1" customWidth="1"/>
    <col min="15600" max="15600" width="12.140625" style="54" bestFit="1" customWidth="1"/>
    <col min="15601" max="15601" width="10.5703125" style="54" bestFit="1" customWidth="1"/>
    <col min="15602" max="15602" width="9.140625" style="54" bestFit="1" customWidth="1"/>
    <col min="15603" max="15603" width="7.5703125" style="54" bestFit="1" customWidth="1"/>
    <col min="15604" max="15604" width="11.5703125" style="54" customWidth="1"/>
    <col min="15605" max="15850" width="11.42578125" style="54"/>
    <col min="15851" max="15851" width="20.140625" style="54" customWidth="1"/>
    <col min="15852" max="15852" width="7.5703125" style="54" bestFit="1" customWidth="1"/>
    <col min="15853" max="15853" width="9.140625" style="54" bestFit="1" customWidth="1"/>
    <col min="15854" max="15855" width="7.5703125" style="54" bestFit="1" customWidth="1"/>
    <col min="15856" max="15856" width="12.140625" style="54" bestFit="1" customWidth="1"/>
    <col min="15857" max="15857" width="10.5703125" style="54" bestFit="1" customWidth="1"/>
    <col min="15858" max="15858" width="9.140625" style="54" bestFit="1" customWidth="1"/>
    <col min="15859" max="15859" width="7.5703125" style="54" bestFit="1" customWidth="1"/>
    <col min="15860" max="15860" width="11.5703125" style="54" customWidth="1"/>
    <col min="15861" max="16106" width="11.42578125" style="54"/>
    <col min="16107" max="16107" width="20.140625" style="54" customWidth="1"/>
    <col min="16108" max="16108" width="7.5703125" style="54" bestFit="1" customWidth="1"/>
    <col min="16109" max="16109" width="9.140625" style="54" bestFit="1" customWidth="1"/>
    <col min="16110" max="16111" width="7.5703125" style="54" bestFit="1" customWidth="1"/>
    <col min="16112" max="16112" width="12.140625" style="54" bestFit="1" customWidth="1"/>
    <col min="16113" max="16113" width="10.5703125" style="54" bestFit="1" customWidth="1"/>
    <col min="16114" max="16114" width="9.140625" style="54" bestFit="1" customWidth="1"/>
    <col min="16115" max="16115" width="7.5703125" style="54" bestFit="1" customWidth="1"/>
    <col min="16116" max="16116" width="11.5703125" style="54" customWidth="1"/>
    <col min="16117" max="16384" width="11.42578125" style="54"/>
  </cols>
  <sheetData>
    <row r="1" spans="1:46" ht="17.25" customHeight="1">
      <c r="A1" s="190"/>
      <c r="B1" s="1049"/>
      <c r="C1" s="1050"/>
      <c r="D1" s="1050"/>
      <c r="E1" s="1050"/>
      <c r="F1" s="1050"/>
      <c r="G1" s="1050"/>
      <c r="H1" s="1050"/>
      <c r="I1" s="1050"/>
      <c r="J1" s="1050"/>
      <c r="K1" s="1050"/>
      <c r="L1" s="1050"/>
      <c r="M1" s="1050"/>
      <c r="N1" s="1050"/>
      <c r="O1" s="1050"/>
      <c r="P1" s="1050"/>
      <c r="Q1" s="1050"/>
      <c r="R1" s="1050"/>
      <c r="S1" s="1050"/>
      <c r="T1" s="1050"/>
      <c r="U1" s="1050"/>
      <c r="V1" s="1050"/>
      <c r="W1" s="1050"/>
      <c r="X1" s="1050"/>
      <c r="Y1" s="1050"/>
      <c r="Z1" s="1050"/>
      <c r="AA1" s="1050"/>
      <c r="AB1" s="1050"/>
      <c r="AC1" s="1050"/>
      <c r="AD1" s="1050"/>
      <c r="AE1" s="1050"/>
      <c r="AF1" s="1050"/>
      <c r="AG1" s="1050"/>
      <c r="AH1" s="1050"/>
      <c r="AI1" s="1050"/>
      <c r="AJ1" s="1050"/>
      <c r="AK1" s="1050"/>
      <c r="AL1" s="1050"/>
      <c r="AM1" s="1050"/>
      <c r="AN1" s="1050"/>
      <c r="AO1" s="1050"/>
      <c r="AP1" s="1050"/>
      <c r="AQ1" s="1050"/>
      <c r="AR1" s="1051"/>
      <c r="AS1" s="839" t="s">
        <v>368</v>
      </c>
    </row>
    <row r="2" spans="1:46" ht="16.5" customHeight="1">
      <c r="A2" s="190"/>
      <c r="B2" s="458"/>
      <c r="C2" s="1058" t="s">
        <v>897</v>
      </c>
      <c r="D2" s="1058"/>
      <c r="E2" s="1058"/>
      <c r="F2" s="1058"/>
      <c r="G2" s="1058"/>
      <c r="H2" s="1058"/>
      <c r="I2" s="1058"/>
      <c r="J2" s="1058"/>
      <c r="K2" s="1058"/>
      <c r="L2" s="1058"/>
      <c r="M2" s="1058"/>
      <c r="N2" s="1058"/>
      <c r="O2" s="1058"/>
      <c r="P2" s="1058"/>
      <c r="Q2" s="1058"/>
      <c r="R2" s="1058"/>
      <c r="S2" s="1058"/>
      <c r="T2" s="1058"/>
      <c r="U2" s="1058"/>
      <c r="V2" s="1058"/>
      <c r="W2" s="1058"/>
      <c r="X2" s="1058"/>
      <c r="Y2" s="1058"/>
      <c r="Z2" s="1058"/>
      <c r="AA2" s="1058"/>
      <c r="AB2" s="1058"/>
      <c r="AC2" s="1058"/>
      <c r="AD2" s="1058"/>
      <c r="AE2" s="1058"/>
      <c r="AF2" s="1058"/>
      <c r="AG2" s="1058"/>
      <c r="AH2" s="1058"/>
      <c r="AI2" s="1058"/>
      <c r="AJ2" s="1058"/>
      <c r="AK2" s="1058"/>
      <c r="AL2" s="1058"/>
      <c r="AM2" s="1058"/>
      <c r="AN2" s="1058"/>
      <c r="AO2" s="1058"/>
      <c r="AP2" s="1058"/>
      <c r="AQ2" s="1058"/>
      <c r="AR2" s="1059"/>
      <c r="AS2" s="871" t="s">
        <v>389</v>
      </c>
    </row>
    <row r="3" spans="1:46" ht="18">
      <c r="A3" s="190"/>
      <c r="B3" s="458"/>
      <c r="C3" s="1060" t="s">
        <v>898</v>
      </c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1060"/>
      <c r="Q3" s="1060"/>
      <c r="R3" s="1060"/>
      <c r="S3" s="1060"/>
      <c r="T3" s="1060"/>
      <c r="U3" s="1060"/>
      <c r="V3" s="1060"/>
      <c r="W3" s="1060"/>
      <c r="X3" s="1060"/>
      <c r="Y3" s="1060"/>
      <c r="Z3" s="1060"/>
      <c r="AA3" s="1060"/>
      <c r="AB3" s="1060"/>
      <c r="AC3" s="1060"/>
      <c r="AD3" s="1060"/>
      <c r="AE3" s="1060"/>
      <c r="AF3" s="1060"/>
      <c r="AG3" s="1060"/>
      <c r="AH3" s="1060"/>
      <c r="AI3" s="1060"/>
      <c r="AJ3" s="1060"/>
      <c r="AK3" s="1060"/>
      <c r="AL3" s="1060"/>
      <c r="AM3" s="1060"/>
      <c r="AN3" s="1060"/>
      <c r="AO3" s="1060"/>
      <c r="AP3" s="1060"/>
      <c r="AQ3" s="1060"/>
      <c r="AR3" s="1061"/>
    </row>
    <row r="4" spans="1:46" ht="30.75" customHeight="1" thickBot="1">
      <c r="A4" s="191"/>
      <c r="B4" s="459"/>
      <c r="C4" s="1062" t="s">
        <v>368</v>
      </c>
      <c r="D4" s="1062"/>
      <c r="E4" s="1062"/>
      <c r="F4" s="1062"/>
      <c r="G4" s="1062"/>
      <c r="H4" s="1062"/>
      <c r="I4" s="1062"/>
      <c r="J4" s="1062"/>
      <c r="K4" s="1062"/>
      <c r="L4" s="1062"/>
      <c r="M4" s="1062"/>
      <c r="N4" s="1062"/>
      <c r="O4" s="1062"/>
      <c r="P4" s="1062"/>
      <c r="Q4" s="1062"/>
      <c r="R4" s="1062"/>
      <c r="S4" s="1062"/>
      <c r="T4" s="1062"/>
      <c r="U4" s="1062"/>
      <c r="V4" s="1062"/>
      <c r="W4" s="1062"/>
      <c r="X4" s="1062"/>
      <c r="Y4" s="1062"/>
      <c r="Z4" s="1062"/>
      <c r="AA4" s="1062"/>
      <c r="AB4" s="1062"/>
      <c r="AC4" s="1062"/>
      <c r="AD4" s="1062"/>
      <c r="AE4" s="1062"/>
      <c r="AF4" s="1062"/>
      <c r="AG4" s="1062"/>
      <c r="AH4" s="1062"/>
      <c r="AI4" s="1062"/>
      <c r="AJ4" s="1062"/>
      <c r="AK4" s="1062"/>
      <c r="AL4" s="1062"/>
      <c r="AM4" s="1062"/>
      <c r="AN4" s="1062"/>
      <c r="AO4" s="1062"/>
      <c r="AP4" s="1062"/>
      <c r="AQ4" s="1062"/>
      <c r="AR4" s="1063"/>
    </row>
    <row r="5" spans="1:46" ht="18" customHeight="1">
      <c r="A5" s="1067" t="s">
        <v>899</v>
      </c>
      <c r="B5" s="1053" t="s">
        <v>900</v>
      </c>
      <c r="C5" s="1055" t="s">
        <v>901</v>
      </c>
      <c r="D5" s="1056"/>
      <c r="E5" s="1056"/>
      <c r="F5" s="1056"/>
      <c r="G5" s="1056"/>
      <c r="H5" s="1056"/>
      <c r="I5" s="1056"/>
      <c r="J5" s="1056"/>
      <c r="K5" s="1056"/>
      <c r="L5" s="1057"/>
      <c r="M5" s="1057"/>
      <c r="N5" s="1057"/>
      <c r="O5" s="1064" t="s">
        <v>902</v>
      </c>
      <c r="P5" s="1065"/>
      <c r="Q5" s="1065"/>
      <c r="R5" s="1066"/>
      <c r="S5" s="1064" t="s">
        <v>903</v>
      </c>
      <c r="T5" s="1065"/>
      <c r="U5" s="1065"/>
      <c r="V5" s="1066"/>
      <c r="W5" s="1064" t="s">
        <v>904</v>
      </c>
      <c r="X5" s="1065"/>
      <c r="Y5" s="1065"/>
      <c r="Z5" s="1066"/>
      <c r="AA5" s="1064" t="s">
        <v>905</v>
      </c>
      <c r="AB5" s="1065"/>
      <c r="AC5" s="1065"/>
      <c r="AD5" s="1066"/>
      <c r="AE5" s="1064" t="s">
        <v>906</v>
      </c>
      <c r="AF5" s="1065"/>
      <c r="AG5" s="1065"/>
      <c r="AH5" s="1065"/>
      <c r="AI5" s="1065"/>
      <c r="AJ5" s="1065"/>
      <c r="AK5" s="1065"/>
      <c r="AL5" s="1065"/>
      <c r="AM5" s="1065"/>
      <c r="AN5" s="1065"/>
      <c r="AO5" s="1065"/>
      <c r="AP5" s="1066"/>
      <c r="AQ5" s="1069" t="s">
        <v>907</v>
      </c>
      <c r="AR5" s="1052" t="s">
        <v>908</v>
      </c>
    </row>
    <row r="6" spans="1:46" ht="41.25" customHeight="1">
      <c r="A6" s="1068"/>
      <c r="B6" s="1054"/>
      <c r="C6" s="471">
        <v>0</v>
      </c>
      <c r="D6" s="472" t="s">
        <v>680</v>
      </c>
      <c r="E6" s="472">
        <v>1</v>
      </c>
      <c r="F6" s="472" t="s">
        <v>680</v>
      </c>
      <c r="G6" s="472">
        <v>2</v>
      </c>
      <c r="H6" s="472" t="s">
        <v>680</v>
      </c>
      <c r="I6" s="472">
        <v>3</v>
      </c>
      <c r="J6" s="472" t="s">
        <v>680</v>
      </c>
      <c r="K6" s="473" t="s">
        <v>909</v>
      </c>
      <c r="L6" s="474" t="s">
        <v>680</v>
      </c>
      <c r="M6" s="473" t="s">
        <v>910</v>
      </c>
      <c r="N6" s="474" t="s">
        <v>680</v>
      </c>
      <c r="O6" s="477" t="s">
        <v>911</v>
      </c>
      <c r="P6" s="475" t="s">
        <v>680</v>
      </c>
      <c r="Q6" s="475" t="s">
        <v>912</v>
      </c>
      <c r="R6" s="476" t="s">
        <v>680</v>
      </c>
      <c r="S6" s="477" t="s">
        <v>911</v>
      </c>
      <c r="T6" s="475" t="s">
        <v>680</v>
      </c>
      <c r="U6" s="475" t="s">
        <v>912</v>
      </c>
      <c r="V6" s="476" t="s">
        <v>680</v>
      </c>
      <c r="W6" s="477" t="s">
        <v>913</v>
      </c>
      <c r="X6" s="475" t="s">
        <v>680</v>
      </c>
      <c r="Y6" s="475" t="s">
        <v>914</v>
      </c>
      <c r="Z6" s="476" t="s">
        <v>680</v>
      </c>
      <c r="AA6" s="477" t="s">
        <v>913</v>
      </c>
      <c r="AB6" s="475" t="s">
        <v>680</v>
      </c>
      <c r="AC6" s="475" t="s">
        <v>914</v>
      </c>
      <c r="AD6" s="476" t="s">
        <v>680</v>
      </c>
      <c r="AE6" s="513" t="s">
        <v>915</v>
      </c>
      <c r="AF6" s="472" t="s">
        <v>680</v>
      </c>
      <c r="AG6" s="512" t="s">
        <v>916</v>
      </c>
      <c r="AH6" s="472" t="s">
        <v>680</v>
      </c>
      <c r="AI6" s="512" t="s">
        <v>917</v>
      </c>
      <c r="AJ6" s="472" t="s">
        <v>680</v>
      </c>
      <c r="AK6" s="512" t="s">
        <v>918</v>
      </c>
      <c r="AL6" s="472" t="s">
        <v>680</v>
      </c>
      <c r="AM6" s="512" t="s">
        <v>919</v>
      </c>
      <c r="AN6" s="472" t="s">
        <v>680</v>
      </c>
      <c r="AO6" s="512" t="s">
        <v>920</v>
      </c>
      <c r="AP6" s="474" t="s">
        <v>680</v>
      </c>
      <c r="AQ6" s="1069"/>
      <c r="AR6" s="1052"/>
    </row>
    <row r="7" spans="1:46" ht="27.75" customHeight="1">
      <c r="A7" s="460"/>
      <c r="B7" s="461" t="s">
        <v>921</v>
      </c>
      <c r="C7" s="462">
        <v>977663</v>
      </c>
      <c r="D7" s="463">
        <v>34.643753275547859</v>
      </c>
      <c r="E7" s="464">
        <v>1133022</v>
      </c>
      <c r="F7" s="463">
        <v>40.148941530739918</v>
      </c>
      <c r="G7" s="464">
        <v>628170</v>
      </c>
      <c r="H7" s="463">
        <v>22.25937413515792</v>
      </c>
      <c r="I7" s="465">
        <v>3338</v>
      </c>
      <c r="J7" s="209">
        <v>0.11828293433808863</v>
      </c>
      <c r="K7" s="465">
        <v>70351</v>
      </c>
      <c r="L7" s="466">
        <v>2.4929067446431619</v>
      </c>
      <c r="M7" s="465">
        <v>9503</v>
      </c>
      <c r="N7" s="466">
        <v>0.33674137957305456</v>
      </c>
      <c r="O7" s="462">
        <v>1381205</v>
      </c>
      <c r="P7" s="467">
        <v>48.943373374008296</v>
      </c>
      <c r="Q7" s="464">
        <v>1440842</v>
      </c>
      <c r="R7" s="468">
        <v>51.056626625991697</v>
      </c>
      <c r="S7" s="462">
        <v>1966499</v>
      </c>
      <c r="T7" s="467">
        <v>48.391322974902693</v>
      </c>
      <c r="U7" s="464">
        <v>2097244</v>
      </c>
      <c r="V7" s="469">
        <v>51.608677025097307</v>
      </c>
      <c r="W7" s="462">
        <v>1970058</v>
      </c>
      <c r="X7" s="463">
        <v>69.809538962320616</v>
      </c>
      <c r="Y7" s="464">
        <v>851989</v>
      </c>
      <c r="Z7" s="469">
        <v>30.190461037679388</v>
      </c>
      <c r="AA7" s="462">
        <v>3858279</v>
      </c>
      <c r="AB7" s="463">
        <v>94.943971604503531</v>
      </c>
      <c r="AC7" s="464">
        <v>205464</v>
      </c>
      <c r="AD7" s="469">
        <v>5.0560283954964671</v>
      </c>
      <c r="AE7" s="462">
        <v>1337721</v>
      </c>
      <c r="AF7" s="467">
        <v>32.918444891815255</v>
      </c>
      <c r="AG7" s="462">
        <v>1169791</v>
      </c>
      <c r="AH7" s="467">
        <v>28.786047739731575</v>
      </c>
      <c r="AI7" s="462">
        <v>620832</v>
      </c>
      <c r="AJ7" s="467">
        <v>15.277344064326904</v>
      </c>
      <c r="AK7" s="462">
        <v>922611</v>
      </c>
      <c r="AL7" s="467">
        <v>22.703478049669972</v>
      </c>
      <c r="AM7" s="462">
        <v>7946</v>
      </c>
      <c r="AN7" s="463">
        <v>0.19553401876053678</v>
      </c>
      <c r="AO7" s="462">
        <v>4842</v>
      </c>
      <c r="AP7" s="469">
        <v>0.11915123569576128</v>
      </c>
      <c r="AQ7" s="470">
        <v>2822047</v>
      </c>
      <c r="AR7" s="470">
        <v>4063743</v>
      </c>
    </row>
    <row r="8" spans="1:46" ht="18" customHeight="1" thickBot="1">
      <c r="A8" s="17"/>
      <c r="B8" s="169" t="s">
        <v>392</v>
      </c>
      <c r="C8" s="171">
        <v>15421</v>
      </c>
      <c r="D8" s="156">
        <v>25.094382607563624</v>
      </c>
      <c r="E8" s="155">
        <v>34959</v>
      </c>
      <c r="F8" s="156">
        <v>56.888303065807456</v>
      </c>
      <c r="G8" s="155">
        <v>10046</v>
      </c>
      <c r="H8" s="156">
        <v>16.3477185445551</v>
      </c>
      <c r="I8" s="155">
        <v>0</v>
      </c>
      <c r="J8" s="209">
        <v>0</v>
      </c>
      <c r="K8" s="155">
        <v>951</v>
      </c>
      <c r="L8" s="172">
        <v>1.5475493067760204</v>
      </c>
      <c r="M8" s="155">
        <v>75</v>
      </c>
      <c r="N8" s="466">
        <v>0.1220464752977934</v>
      </c>
      <c r="O8" s="163">
        <v>30167</v>
      </c>
      <c r="P8" s="166">
        <v>49.090346937447116</v>
      </c>
      <c r="Q8" s="165">
        <v>31285</v>
      </c>
      <c r="R8" s="167">
        <v>50.909653062552884</v>
      </c>
      <c r="S8" s="163">
        <v>15370</v>
      </c>
      <c r="T8" s="166">
        <v>58.345670576623775</v>
      </c>
      <c r="U8" s="165">
        <v>10973</v>
      </c>
      <c r="V8" s="168">
        <v>41.654329423376232</v>
      </c>
      <c r="W8" s="163">
        <v>41024</v>
      </c>
      <c r="X8" s="164">
        <v>66.757794701555682</v>
      </c>
      <c r="Y8" s="165">
        <v>20428</v>
      </c>
      <c r="Z8" s="168">
        <v>33.242205298444318</v>
      </c>
      <c r="AA8" s="163">
        <v>22115</v>
      </c>
      <c r="AB8" s="164">
        <v>83.950195497855219</v>
      </c>
      <c r="AC8" s="165">
        <v>4228</v>
      </c>
      <c r="AD8" s="168">
        <v>16.049804502144781</v>
      </c>
      <c r="AE8" s="171">
        <v>11931</v>
      </c>
      <c r="AF8" s="156">
        <v>45.290969137911404</v>
      </c>
      <c r="AG8" s="155">
        <v>5189</v>
      </c>
      <c r="AH8" s="156">
        <v>19.697832441255741</v>
      </c>
      <c r="AI8" s="155">
        <v>3435</v>
      </c>
      <c r="AJ8" s="157">
        <v>13.039517139277987</v>
      </c>
      <c r="AK8" s="155">
        <v>5776</v>
      </c>
      <c r="AL8" s="157">
        <v>21.926128383251715</v>
      </c>
      <c r="AM8" s="155">
        <v>4</v>
      </c>
      <c r="AN8" s="156">
        <v>1.5184299434384846E-2</v>
      </c>
      <c r="AO8" s="155">
        <v>8</v>
      </c>
      <c r="AP8" s="177">
        <v>3.0368598868769692E-2</v>
      </c>
      <c r="AQ8" s="505">
        <v>61452</v>
      </c>
      <c r="AR8" s="153">
        <v>26343</v>
      </c>
      <c r="AT8"/>
    </row>
    <row r="9" spans="1:46" ht="15">
      <c r="A9" s="291">
        <v>142</v>
      </c>
      <c r="B9" s="289" t="s">
        <v>67</v>
      </c>
      <c r="C9" s="250">
        <v>500</v>
      </c>
      <c r="D9" s="251">
        <v>16.677785190126752</v>
      </c>
      <c r="E9" s="252">
        <v>1879</v>
      </c>
      <c r="F9" s="251">
        <v>62.675116744496329</v>
      </c>
      <c r="G9" s="252">
        <v>579</v>
      </c>
      <c r="H9" s="251">
        <v>19.312875250166776</v>
      </c>
      <c r="I9" s="252">
        <v>0</v>
      </c>
      <c r="J9" s="253">
        <v>0</v>
      </c>
      <c r="K9" s="252">
        <v>38</v>
      </c>
      <c r="L9" s="254">
        <v>1.2675116744496331</v>
      </c>
      <c r="M9" s="252">
        <v>2</v>
      </c>
      <c r="N9" s="466">
        <v>6.6711140760506993E-2</v>
      </c>
      <c r="O9" s="258">
        <v>1497</v>
      </c>
      <c r="P9" s="255">
        <v>49.933288859239497</v>
      </c>
      <c r="Q9" s="256">
        <v>1501</v>
      </c>
      <c r="R9" s="257">
        <v>50.066711140760511</v>
      </c>
      <c r="S9" s="258">
        <v>438</v>
      </c>
      <c r="T9" s="255">
        <v>55.725190839694662</v>
      </c>
      <c r="U9" s="256">
        <v>348</v>
      </c>
      <c r="V9" s="259">
        <v>44.274809160305345</v>
      </c>
      <c r="W9" s="258">
        <v>1694</v>
      </c>
      <c r="X9" s="251">
        <v>56.504336224149434</v>
      </c>
      <c r="Y9" s="256">
        <v>1304</v>
      </c>
      <c r="Z9" s="259">
        <v>43.495663775850566</v>
      </c>
      <c r="AA9" s="258">
        <v>651</v>
      </c>
      <c r="AB9" s="251">
        <v>82.824427480916029</v>
      </c>
      <c r="AC9" s="258">
        <v>135</v>
      </c>
      <c r="AD9" s="259">
        <v>17.175572519083971</v>
      </c>
      <c r="AE9" s="258">
        <v>347</v>
      </c>
      <c r="AF9" s="251">
        <v>44.147582697201017</v>
      </c>
      <c r="AG9" s="256">
        <v>153</v>
      </c>
      <c r="AH9" s="251">
        <v>19.465648854961831</v>
      </c>
      <c r="AI9" s="256">
        <v>91</v>
      </c>
      <c r="AJ9" s="255">
        <v>11.577608142493638</v>
      </c>
      <c r="AK9" s="256">
        <v>194</v>
      </c>
      <c r="AL9" s="255">
        <v>24.681933842239186</v>
      </c>
      <c r="AM9" s="256">
        <v>0</v>
      </c>
      <c r="AN9" s="251">
        <v>0</v>
      </c>
      <c r="AO9" s="256">
        <v>1</v>
      </c>
      <c r="AP9" s="259">
        <v>0.1272264631043257</v>
      </c>
      <c r="AQ9" s="506">
        <v>2998</v>
      </c>
      <c r="AR9" s="260">
        <v>786</v>
      </c>
      <c r="AT9"/>
    </row>
    <row r="10" spans="1:46" ht="15">
      <c r="A10" s="286">
        <v>425</v>
      </c>
      <c r="B10" s="287" t="s">
        <v>147</v>
      </c>
      <c r="C10" s="250">
        <v>1509</v>
      </c>
      <c r="D10" s="251">
        <v>25.680735194009529</v>
      </c>
      <c r="E10" s="252">
        <v>3022</v>
      </c>
      <c r="F10" s="251">
        <v>51.429543907420019</v>
      </c>
      <c r="G10" s="252">
        <v>1263</v>
      </c>
      <c r="H10" s="251">
        <v>21.494213750850918</v>
      </c>
      <c r="I10" s="252">
        <v>0</v>
      </c>
      <c r="J10" s="253">
        <v>0</v>
      </c>
      <c r="K10" s="252">
        <v>76</v>
      </c>
      <c r="L10" s="254">
        <v>1.2933968686181077</v>
      </c>
      <c r="M10" s="252">
        <v>6</v>
      </c>
      <c r="N10" s="466">
        <v>0.10211027910142954</v>
      </c>
      <c r="O10" s="258">
        <v>2952</v>
      </c>
      <c r="P10" s="255">
        <v>50.238257317903333</v>
      </c>
      <c r="Q10" s="256">
        <v>2924</v>
      </c>
      <c r="R10" s="257">
        <v>49.761742682096667</v>
      </c>
      <c r="S10" s="258">
        <v>1371</v>
      </c>
      <c r="T10" s="255">
        <v>58.917060593038251</v>
      </c>
      <c r="U10" s="256">
        <v>956</v>
      </c>
      <c r="V10" s="259">
        <v>41.082939406961756</v>
      </c>
      <c r="W10" s="258">
        <v>3041</v>
      </c>
      <c r="X10" s="251">
        <v>51.752893124574541</v>
      </c>
      <c r="Y10" s="256">
        <v>2835</v>
      </c>
      <c r="Z10" s="259">
        <v>48.247106875425459</v>
      </c>
      <c r="AA10" s="258">
        <v>1831</v>
      </c>
      <c r="AB10" s="251">
        <v>78.685002148689293</v>
      </c>
      <c r="AC10" s="258">
        <v>496</v>
      </c>
      <c r="AD10" s="259">
        <v>21.3149978513107</v>
      </c>
      <c r="AE10" s="258">
        <v>1101</v>
      </c>
      <c r="AF10" s="251">
        <v>47.314138375590893</v>
      </c>
      <c r="AG10" s="256">
        <v>463</v>
      </c>
      <c r="AH10" s="251">
        <v>19.896862913622691</v>
      </c>
      <c r="AI10" s="256">
        <v>269</v>
      </c>
      <c r="AJ10" s="255">
        <v>11.55994843145681</v>
      </c>
      <c r="AK10" s="256">
        <v>492</v>
      </c>
      <c r="AL10" s="255">
        <v>21.143102707348518</v>
      </c>
      <c r="AM10" s="256">
        <v>1</v>
      </c>
      <c r="AN10" s="251">
        <v>4.2973785990545771E-2</v>
      </c>
      <c r="AO10" s="256">
        <v>1</v>
      </c>
      <c r="AP10" s="259">
        <v>4.2973785990545771E-2</v>
      </c>
      <c r="AQ10" s="506">
        <v>5876</v>
      </c>
      <c r="AR10" s="260">
        <v>2327</v>
      </c>
      <c r="AT10"/>
    </row>
    <row r="11" spans="1:46" ht="15">
      <c r="A11" s="286">
        <v>579</v>
      </c>
      <c r="B11" s="287" t="s">
        <v>171</v>
      </c>
      <c r="C11" s="250">
        <v>5705</v>
      </c>
      <c r="D11" s="251">
        <v>21.768162393162392</v>
      </c>
      <c r="E11" s="252">
        <v>15274</v>
      </c>
      <c r="F11" s="251">
        <v>58.279914529914535</v>
      </c>
      <c r="G11" s="252">
        <v>4757</v>
      </c>
      <c r="H11" s="251">
        <v>18.150946275946275</v>
      </c>
      <c r="I11" s="252">
        <v>0</v>
      </c>
      <c r="J11" s="253">
        <v>0</v>
      </c>
      <c r="K11" s="252">
        <v>443</v>
      </c>
      <c r="L11" s="254">
        <v>1.6903235653235653</v>
      </c>
      <c r="M11" s="252">
        <v>29</v>
      </c>
      <c r="N11" s="466">
        <v>0.11065323565323565</v>
      </c>
      <c r="O11" s="258">
        <v>12747</v>
      </c>
      <c r="P11" s="255">
        <v>48.637820512820511</v>
      </c>
      <c r="Q11" s="256">
        <v>13461</v>
      </c>
      <c r="R11" s="257">
        <v>51.362179487179482</v>
      </c>
      <c r="S11" s="258">
        <v>8850</v>
      </c>
      <c r="T11" s="255">
        <v>57.553488977043635</v>
      </c>
      <c r="U11" s="256">
        <v>6527</v>
      </c>
      <c r="V11" s="259">
        <v>42.446511022956365</v>
      </c>
      <c r="W11" s="258">
        <v>20363</v>
      </c>
      <c r="X11" s="251">
        <v>77.697649572649567</v>
      </c>
      <c r="Y11" s="256">
        <v>5845</v>
      </c>
      <c r="Z11" s="259">
        <v>22.302350427350429</v>
      </c>
      <c r="AA11" s="258">
        <v>13082</v>
      </c>
      <c r="AB11" s="251">
        <v>85.075112180529374</v>
      </c>
      <c r="AC11" s="258">
        <v>2295</v>
      </c>
      <c r="AD11" s="259">
        <v>14.924887819470639</v>
      </c>
      <c r="AE11" s="258">
        <v>6795</v>
      </c>
      <c r="AF11" s="251">
        <v>44.189373740001301</v>
      </c>
      <c r="AG11" s="256">
        <v>3072</v>
      </c>
      <c r="AH11" s="251">
        <v>19.977889055082265</v>
      </c>
      <c r="AI11" s="256">
        <v>2053</v>
      </c>
      <c r="AJ11" s="255">
        <v>13.351108798855432</v>
      </c>
      <c r="AK11" s="256">
        <v>3450</v>
      </c>
      <c r="AL11" s="255">
        <v>22.436105872406841</v>
      </c>
      <c r="AM11" s="256">
        <v>2</v>
      </c>
      <c r="AN11" s="251">
        <v>1.3006438186902516E-2</v>
      </c>
      <c r="AO11" s="256">
        <v>5</v>
      </c>
      <c r="AP11" s="259">
        <v>3.2516095467256291E-2</v>
      </c>
      <c r="AQ11" s="506">
        <v>26208</v>
      </c>
      <c r="AR11" s="260">
        <v>15377</v>
      </c>
      <c r="AT11"/>
    </row>
    <row r="12" spans="1:46" ht="15">
      <c r="A12" s="286">
        <v>585</v>
      </c>
      <c r="B12" s="287" t="s">
        <v>173</v>
      </c>
      <c r="C12" s="250">
        <v>1271</v>
      </c>
      <c r="D12" s="251">
        <v>18.095102505694761</v>
      </c>
      <c r="E12" s="252">
        <v>3983</v>
      </c>
      <c r="F12" s="251">
        <v>56.705580865603643</v>
      </c>
      <c r="G12" s="252">
        <v>1712</v>
      </c>
      <c r="H12" s="251">
        <v>24.373576309794988</v>
      </c>
      <c r="I12" s="252">
        <v>0</v>
      </c>
      <c r="J12" s="253">
        <v>0</v>
      </c>
      <c r="K12" s="252">
        <v>45</v>
      </c>
      <c r="L12" s="254">
        <v>0.64066059225512528</v>
      </c>
      <c r="M12" s="252">
        <v>13</v>
      </c>
      <c r="N12" s="466">
        <v>0.18507972665148065</v>
      </c>
      <c r="O12" s="258">
        <v>3397</v>
      </c>
      <c r="P12" s="255">
        <v>48.3627562642369</v>
      </c>
      <c r="Q12" s="256">
        <v>3627</v>
      </c>
      <c r="R12" s="257">
        <v>51.637243735763093</v>
      </c>
      <c r="S12" s="258">
        <v>1580</v>
      </c>
      <c r="T12" s="255">
        <v>58.024237972824089</v>
      </c>
      <c r="U12" s="256">
        <v>1143</v>
      </c>
      <c r="V12" s="259">
        <v>41.975762027175911</v>
      </c>
      <c r="W12" s="258">
        <v>4818</v>
      </c>
      <c r="X12" s="251">
        <v>68.59339407744875</v>
      </c>
      <c r="Y12" s="256">
        <v>2206</v>
      </c>
      <c r="Z12" s="259">
        <v>31.40660592255125</v>
      </c>
      <c r="AA12" s="258">
        <v>2353</v>
      </c>
      <c r="AB12" s="251">
        <v>86.412045538009551</v>
      </c>
      <c r="AC12" s="258">
        <v>370</v>
      </c>
      <c r="AD12" s="259">
        <v>13.587954461990451</v>
      </c>
      <c r="AE12" s="258">
        <v>1228</v>
      </c>
      <c r="AF12" s="251">
        <v>45.097319133308851</v>
      </c>
      <c r="AG12" s="256">
        <v>522</v>
      </c>
      <c r="AH12" s="251">
        <v>19.170033051781125</v>
      </c>
      <c r="AI12" s="256">
        <v>352</v>
      </c>
      <c r="AJ12" s="255">
        <v>12.926918839515242</v>
      </c>
      <c r="AK12" s="256">
        <v>621</v>
      </c>
      <c r="AL12" s="255">
        <v>22.805728975394786</v>
      </c>
      <c r="AM12" s="256">
        <v>0</v>
      </c>
      <c r="AN12" s="251">
        <v>0</v>
      </c>
      <c r="AO12" s="256">
        <v>0</v>
      </c>
      <c r="AP12" s="259">
        <v>0</v>
      </c>
      <c r="AQ12" s="506">
        <v>7024</v>
      </c>
      <c r="AR12" s="260">
        <v>2723</v>
      </c>
      <c r="AT12"/>
    </row>
    <row r="13" spans="1:46" ht="15">
      <c r="A13" s="286">
        <v>591</v>
      </c>
      <c r="B13" s="287" t="s">
        <v>175</v>
      </c>
      <c r="C13" s="250">
        <v>3099</v>
      </c>
      <c r="D13" s="251">
        <v>30.069862216184745</v>
      </c>
      <c r="E13" s="252">
        <v>6124</v>
      </c>
      <c r="F13" s="251">
        <v>59.4216960993596</v>
      </c>
      <c r="G13" s="252">
        <v>816</v>
      </c>
      <c r="H13" s="251">
        <v>7.9177178342712988</v>
      </c>
      <c r="I13" s="252">
        <v>0</v>
      </c>
      <c r="J13" s="253">
        <v>0</v>
      </c>
      <c r="K13" s="252">
        <v>265</v>
      </c>
      <c r="L13" s="254">
        <v>2.571317679021929</v>
      </c>
      <c r="M13" s="252">
        <v>2</v>
      </c>
      <c r="N13" s="466">
        <v>1.9406171162429653E-2</v>
      </c>
      <c r="O13" s="258">
        <v>4954</v>
      </c>
      <c r="P13" s="255">
        <v>48.069085969338246</v>
      </c>
      <c r="Q13" s="256">
        <v>5352</v>
      </c>
      <c r="R13" s="257">
        <v>51.930914030661746</v>
      </c>
      <c r="S13" s="258">
        <v>2434</v>
      </c>
      <c r="T13" s="255">
        <v>60.307234886025775</v>
      </c>
      <c r="U13" s="256">
        <v>1602</v>
      </c>
      <c r="V13" s="259">
        <v>39.692765113974232</v>
      </c>
      <c r="W13" s="258">
        <v>6247</v>
      </c>
      <c r="X13" s="251">
        <v>60.61517562584902</v>
      </c>
      <c r="Y13" s="256">
        <v>4059</v>
      </c>
      <c r="Z13" s="259">
        <v>39.38482437415098</v>
      </c>
      <c r="AA13" s="258">
        <v>3275</v>
      </c>
      <c r="AB13" s="251">
        <v>81.144697720515353</v>
      </c>
      <c r="AC13" s="258">
        <v>761</v>
      </c>
      <c r="AD13" s="259">
        <v>18.855302279484636</v>
      </c>
      <c r="AE13" s="258">
        <v>1861</v>
      </c>
      <c r="AF13" s="251">
        <v>46.110009910802773</v>
      </c>
      <c r="AG13" s="256">
        <v>760</v>
      </c>
      <c r="AH13" s="251">
        <v>18.830525272547078</v>
      </c>
      <c r="AI13" s="256">
        <v>572</v>
      </c>
      <c r="AJ13" s="255">
        <v>14.172447968285432</v>
      </c>
      <c r="AK13" s="256">
        <v>841</v>
      </c>
      <c r="AL13" s="255">
        <v>20.837462834489592</v>
      </c>
      <c r="AM13" s="256">
        <v>1</v>
      </c>
      <c r="AN13" s="251">
        <v>2.4777006937561942E-2</v>
      </c>
      <c r="AO13" s="256">
        <v>1</v>
      </c>
      <c r="AP13" s="259">
        <v>2.4777006937561942E-2</v>
      </c>
      <c r="AQ13" s="506">
        <v>10306</v>
      </c>
      <c r="AR13" s="260">
        <v>4036</v>
      </c>
      <c r="AT13"/>
    </row>
    <row r="14" spans="1:46" ht="15">
      <c r="A14" s="286">
        <v>893</v>
      </c>
      <c r="B14" s="288" t="s">
        <v>265</v>
      </c>
      <c r="C14" s="250">
        <v>3337</v>
      </c>
      <c r="D14" s="251">
        <v>36.913716814159294</v>
      </c>
      <c r="E14" s="252">
        <v>4677</v>
      </c>
      <c r="F14" s="251">
        <v>51.736725663716811</v>
      </c>
      <c r="G14" s="252">
        <v>919</v>
      </c>
      <c r="H14" s="251">
        <v>10.165929203539822</v>
      </c>
      <c r="I14" s="252">
        <v>0</v>
      </c>
      <c r="J14" s="253">
        <v>0</v>
      </c>
      <c r="K14" s="252">
        <v>84</v>
      </c>
      <c r="L14" s="254">
        <v>0.92920353982300885</v>
      </c>
      <c r="M14" s="252">
        <v>23</v>
      </c>
      <c r="N14" s="466">
        <v>0.25442477876106195</v>
      </c>
      <c r="O14" s="264">
        <v>4620</v>
      </c>
      <c r="P14" s="261">
        <v>51.106194690265482</v>
      </c>
      <c r="Q14" s="262">
        <v>4420</v>
      </c>
      <c r="R14" s="263">
        <v>48.89380530973451</v>
      </c>
      <c r="S14" s="264">
        <v>697</v>
      </c>
      <c r="T14" s="261">
        <v>63.711151736745883</v>
      </c>
      <c r="U14" s="262">
        <v>397</v>
      </c>
      <c r="V14" s="265">
        <v>36.288848263254117</v>
      </c>
      <c r="W14" s="264">
        <v>4861</v>
      </c>
      <c r="X14" s="266">
        <v>53.772123893805315</v>
      </c>
      <c r="Y14" s="262">
        <v>4179</v>
      </c>
      <c r="Z14" s="265">
        <v>46.227876106194692</v>
      </c>
      <c r="AA14" s="258">
        <v>923</v>
      </c>
      <c r="AB14" s="251">
        <v>84.369287020109681</v>
      </c>
      <c r="AC14" s="258">
        <v>171</v>
      </c>
      <c r="AD14" s="259">
        <v>15.63071297989031</v>
      </c>
      <c r="AE14" s="258">
        <v>599</v>
      </c>
      <c r="AF14" s="251">
        <v>54.75319926873857</v>
      </c>
      <c r="AG14" s="256">
        <v>219</v>
      </c>
      <c r="AH14" s="251">
        <v>20.018281535648992</v>
      </c>
      <c r="AI14" s="256">
        <v>98</v>
      </c>
      <c r="AJ14" s="255">
        <v>8.9579524680073135</v>
      </c>
      <c r="AK14" s="256">
        <v>178</v>
      </c>
      <c r="AL14" s="255">
        <v>16.270566727605118</v>
      </c>
      <c r="AM14" s="256">
        <v>0</v>
      </c>
      <c r="AN14" s="251">
        <v>0</v>
      </c>
      <c r="AO14" s="256">
        <v>0</v>
      </c>
      <c r="AP14" s="259">
        <v>0</v>
      </c>
      <c r="AQ14" s="507">
        <v>9040</v>
      </c>
      <c r="AR14" s="267">
        <v>1094</v>
      </c>
      <c r="AT14"/>
    </row>
    <row r="15" spans="1:46" ht="16.5" customHeight="1">
      <c r="A15" s="154"/>
      <c r="B15" s="169" t="s">
        <v>393</v>
      </c>
      <c r="C15" s="171">
        <v>90903</v>
      </c>
      <c r="D15" s="156">
        <v>40.114470299061381</v>
      </c>
      <c r="E15" s="155">
        <v>119722</v>
      </c>
      <c r="F15" s="156">
        <v>52.831970486609094</v>
      </c>
      <c r="G15" s="155">
        <v>14025</v>
      </c>
      <c r="H15" s="156">
        <v>6.1890745733841106</v>
      </c>
      <c r="I15" s="155">
        <v>38</v>
      </c>
      <c r="J15" s="209">
        <v>1.6768972106138768E-2</v>
      </c>
      <c r="K15" s="155">
        <v>1756</v>
      </c>
      <c r="L15" s="172">
        <v>0.7749030267994651</v>
      </c>
      <c r="M15" s="155">
        <v>165</v>
      </c>
      <c r="N15" s="466">
        <v>7.281264203981308E-2</v>
      </c>
      <c r="O15" s="171">
        <v>111985</v>
      </c>
      <c r="P15" s="157">
        <v>49.417719508051313</v>
      </c>
      <c r="Q15" s="155">
        <v>114624</v>
      </c>
      <c r="R15" s="175">
        <v>50.58228049194868</v>
      </c>
      <c r="S15" s="171">
        <v>19414</v>
      </c>
      <c r="T15" s="162">
        <v>53.696584151569624</v>
      </c>
      <c r="U15" s="155">
        <v>16741</v>
      </c>
      <c r="V15" s="177">
        <v>46.303415848430369</v>
      </c>
      <c r="W15" s="171">
        <v>143692</v>
      </c>
      <c r="X15" s="156">
        <v>63.409661575665574</v>
      </c>
      <c r="Y15" s="155">
        <v>82917</v>
      </c>
      <c r="Z15" s="177">
        <v>36.590338424334426</v>
      </c>
      <c r="AA15" s="171">
        <v>26837</v>
      </c>
      <c r="AB15" s="156">
        <v>74.227631033052134</v>
      </c>
      <c r="AC15" s="155">
        <v>9318</v>
      </c>
      <c r="AD15" s="177">
        <v>25.772368966947862</v>
      </c>
      <c r="AE15" s="171">
        <v>14041</v>
      </c>
      <c r="AF15" s="156">
        <v>38.835569077582633</v>
      </c>
      <c r="AG15" s="155">
        <v>9089</v>
      </c>
      <c r="AH15" s="156">
        <v>25.138984926012998</v>
      </c>
      <c r="AI15" s="155">
        <v>5363</v>
      </c>
      <c r="AJ15" s="157">
        <v>14.833356382243121</v>
      </c>
      <c r="AK15" s="155">
        <v>7645</v>
      </c>
      <c r="AL15" s="157">
        <v>21.145069838196655</v>
      </c>
      <c r="AM15" s="155">
        <v>10</v>
      </c>
      <c r="AN15" s="156">
        <v>2.7658691743880515E-2</v>
      </c>
      <c r="AO15" s="155">
        <v>7</v>
      </c>
      <c r="AP15" s="177">
        <v>1.9361084220716362E-2</v>
      </c>
      <c r="AQ15" s="508">
        <v>226609</v>
      </c>
      <c r="AR15" s="179">
        <v>36155</v>
      </c>
      <c r="AT15"/>
    </row>
    <row r="16" spans="1:46" ht="15">
      <c r="A16" s="286">
        <v>120</v>
      </c>
      <c r="B16" s="289" t="s">
        <v>57</v>
      </c>
      <c r="C16" s="250">
        <v>11111</v>
      </c>
      <c r="D16" s="251">
        <v>49.47237187764371</v>
      </c>
      <c r="E16" s="252">
        <v>9744</v>
      </c>
      <c r="F16" s="251">
        <v>43.385725099069418</v>
      </c>
      <c r="G16" s="252">
        <v>1435</v>
      </c>
      <c r="H16" s="251">
        <v>6.3894207222049069</v>
      </c>
      <c r="I16" s="252">
        <v>14</v>
      </c>
      <c r="J16" s="253">
        <v>6.233581192395031E-2</v>
      </c>
      <c r="K16" s="252">
        <v>129</v>
      </c>
      <c r="L16" s="254">
        <v>0.57437998129925638</v>
      </c>
      <c r="M16" s="252">
        <v>26</v>
      </c>
      <c r="N16" s="466">
        <v>0.11576650785876486</v>
      </c>
      <c r="O16" s="271">
        <v>11590</v>
      </c>
      <c r="P16" s="268">
        <v>51.605147157041721</v>
      </c>
      <c r="Q16" s="269">
        <v>10869</v>
      </c>
      <c r="R16" s="270">
        <v>48.394852842958279</v>
      </c>
      <c r="S16" s="271">
        <v>794</v>
      </c>
      <c r="T16" s="268">
        <v>57.619738751814218</v>
      </c>
      <c r="U16" s="269">
        <v>584</v>
      </c>
      <c r="V16" s="272">
        <v>42.380261248185775</v>
      </c>
      <c r="W16" s="271">
        <v>12689</v>
      </c>
      <c r="X16" s="273">
        <v>56.498508393071823</v>
      </c>
      <c r="Y16" s="269">
        <v>9770</v>
      </c>
      <c r="Z16" s="272">
        <v>43.501491606928177</v>
      </c>
      <c r="AA16" s="258">
        <v>746</v>
      </c>
      <c r="AB16" s="251">
        <v>54.13642960812772</v>
      </c>
      <c r="AC16" s="258">
        <v>632</v>
      </c>
      <c r="AD16" s="259">
        <v>45.86357039187228</v>
      </c>
      <c r="AE16" s="258">
        <v>656</v>
      </c>
      <c r="AF16" s="251">
        <v>47.605224963715528</v>
      </c>
      <c r="AG16" s="256">
        <v>411</v>
      </c>
      <c r="AH16" s="251">
        <v>29.825834542815677</v>
      </c>
      <c r="AI16" s="256">
        <v>138</v>
      </c>
      <c r="AJ16" s="255">
        <v>10.014513788098693</v>
      </c>
      <c r="AK16" s="256">
        <v>173</v>
      </c>
      <c r="AL16" s="255">
        <v>12.5544267053701</v>
      </c>
      <c r="AM16" s="256">
        <v>0</v>
      </c>
      <c r="AN16" s="251">
        <v>0</v>
      </c>
      <c r="AO16" s="256">
        <v>0</v>
      </c>
      <c r="AP16" s="259">
        <v>0</v>
      </c>
      <c r="AQ16" s="509">
        <v>22459</v>
      </c>
      <c r="AR16" s="274">
        <v>1378</v>
      </c>
      <c r="AT16"/>
    </row>
    <row r="17" spans="1:46" ht="15">
      <c r="A17" s="286">
        <v>154</v>
      </c>
      <c r="B17" s="287" t="s">
        <v>77</v>
      </c>
      <c r="C17" s="250">
        <v>27308</v>
      </c>
      <c r="D17" s="251">
        <v>34.229130107796443</v>
      </c>
      <c r="E17" s="252">
        <v>45646</v>
      </c>
      <c r="F17" s="251">
        <v>57.214840812233646</v>
      </c>
      <c r="G17" s="252">
        <v>5945</v>
      </c>
      <c r="H17" s="251">
        <v>7.4517422913010778</v>
      </c>
      <c r="I17" s="252">
        <v>2</v>
      </c>
      <c r="J17" s="253">
        <v>2.5068939583855602E-3</v>
      </c>
      <c r="K17" s="252">
        <v>795</v>
      </c>
      <c r="L17" s="254">
        <v>0.99649034845826023</v>
      </c>
      <c r="M17" s="252">
        <v>84</v>
      </c>
      <c r="N17" s="466">
        <v>0.10528954625219353</v>
      </c>
      <c r="O17" s="258">
        <v>37995</v>
      </c>
      <c r="P17" s="255">
        <v>47.624717974429679</v>
      </c>
      <c r="Q17" s="256">
        <v>41785</v>
      </c>
      <c r="R17" s="257">
        <v>52.375282025570314</v>
      </c>
      <c r="S17" s="258">
        <v>11039</v>
      </c>
      <c r="T17" s="255">
        <v>53.346542308993385</v>
      </c>
      <c r="U17" s="256">
        <v>9654</v>
      </c>
      <c r="V17" s="259">
        <v>46.653457691006622</v>
      </c>
      <c r="W17" s="258">
        <v>59625</v>
      </c>
      <c r="X17" s="251">
        <v>74.736776134369521</v>
      </c>
      <c r="Y17" s="256">
        <v>20155</v>
      </c>
      <c r="Z17" s="259">
        <v>25.263223865630486</v>
      </c>
      <c r="AA17" s="258">
        <v>16105</v>
      </c>
      <c r="AB17" s="251">
        <v>77.828251099405605</v>
      </c>
      <c r="AC17" s="258">
        <v>4588</v>
      </c>
      <c r="AD17" s="259">
        <v>22.171748900594405</v>
      </c>
      <c r="AE17" s="258">
        <v>7732</v>
      </c>
      <c r="AF17" s="251">
        <v>37.365292611027883</v>
      </c>
      <c r="AG17" s="256">
        <v>5189</v>
      </c>
      <c r="AH17" s="251">
        <v>25.07611269511429</v>
      </c>
      <c r="AI17" s="256">
        <v>3301</v>
      </c>
      <c r="AJ17" s="255">
        <v>15.952254385541004</v>
      </c>
      <c r="AK17" s="256">
        <v>4461</v>
      </c>
      <c r="AL17" s="255">
        <v>21.558014787609338</v>
      </c>
      <c r="AM17" s="256">
        <v>6</v>
      </c>
      <c r="AN17" s="251">
        <v>2.8995312424491375E-2</v>
      </c>
      <c r="AO17" s="256">
        <v>4</v>
      </c>
      <c r="AP17" s="259">
        <v>1.9330208282994248E-2</v>
      </c>
      <c r="AQ17" s="506">
        <v>79780</v>
      </c>
      <c r="AR17" s="260">
        <v>20693</v>
      </c>
      <c r="AT17"/>
    </row>
    <row r="18" spans="1:46" ht="15">
      <c r="A18" s="286">
        <v>250</v>
      </c>
      <c r="B18" s="287" t="s">
        <v>99</v>
      </c>
      <c r="C18" s="250">
        <v>19798</v>
      </c>
      <c r="D18" s="251">
        <v>41.010025685640898</v>
      </c>
      <c r="E18" s="252">
        <v>25145</v>
      </c>
      <c r="F18" s="251">
        <v>52.085922611649679</v>
      </c>
      <c r="G18" s="252">
        <v>2812</v>
      </c>
      <c r="H18" s="251">
        <v>5.8248405004557124</v>
      </c>
      <c r="I18" s="252">
        <v>6</v>
      </c>
      <c r="J18" s="253">
        <v>1.2428535918468804E-2</v>
      </c>
      <c r="K18" s="252">
        <v>499</v>
      </c>
      <c r="L18" s="254">
        <v>1.0336399038859889</v>
      </c>
      <c r="M18" s="252">
        <v>16</v>
      </c>
      <c r="N18" s="466">
        <v>3.3142762449250143E-2</v>
      </c>
      <c r="O18" s="258">
        <v>23947</v>
      </c>
      <c r="P18" s="255">
        <v>49.604358273262079</v>
      </c>
      <c r="Q18" s="256">
        <v>24329</v>
      </c>
      <c r="R18" s="257">
        <v>50.395641726737928</v>
      </c>
      <c r="S18" s="258">
        <v>4774</v>
      </c>
      <c r="T18" s="255">
        <v>53.209986625055727</v>
      </c>
      <c r="U18" s="256">
        <v>4198</v>
      </c>
      <c r="V18" s="259">
        <v>46.790013374944273</v>
      </c>
      <c r="W18" s="258">
        <v>30699</v>
      </c>
      <c r="X18" s="251">
        <v>63.590604026845639</v>
      </c>
      <c r="Y18" s="256">
        <v>17577</v>
      </c>
      <c r="Z18" s="259">
        <v>36.409395973154361</v>
      </c>
      <c r="AA18" s="258">
        <v>7077</v>
      </c>
      <c r="AB18" s="251">
        <v>78.878733838609008</v>
      </c>
      <c r="AC18" s="258">
        <v>1895</v>
      </c>
      <c r="AD18" s="259">
        <v>21.121266161390995</v>
      </c>
      <c r="AE18" s="258">
        <v>3383</v>
      </c>
      <c r="AF18" s="251">
        <v>37.706197057512256</v>
      </c>
      <c r="AG18" s="256">
        <v>1853</v>
      </c>
      <c r="AH18" s="251">
        <v>20.653143111903702</v>
      </c>
      <c r="AI18" s="256">
        <v>1387</v>
      </c>
      <c r="AJ18" s="255">
        <v>15.459206419973251</v>
      </c>
      <c r="AK18" s="256">
        <v>2345</v>
      </c>
      <c r="AL18" s="255">
        <v>26.136870263040567</v>
      </c>
      <c r="AM18" s="256">
        <v>4</v>
      </c>
      <c r="AN18" s="251">
        <v>4.4583147570218459E-2</v>
      </c>
      <c r="AO18" s="256">
        <v>0</v>
      </c>
      <c r="AP18" s="259">
        <v>0</v>
      </c>
      <c r="AQ18" s="506">
        <v>48276</v>
      </c>
      <c r="AR18" s="260">
        <v>8972</v>
      </c>
      <c r="AT18"/>
    </row>
    <row r="19" spans="1:46" ht="15">
      <c r="A19" s="286">
        <v>495</v>
      </c>
      <c r="B19" s="287" t="s">
        <v>161</v>
      </c>
      <c r="C19" s="250">
        <v>9886</v>
      </c>
      <c r="D19" s="251">
        <v>37.676740729448532</v>
      </c>
      <c r="E19" s="252">
        <v>15100</v>
      </c>
      <c r="F19" s="251">
        <v>57.54792484469683</v>
      </c>
      <c r="G19" s="252">
        <v>1140</v>
      </c>
      <c r="H19" s="251">
        <v>4.344677769732078</v>
      </c>
      <c r="I19" s="252">
        <v>1</v>
      </c>
      <c r="J19" s="253">
        <v>3.8111208506421738E-3</v>
      </c>
      <c r="K19" s="252">
        <v>110</v>
      </c>
      <c r="L19" s="254">
        <v>0.41922329357063914</v>
      </c>
      <c r="M19" s="252">
        <v>2</v>
      </c>
      <c r="N19" s="466">
        <v>7.6222417012843475E-3</v>
      </c>
      <c r="O19" s="258">
        <v>13392</v>
      </c>
      <c r="P19" s="255">
        <v>51.038530431799991</v>
      </c>
      <c r="Q19" s="256">
        <v>12847</v>
      </c>
      <c r="R19" s="257">
        <v>48.961469568200009</v>
      </c>
      <c r="S19" s="258">
        <v>678</v>
      </c>
      <c r="T19" s="255">
        <v>53.17647058823529</v>
      </c>
      <c r="U19" s="256">
        <v>597</v>
      </c>
      <c r="V19" s="259">
        <v>46.82352941176471</v>
      </c>
      <c r="W19" s="258">
        <v>14869</v>
      </c>
      <c r="X19" s="251">
        <v>56.667555928198489</v>
      </c>
      <c r="Y19" s="256">
        <v>11370</v>
      </c>
      <c r="Z19" s="259">
        <v>43.332444071801518</v>
      </c>
      <c r="AA19" s="258">
        <v>681</v>
      </c>
      <c r="AB19" s="251">
        <v>53.411764705882348</v>
      </c>
      <c r="AC19" s="258">
        <v>594</v>
      </c>
      <c r="AD19" s="259">
        <v>46.588235294117645</v>
      </c>
      <c r="AE19" s="258">
        <v>540</v>
      </c>
      <c r="AF19" s="251">
        <v>42.352941176470587</v>
      </c>
      <c r="AG19" s="256">
        <v>433</v>
      </c>
      <c r="AH19" s="251">
        <v>33.96078431372549</v>
      </c>
      <c r="AI19" s="256">
        <v>138</v>
      </c>
      <c r="AJ19" s="255">
        <v>10.823529411764705</v>
      </c>
      <c r="AK19" s="256">
        <v>163</v>
      </c>
      <c r="AL19" s="255">
        <v>12.784313725490195</v>
      </c>
      <c r="AM19" s="256">
        <v>0</v>
      </c>
      <c r="AN19" s="251">
        <v>0</v>
      </c>
      <c r="AO19" s="256">
        <v>1</v>
      </c>
      <c r="AP19" s="259">
        <v>7.8431372549019607E-2</v>
      </c>
      <c r="AQ19" s="506">
        <v>26239</v>
      </c>
      <c r="AR19" s="260">
        <v>1275</v>
      </c>
      <c r="AT19"/>
    </row>
    <row r="20" spans="1:46" ht="15">
      <c r="A20" s="286">
        <v>790</v>
      </c>
      <c r="B20" s="287" t="s">
        <v>234</v>
      </c>
      <c r="C20" s="250">
        <v>13836</v>
      </c>
      <c r="D20" s="251">
        <v>54.371831650096283</v>
      </c>
      <c r="E20" s="252">
        <v>10482</v>
      </c>
      <c r="F20" s="251">
        <v>41.191496050615008</v>
      </c>
      <c r="G20" s="252">
        <v>1005</v>
      </c>
      <c r="H20" s="251">
        <v>3.9493849962667507</v>
      </c>
      <c r="I20" s="252">
        <v>0</v>
      </c>
      <c r="J20" s="253">
        <v>0</v>
      </c>
      <c r="K20" s="252">
        <v>115</v>
      </c>
      <c r="L20" s="254">
        <v>0.45191967618972767</v>
      </c>
      <c r="M20" s="252">
        <v>9</v>
      </c>
      <c r="N20" s="466">
        <v>3.5367626832239561E-2</v>
      </c>
      <c r="O20" s="258">
        <v>12835</v>
      </c>
      <c r="P20" s="255">
        <v>50.4381655990883</v>
      </c>
      <c r="Q20" s="256">
        <v>12612</v>
      </c>
      <c r="R20" s="257">
        <v>49.5618344009117</v>
      </c>
      <c r="S20" s="258">
        <v>1159</v>
      </c>
      <c r="T20" s="255">
        <v>57.747882411559537</v>
      </c>
      <c r="U20" s="256">
        <v>848</v>
      </c>
      <c r="V20" s="259">
        <v>42.252117588440456</v>
      </c>
      <c r="W20" s="258">
        <v>14321</v>
      </c>
      <c r="X20" s="251">
        <v>56.277753762722526</v>
      </c>
      <c r="Y20" s="256">
        <v>11126</v>
      </c>
      <c r="Z20" s="259">
        <v>43.722246237277481</v>
      </c>
      <c r="AA20" s="258">
        <v>1268</v>
      </c>
      <c r="AB20" s="251">
        <v>63.178873941205779</v>
      </c>
      <c r="AC20" s="258">
        <v>739</v>
      </c>
      <c r="AD20" s="259">
        <v>36.821126058794221</v>
      </c>
      <c r="AE20" s="258">
        <v>958</v>
      </c>
      <c r="AF20" s="251">
        <v>47.732934728450424</v>
      </c>
      <c r="AG20" s="256">
        <v>588</v>
      </c>
      <c r="AH20" s="251">
        <v>29.297458893871447</v>
      </c>
      <c r="AI20" s="256">
        <v>201</v>
      </c>
      <c r="AJ20" s="255">
        <v>10.014947683109119</v>
      </c>
      <c r="AK20" s="256">
        <v>259</v>
      </c>
      <c r="AL20" s="255">
        <v>12.904833084205281</v>
      </c>
      <c r="AM20" s="256">
        <v>0</v>
      </c>
      <c r="AN20" s="251">
        <v>0</v>
      </c>
      <c r="AO20" s="256">
        <v>1</v>
      </c>
      <c r="AP20" s="259">
        <v>4.9825610363726951E-2</v>
      </c>
      <c r="AQ20" s="506">
        <v>25447</v>
      </c>
      <c r="AR20" s="260">
        <v>2007</v>
      </c>
      <c r="AT20"/>
    </row>
    <row r="21" spans="1:46" ht="15">
      <c r="A21" s="286">
        <v>895</v>
      </c>
      <c r="B21" s="288" t="s">
        <v>267</v>
      </c>
      <c r="C21" s="250">
        <v>8964</v>
      </c>
      <c r="D21" s="251">
        <v>36.725663716814161</v>
      </c>
      <c r="E21" s="252">
        <v>13605</v>
      </c>
      <c r="F21" s="251">
        <v>55.739921337266473</v>
      </c>
      <c r="G21" s="252">
        <v>1688</v>
      </c>
      <c r="H21" s="251">
        <v>6.9157653228449689</v>
      </c>
      <c r="I21" s="252">
        <v>15</v>
      </c>
      <c r="J21" s="253">
        <v>6.1455260570304815E-2</v>
      </c>
      <c r="K21" s="252">
        <v>108</v>
      </c>
      <c r="L21" s="254">
        <v>0.44247787610619471</v>
      </c>
      <c r="M21" s="252">
        <v>28</v>
      </c>
      <c r="N21" s="466">
        <v>0.11471648639790233</v>
      </c>
      <c r="O21" s="264">
        <v>12226</v>
      </c>
      <c r="P21" s="261">
        <v>50.090134382169779</v>
      </c>
      <c r="Q21" s="262">
        <v>12182</v>
      </c>
      <c r="R21" s="263">
        <v>49.909865617830221</v>
      </c>
      <c r="S21" s="264">
        <v>970</v>
      </c>
      <c r="T21" s="261">
        <v>53.005464480874323</v>
      </c>
      <c r="U21" s="262">
        <v>860</v>
      </c>
      <c r="V21" s="265">
        <v>46.994535519125684</v>
      </c>
      <c r="W21" s="264">
        <v>11489</v>
      </c>
      <c r="X21" s="266">
        <v>47.070632579482137</v>
      </c>
      <c r="Y21" s="262">
        <v>12919</v>
      </c>
      <c r="Z21" s="265">
        <v>52.929367420517856</v>
      </c>
      <c r="AA21" s="258">
        <v>960</v>
      </c>
      <c r="AB21" s="251">
        <v>52.459016393442624</v>
      </c>
      <c r="AC21" s="258">
        <v>870</v>
      </c>
      <c r="AD21" s="259">
        <v>47.540983606557376</v>
      </c>
      <c r="AE21" s="258">
        <v>772</v>
      </c>
      <c r="AF21" s="251">
        <v>42.185792349726775</v>
      </c>
      <c r="AG21" s="256">
        <v>615</v>
      </c>
      <c r="AH21" s="251">
        <v>33.606557377049178</v>
      </c>
      <c r="AI21" s="256">
        <v>198</v>
      </c>
      <c r="AJ21" s="255">
        <v>10.819672131147541</v>
      </c>
      <c r="AK21" s="256">
        <v>244</v>
      </c>
      <c r="AL21" s="255">
        <v>13.333333333333334</v>
      </c>
      <c r="AM21" s="256">
        <v>0</v>
      </c>
      <c r="AN21" s="251">
        <v>0</v>
      </c>
      <c r="AO21" s="256">
        <v>1</v>
      </c>
      <c r="AP21" s="259">
        <v>5.4644808743169397E-2</v>
      </c>
      <c r="AQ21" s="507">
        <v>24408</v>
      </c>
      <c r="AR21" s="267">
        <v>1830</v>
      </c>
      <c r="AT21"/>
    </row>
    <row r="22" spans="1:46" ht="17.25" customHeight="1">
      <c r="A22" s="154"/>
      <c r="B22" s="169" t="s">
        <v>859</v>
      </c>
      <c r="C22" s="171">
        <v>239729</v>
      </c>
      <c r="D22" s="156">
        <v>59.049024220225967</v>
      </c>
      <c r="E22" s="155">
        <v>136671</v>
      </c>
      <c r="F22" s="156">
        <v>33.664217467233847</v>
      </c>
      <c r="G22" s="155">
        <v>23539</v>
      </c>
      <c r="H22" s="156">
        <v>5.7980260257202891</v>
      </c>
      <c r="I22" s="155">
        <v>25</v>
      </c>
      <c r="J22" s="209">
        <v>6.1578933108036547E-3</v>
      </c>
      <c r="K22" s="155">
        <v>5807</v>
      </c>
      <c r="L22" s="172">
        <v>1.4303554582334728</v>
      </c>
      <c r="M22" s="155">
        <v>212</v>
      </c>
      <c r="N22" s="466">
        <v>5.2218935275614983E-2</v>
      </c>
      <c r="O22" s="171">
        <v>194894</v>
      </c>
      <c r="P22" s="157">
        <v>48.005458356630697</v>
      </c>
      <c r="Q22" s="155">
        <v>211089</v>
      </c>
      <c r="R22" s="175">
        <v>51.99454164336931</v>
      </c>
      <c r="S22" s="171">
        <v>103404</v>
      </c>
      <c r="T22" s="157">
        <v>52.330224343240609</v>
      </c>
      <c r="U22" s="155">
        <v>94195</v>
      </c>
      <c r="V22" s="177">
        <v>47.669775656759391</v>
      </c>
      <c r="W22" s="171">
        <v>237011</v>
      </c>
      <c r="X22" s="156">
        <v>58.379538059475401</v>
      </c>
      <c r="Y22" s="155">
        <v>168972</v>
      </c>
      <c r="Z22" s="177">
        <v>41.620461940524606</v>
      </c>
      <c r="AA22" s="171">
        <v>149590</v>
      </c>
      <c r="AB22" s="156">
        <v>75.703824412066865</v>
      </c>
      <c r="AC22" s="155">
        <v>48009</v>
      </c>
      <c r="AD22" s="177">
        <v>24.296175587933138</v>
      </c>
      <c r="AE22" s="171">
        <v>66662</v>
      </c>
      <c r="AF22" s="156">
        <v>33.736000688262592</v>
      </c>
      <c r="AG22" s="155">
        <v>35840</v>
      </c>
      <c r="AH22" s="156">
        <v>18.137743612062813</v>
      </c>
      <c r="AI22" s="155">
        <v>36655</v>
      </c>
      <c r="AJ22" s="157">
        <v>18.550195092080425</v>
      </c>
      <c r="AK22" s="155">
        <v>58269</v>
      </c>
      <c r="AL22" s="157">
        <v>29.4885095572346</v>
      </c>
      <c r="AM22" s="155">
        <v>87</v>
      </c>
      <c r="AN22" s="156">
        <v>4.4028562897585513E-2</v>
      </c>
      <c r="AO22" s="155">
        <v>86</v>
      </c>
      <c r="AP22" s="177">
        <v>4.3522487461981084E-2</v>
      </c>
      <c r="AQ22" s="508">
        <v>405983</v>
      </c>
      <c r="AR22" s="179">
        <v>197599</v>
      </c>
      <c r="AT22"/>
    </row>
    <row r="23" spans="1:46" ht="15">
      <c r="A23" s="286">
        <v>45</v>
      </c>
      <c r="B23" s="289" t="s">
        <v>32</v>
      </c>
      <c r="C23" s="250">
        <v>39809</v>
      </c>
      <c r="D23" s="251">
        <v>57.49090173877881</v>
      </c>
      <c r="E23" s="252">
        <v>20822</v>
      </c>
      <c r="F23" s="251">
        <v>30.070475420253018</v>
      </c>
      <c r="G23" s="252">
        <v>6336</v>
      </c>
      <c r="H23" s="251">
        <v>9.1502512853099187</v>
      </c>
      <c r="I23" s="252">
        <v>6</v>
      </c>
      <c r="J23" s="253">
        <v>8.6650106868465127E-3</v>
      </c>
      <c r="K23" s="252">
        <v>2204</v>
      </c>
      <c r="L23" s="254">
        <v>3.1829472589682863</v>
      </c>
      <c r="M23" s="252">
        <v>67</v>
      </c>
      <c r="N23" s="466">
        <v>9.6759286003119407E-2</v>
      </c>
      <c r="O23" s="271">
        <v>32599</v>
      </c>
      <c r="P23" s="268">
        <v>47.078447230084919</v>
      </c>
      <c r="Q23" s="269">
        <v>36645</v>
      </c>
      <c r="R23" s="270">
        <v>52.921552769915081</v>
      </c>
      <c r="S23" s="271">
        <v>42245</v>
      </c>
      <c r="T23" s="268">
        <v>51.669520547945204</v>
      </c>
      <c r="U23" s="269">
        <v>39515</v>
      </c>
      <c r="V23" s="272">
        <v>48.330479452054789</v>
      </c>
      <c r="W23" s="271">
        <v>54159</v>
      </c>
      <c r="X23" s="273">
        <v>78.214718964820051</v>
      </c>
      <c r="Y23" s="269">
        <v>15085</v>
      </c>
      <c r="Z23" s="272">
        <v>21.785281035179942</v>
      </c>
      <c r="AA23" s="258">
        <v>66983</v>
      </c>
      <c r="AB23" s="251">
        <v>81.926369863013704</v>
      </c>
      <c r="AC23" s="258">
        <v>14777</v>
      </c>
      <c r="AD23" s="259">
        <v>18.073630136986303</v>
      </c>
      <c r="AE23" s="258">
        <v>27135</v>
      </c>
      <c r="AF23" s="251">
        <v>33.188600782778863</v>
      </c>
      <c r="AG23" s="256">
        <v>16049</v>
      </c>
      <c r="AH23" s="251">
        <v>19.62940313111546</v>
      </c>
      <c r="AI23" s="256">
        <v>15072</v>
      </c>
      <c r="AJ23" s="255">
        <v>18.43444227005871</v>
      </c>
      <c r="AK23" s="256">
        <v>23432</v>
      </c>
      <c r="AL23" s="255">
        <v>28.659491193737768</v>
      </c>
      <c r="AM23" s="256">
        <v>38</v>
      </c>
      <c r="AN23" s="251">
        <v>4.6477495107632091E-2</v>
      </c>
      <c r="AO23" s="256">
        <v>34</v>
      </c>
      <c r="AP23" s="259">
        <v>4.1585127201565555E-2</v>
      </c>
      <c r="AQ23" s="509">
        <v>69244</v>
      </c>
      <c r="AR23" s="274">
        <v>81760</v>
      </c>
      <c r="AT23"/>
    </row>
    <row r="24" spans="1:46" ht="15">
      <c r="A24" s="286">
        <v>51</v>
      </c>
      <c r="B24" s="287" t="s">
        <v>35</v>
      </c>
      <c r="C24" s="250">
        <v>13123</v>
      </c>
      <c r="D24" s="251">
        <v>51.368066700591065</v>
      </c>
      <c r="E24" s="252">
        <v>10650</v>
      </c>
      <c r="F24" s="251">
        <v>41.687869417152697</v>
      </c>
      <c r="G24" s="252">
        <v>1631</v>
      </c>
      <c r="H24" s="251">
        <v>6.3843112694249822</v>
      </c>
      <c r="I24" s="252">
        <v>1</v>
      </c>
      <c r="J24" s="253">
        <v>3.9143539358828831E-3</v>
      </c>
      <c r="K24" s="252">
        <v>135</v>
      </c>
      <c r="L24" s="254">
        <v>0.52843778134418917</v>
      </c>
      <c r="M24" s="252">
        <v>7</v>
      </c>
      <c r="N24" s="466">
        <v>2.7400477551180181E-2</v>
      </c>
      <c r="O24" s="258">
        <v>12493</v>
      </c>
      <c r="P24" s="255">
        <v>48.90202372098485</v>
      </c>
      <c r="Q24" s="256">
        <v>13054</v>
      </c>
      <c r="R24" s="257">
        <v>51.097976279015143</v>
      </c>
      <c r="S24" s="258">
        <v>2208</v>
      </c>
      <c r="T24" s="255">
        <v>53.657351154313481</v>
      </c>
      <c r="U24" s="256">
        <v>1907</v>
      </c>
      <c r="V24" s="259">
        <v>46.342648845686512</v>
      </c>
      <c r="W24" s="258">
        <v>11045</v>
      </c>
      <c r="X24" s="251">
        <v>43.234039221826436</v>
      </c>
      <c r="Y24" s="256">
        <v>14502</v>
      </c>
      <c r="Z24" s="259">
        <v>56.765960778173564</v>
      </c>
      <c r="AA24" s="258">
        <v>2729</v>
      </c>
      <c r="AB24" s="251">
        <v>66.318347509112996</v>
      </c>
      <c r="AC24" s="258">
        <v>1386</v>
      </c>
      <c r="AD24" s="259">
        <v>33.681652490886997</v>
      </c>
      <c r="AE24" s="258">
        <v>1515</v>
      </c>
      <c r="AF24" s="251">
        <v>36.816524908869987</v>
      </c>
      <c r="AG24" s="256">
        <v>925</v>
      </c>
      <c r="AH24" s="251">
        <v>22.47873633049818</v>
      </c>
      <c r="AI24" s="256">
        <v>693</v>
      </c>
      <c r="AJ24" s="255">
        <v>16.840826245443498</v>
      </c>
      <c r="AK24" s="256">
        <v>982</v>
      </c>
      <c r="AL24" s="255">
        <v>23.863912515188336</v>
      </c>
      <c r="AM24" s="256">
        <v>0</v>
      </c>
      <c r="AN24" s="251">
        <v>0</v>
      </c>
      <c r="AO24" s="256">
        <v>0</v>
      </c>
      <c r="AP24" s="259">
        <v>0</v>
      </c>
      <c r="AQ24" s="506">
        <v>25547</v>
      </c>
      <c r="AR24" s="260">
        <v>4115</v>
      </c>
      <c r="AT24"/>
    </row>
    <row r="25" spans="1:46" ht="15">
      <c r="A25" s="286">
        <v>147</v>
      </c>
      <c r="B25" s="287" t="s">
        <v>71</v>
      </c>
      <c r="C25" s="250">
        <v>18585</v>
      </c>
      <c r="D25" s="251">
        <v>58.347984427979405</v>
      </c>
      <c r="E25" s="252">
        <v>11440</v>
      </c>
      <c r="F25" s="251">
        <v>35.916112018083638</v>
      </c>
      <c r="G25" s="252">
        <v>1529</v>
      </c>
      <c r="H25" s="251">
        <v>4.8003265101092554</v>
      </c>
      <c r="I25" s="252">
        <v>0</v>
      </c>
      <c r="J25" s="253">
        <v>0</v>
      </c>
      <c r="K25" s="252">
        <v>291</v>
      </c>
      <c r="L25" s="254">
        <v>0.91360040185859603</v>
      </c>
      <c r="M25" s="252">
        <v>7</v>
      </c>
      <c r="N25" s="466">
        <v>2.1976641969107123E-2</v>
      </c>
      <c r="O25" s="258">
        <v>15053</v>
      </c>
      <c r="P25" s="255">
        <v>47.259198794424215</v>
      </c>
      <c r="Q25" s="256">
        <v>16799</v>
      </c>
      <c r="R25" s="257">
        <v>52.740801205575792</v>
      </c>
      <c r="S25" s="258">
        <v>13940</v>
      </c>
      <c r="T25" s="255">
        <v>52.631578947368418</v>
      </c>
      <c r="U25" s="256">
        <v>12546</v>
      </c>
      <c r="V25" s="259">
        <v>47.368421052631575</v>
      </c>
      <c r="W25" s="258">
        <v>22305</v>
      </c>
      <c r="X25" s="251">
        <v>70.026999874419189</v>
      </c>
      <c r="Y25" s="256">
        <v>9547</v>
      </c>
      <c r="Z25" s="259">
        <v>29.973000125580811</v>
      </c>
      <c r="AA25" s="258">
        <v>20306</v>
      </c>
      <c r="AB25" s="251">
        <v>76.666918371970098</v>
      </c>
      <c r="AC25" s="258">
        <v>6180</v>
      </c>
      <c r="AD25" s="259">
        <v>23.333081628029902</v>
      </c>
      <c r="AE25" s="258">
        <v>9027</v>
      </c>
      <c r="AF25" s="251">
        <v>34.082156611039792</v>
      </c>
      <c r="AG25" s="256">
        <v>4051</v>
      </c>
      <c r="AH25" s="251">
        <v>15.294872762969117</v>
      </c>
      <c r="AI25" s="256">
        <v>4903</v>
      </c>
      <c r="AJ25" s="255">
        <v>18.511666540814016</v>
      </c>
      <c r="AK25" s="256">
        <v>8489</v>
      </c>
      <c r="AL25" s="255">
        <v>32.050894812353697</v>
      </c>
      <c r="AM25" s="256">
        <v>10</v>
      </c>
      <c r="AN25" s="251">
        <v>3.7755795514611494E-2</v>
      </c>
      <c r="AO25" s="256">
        <v>6</v>
      </c>
      <c r="AP25" s="259">
        <v>2.2653477308766896E-2</v>
      </c>
      <c r="AQ25" s="506">
        <v>31852</v>
      </c>
      <c r="AR25" s="260">
        <v>26486</v>
      </c>
      <c r="AT25"/>
    </row>
    <row r="26" spans="1:46" ht="15">
      <c r="A26" s="286">
        <v>172</v>
      </c>
      <c r="B26" s="287" t="s">
        <v>79</v>
      </c>
      <c r="C26" s="250">
        <v>26480</v>
      </c>
      <c r="D26" s="251">
        <v>61.915450804339692</v>
      </c>
      <c r="E26" s="252">
        <v>13002</v>
      </c>
      <c r="F26" s="251">
        <v>30.401234567901238</v>
      </c>
      <c r="G26" s="252">
        <v>2892</v>
      </c>
      <c r="H26" s="251">
        <v>6.7620650953984285</v>
      </c>
      <c r="I26" s="252">
        <v>9</v>
      </c>
      <c r="J26" s="253">
        <v>2.1043771043771042E-2</v>
      </c>
      <c r="K26" s="252">
        <v>360</v>
      </c>
      <c r="L26" s="254">
        <v>0.84175084175084169</v>
      </c>
      <c r="M26" s="252">
        <v>25</v>
      </c>
      <c r="N26" s="466">
        <v>5.8454919566030682E-2</v>
      </c>
      <c r="O26" s="258">
        <v>20135</v>
      </c>
      <c r="P26" s="255">
        <v>47.07959221848111</v>
      </c>
      <c r="Q26" s="256">
        <v>22633</v>
      </c>
      <c r="R26" s="257">
        <v>52.920407781518897</v>
      </c>
      <c r="S26" s="258">
        <v>16452</v>
      </c>
      <c r="T26" s="255">
        <v>52.837460256286725</v>
      </c>
      <c r="U26" s="256">
        <v>14685</v>
      </c>
      <c r="V26" s="259">
        <v>47.162539743713268</v>
      </c>
      <c r="W26" s="258">
        <v>29910</v>
      </c>
      <c r="X26" s="251">
        <v>69.935465768799105</v>
      </c>
      <c r="Y26" s="256">
        <v>12858</v>
      </c>
      <c r="Z26" s="259">
        <v>30.064534231200895</v>
      </c>
      <c r="AA26" s="258">
        <v>23853</v>
      </c>
      <c r="AB26" s="251">
        <v>76.60660949995183</v>
      </c>
      <c r="AC26" s="258">
        <v>7284</v>
      </c>
      <c r="AD26" s="259">
        <v>23.393390500048174</v>
      </c>
      <c r="AE26" s="258">
        <v>10467</v>
      </c>
      <c r="AF26" s="251">
        <v>33.615955294344353</v>
      </c>
      <c r="AG26" s="256">
        <v>4408</v>
      </c>
      <c r="AH26" s="251">
        <v>14.156790956097248</v>
      </c>
      <c r="AI26" s="256">
        <v>5967</v>
      </c>
      <c r="AJ26" s="255">
        <v>19.163695924462861</v>
      </c>
      <c r="AK26" s="256">
        <v>10257</v>
      </c>
      <c r="AL26" s="255">
        <v>32.941516523749883</v>
      </c>
      <c r="AM26" s="256">
        <v>18</v>
      </c>
      <c r="AN26" s="251">
        <v>5.7809037479525968E-2</v>
      </c>
      <c r="AO26" s="256">
        <v>20</v>
      </c>
      <c r="AP26" s="259">
        <v>6.4232263866139963E-2</v>
      </c>
      <c r="AQ26" s="506">
        <v>42768</v>
      </c>
      <c r="AR26" s="260">
        <v>31137</v>
      </c>
      <c r="AT26"/>
    </row>
    <row r="27" spans="1:46" ht="15">
      <c r="A27" s="286">
        <v>475</v>
      </c>
      <c r="B27" s="287" t="s">
        <v>153</v>
      </c>
      <c r="C27" s="250">
        <v>3502</v>
      </c>
      <c r="D27" s="251">
        <v>71.880131362889983</v>
      </c>
      <c r="E27" s="252">
        <v>1215</v>
      </c>
      <c r="F27" s="251">
        <v>24.938423645320196</v>
      </c>
      <c r="G27" s="252">
        <v>135</v>
      </c>
      <c r="H27" s="251">
        <v>2.770935960591133</v>
      </c>
      <c r="I27" s="252">
        <v>0</v>
      </c>
      <c r="J27" s="253">
        <v>0</v>
      </c>
      <c r="K27" s="252">
        <v>12</v>
      </c>
      <c r="L27" s="254">
        <v>0.24630541871921183</v>
      </c>
      <c r="M27" s="252">
        <v>8</v>
      </c>
      <c r="N27" s="466">
        <v>0.16420361247947454</v>
      </c>
      <c r="O27" s="258">
        <v>2468</v>
      </c>
      <c r="P27" s="255">
        <v>50.656814449917896</v>
      </c>
      <c r="Q27" s="256">
        <v>2404</v>
      </c>
      <c r="R27" s="257">
        <v>49.343185550082104</v>
      </c>
      <c r="S27" s="258">
        <v>167</v>
      </c>
      <c r="T27" s="255">
        <v>54.045307443365701</v>
      </c>
      <c r="U27" s="256">
        <v>142</v>
      </c>
      <c r="V27" s="259">
        <v>45.954692556634299</v>
      </c>
      <c r="W27" s="258">
        <v>1140</v>
      </c>
      <c r="X27" s="251">
        <v>23.399014778325121</v>
      </c>
      <c r="Y27" s="256">
        <v>3732</v>
      </c>
      <c r="Z27" s="259">
        <v>76.600985221674875</v>
      </c>
      <c r="AA27" s="258">
        <v>174</v>
      </c>
      <c r="AB27" s="251">
        <v>56.310679611650485</v>
      </c>
      <c r="AC27" s="258">
        <v>135</v>
      </c>
      <c r="AD27" s="259">
        <v>43.689320388349515</v>
      </c>
      <c r="AE27" s="258">
        <v>145</v>
      </c>
      <c r="AF27" s="251">
        <v>46.925566343042071</v>
      </c>
      <c r="AG27" s="256">
        <v>115</v>
      </c>
      <c r="AH27" s="251">
        <v>37.216828478964402</v>
      </c>
      <c r="AI27" s="256">
        <v>22</v>
      </c>
      <c r="AJ27" s="255">
        <v>7.1197411003236244</v>
      </c>
      <c r="AK27" s="256">
        <v>27</v>
      </c>
      <c r="AL27" s="255">
        <v>8.7378640776699026</v>
      </c>
      <c r="AM27" s="256">
        <v>0</v>
      </c>
      <c r="AN27" s="251">
        <v>0</v>
      </c>
      <c r="AO27" s="256">
        <v>0</v>
      </c>
      <c r="AP27" s="259">
        <v>0</v>
      </c>
      <c r="AQ27" s="506">
        <v>4872</v>
      </c>
      <c r="AR27" s="260">
        <v>309</v>
      </c>
      <c r="AT27"/>
    </row>
    <row r="28" spans="1:46" ht="15">
      <c r="A28" s="286">
        <v>480</v>
      </c>
      <c r="B28" s="287" t="s">
        <v>155</v>
      </c>
      <c r="C28" s="250">
        <v>13332</v>
      </c>
      <c r="D28" s="251">
        <v>66.817019996992926</v>
      </c>
      <c r="E28" s="252">
        <v>5941</v>
      </c>
      <c r="F28" s="251">
        <v>29.774971182278353</v>
      </c>
      <c r="G28" s="252">
        <v>460</v>
      </c>
      <c r="H28" s="251">
        <v>2.3054177316694231</v>
      </c>
      <c r="I28" s="252">
        <v>4</v>
      </c>
      <c r="J28" s="253">
        <v>2.0047110710168899E-2</v>
      </c>
      <c r="K28" s="252">
        <v>203</v>
      </c>
      <c r="L28" s="254">
        <v>1.0173908685410715</v>
      </c>
      <c r="M28" s="252">
        <v>13</v>
      </c>
      <c r="N28" s="466">
        <v>6.515310980804892E-2</v>
      </c>
      <c r="O28" s="258">
        <v>9695</v>
      </c>
      <c r="P28" s="255">
        <v>48.589184583771868</v>
      </c>
      <c r="Q28" s="256">
        <v>10258</v>
      </c>
      <c r="R28" s="257">
        <v>51.410815416228139</v>
      </c>
      <c r="S28" s="258">
        <v>1318</v>
      </c>
      <c r="T28" s="255">
        <v>59.909090909090914</v>
      </c>
      <c r="U28" s="256">
        <v>882</v>
      </c>
      <c r="V28" s="259">
        <v>40.090909090909086</v>
      </c>
      <c r="W28" s="258">
        <v>9443</v>
      </c>
      <c r="X28" s="251">
        <v>47.326216609031221</v>
      </c>
      <c r="Y28" s="256">
        <v>10510</v>
      </c>
      <c r="Z28" s="259">
        <v>52.673783390968779</v>
      </c>
      <c r="AA28" s="258">
        <v>1051</v>
      </c>
      <c r="AB28" s="251">
        <v>47.772727272727273</v>
      </c>
      <c r="AC28" s="258">
        <v>1149</v>
      </c>
      <c r="AD28" s="259">
        <v>52.22727272727272</v>
      </c>
      <c r="AE28" s="258">
        <v>988</v>
      </c>
      <c r="AF28" s="251">
        <v>44.909090909090907</v>
      </c>
      <c r="AG28" s="256">
        <v>459</v>
      </c>
      <c r="AH28" s="251">
        <v>20.863636363636363</v>
      </c>
      <c r="AI28" s="256">
        <v>330</v>
      </c>
      <c r="AJ28" s="255">
        <v>15</v>
      </c>
      <c r="AK28" s="256">
        <v>422</v>
      </c>
      <c r="AL28" s="255">
        <v>19.18181818181818</v>
      </c>
      <c r="AM28" s="256">
        <v>0</v>
      </c>
      <c r="AN28" s="251">
        <v>0</v>
      </c>
      <c r="AO28" s="256">
        <v>1</v>
      </c>
      <c r="AP28" s="259">
        <v>4.5454545454545456E-2</v>
      </c>
      <c r="AQ28" s="506">
        <v>19953</v>
      </c>
      <c r="AR28" s="260">
        <v>2200</v>
      </c>
      <c r="AT28"/>
    </row>
    <row r="29" spans="1:46" ht="15">
      <c r="A29" s="286">
        <v>490</v>
      </c>
      <c r="B29" s="287" t="s">
        <v>159</v>
      </c>
      <c r="C29" s="250">
        <v>28860</v>
      </c>
      <c r="D29" s="251">
        <v>57.444267515923563</v>
      </c>
      <c r="E29" s="252">
        <v>19576</v>
      </c>
      <c r="F29" s="251">
        <v>38.964968152866241</v>
      </c>
      <c r="G29" s="252">
        <v>1444</v>
      </c>
      <c r="H29" s="251">
        <v>2.8742038216560508</v>
      </c>
      <c r="I29" s="252">
        <v>1</v>
      </c>
      <c r="J29" s="253">
        <v>1.9904458598726115E-3</v>
      </c>
      <c r="K29" s="252">
        <v>351</v>
      </c>
      <c r="L29" s="254">
        <v>0.69864649681528668</v>
      </c>
      <c r="M29" s="252">
        <v>8</v>
      </c>
      <c r="N29" s="466">
        <v>1.5923566878980892E-2</v>
      </c>
      <c r="O29" s="258">
        <v>24775</v>
      </c>
      <c r="P29" s="255">
        <v>49.313296178343954</v>
      </c>
      <c r="Q29" s="256">
        <v>25465</v>
      </c>
      <c r="R29" s="257">
        <v>50.686703821656053</v>
      </c>
      <c r="S29" s="258">
        <v>3088</v>
      </c>
      <c r="T29" s="255">
        <v>53.648366921473247</v>
      </c>
      <c r="U29" s="256">
        <v>2668</v>
      </c>
      <c r="V29" s="259">
        <v>46.351633078526753</v>
      </c>
      <c r="W29" s="258">
        <v>16379</v>
      </c>
      <c r="X29" s="251">
        <v>32.601512738853508</v>
      </c>
      <c r="Y29" s="256">
        <v>33861</v>
      </c>
      <c r="Z29" s="259">
        <v>67.398487261146499</v>
      </c>
      <c r="AA29" s="258">
        <v>2447</v>
      </c>
      <c r="AB29" s="251">
        <v>42.512161223071573</v>
      </c>
      <c r="AC29" s="258">
        <v>3309</v>
      </c>
      <c r="AD29" s="259">
        <v>57.487838776928427</v>
      </c>
      <c r="AE29" s="258">
        <v>2113</v>
      </c>
      <c r="AF29" s="251">
        <v>36.709520500347466</v>
      </c>
      <c r="AG29" s="256">
        <v>1412</v>
      </c>
      <c r="AH29" s="251">
        <v>24.53092425295344</v>
      </c>
      <c r="AI29" s="256">
        <v>974</v>
      </c>
      <c r="AJ29" s="255">
        <v>16.921473245309244</v>
      </c>
      <c r="AK29" s="256">
        <v>1256</v>
      </c>
      <c r="AL29" s="255">
        <v>21.820708825573316</v>
      </c>
      <c r="AM29" s="256">
        <v>1</v>
      </c>
      <c r="AN29" s="251">
        <v>1.7373175816539264E-2</v>
      </c>
      <c r="AO29" s="256">
        <v>0</v>
      </c>
      <c r="AP29" s="259">
        <v>0</v>
      </c>
      <c r="AQ29" s="506">
        <v>50240</v>
      </c>
      <c r="AR29" s="260">
        <v>5756</v>
      </c>
      <c r="AT29"/>
    </row>
    <row r="30" spans="1:46" ht="15">
      <c r="A30" s="286">
        <v>659</v>
      </c>
      <c r="B30" s="287" t="s">
        <v>199</v>
      </c>
      <c r="C30" s="250">
        <v>10001</v>
      </c>
      <c r="D30" s="251">
        <v>46.442834587164484</v>
      </c>
      <c r="E30" s="252">
        <v>10091</v>
      </c>
      <c r="F30" s="251">
        <v>46.860778304077272</v>
      </c>
      <c r="G30" s="252">
        <v>1372</v>
      </c>
      <c r="H30" s="251">
        <v>6.3713197733816287</v>
      </c>
      <c r="I30" s="252">
        <v>0</v>
      </c>
      <c r="J30" s="253">
        <v>0</v>
      </c>
      <c r="K30" s="252">
        <v>67</v>
      </c>
      <c r="L30" s="254">
        <v>0.31113587814618743</v>
      </c>
      <c r="M30" s="252">
        <v>3</v>
      </c>
      <c r="N30" s="466">
        <v>1.3931457230426304E-2</v>
      </c>
      <c r="O30" s="258">
        <v>10328</v>
      </c>
      <c r="P30" s="255">
        <v>47.96136342528095</v>
      </c>
      <c r="Q30" s="256">
        <v>11206</v>
      </c>
      <c r="R30" s="257">
        <v>52.038636574719042</v>
      </c>
      <c r="S30" s="258">
        <v>1133</v>
      </c>
      <c r="T30" s="255">
        <v>57.7766445690974</v>
      </c>
      <c r="U30" s="256">
        <v>828</v>
      </c>
      <c r="V30" s="259">
        <v>42.2233554309026</v>
      </c>
      <c r="W30" s="258">
        <v>9809</v>
      </c>
      <c r="X30" s="251">
        <v>45.551221324417199</v>
      </c>
      <c r="Y30" s="256">
        <v>11725</v>
      </c>
      <c r="Z30" s="259">
        <v>54.448778675582801</v>
      </c>
      <c r="AA30" s="258">
        <v>839</v>
      </c>
      <c r="AB30" s="251">
        <v>42.784293727689956</v>
      </c>
      <c r="AC30" s="258">
        <v>1122</v>
      </c>
      <c r="AD30" s="259">
        <v>57.215706272310044</v>
      </c>
      <c r="AE30" s="258">
        <v>856</v>
      </c>
      <c r="AF30" s="251">
        <v>43.6511983681795</v>
      </c>
      <c r="AG30" s="256">
        <v>388</v>
      </c>
      <c r="AH30" s="251">
        <v>19.785823559408467</v>
      </c>
      <c r="AI30" s="256">
        <v>275</v>
      </c>
      <c r="AJ30" s="255">
        <v>14.023457419683835</v>
      </c>
      <c r="AK30" s="256">
        <v>440</v>
      </c>
      <c r="AL30" s="255">
        <v>22.437531871494134</v>
      </c>
      <c r="AM30" s="256">
        <v>2</v>
      </c>
      <c r="AN30" s="251">
        <v>0.10198878123406425</v>
      </c>
      <c r="AO30" s="256">
        <v>0</v>
      </c>
      <c r="AP30" s="259">
        <v>0</v>
      </c>
      <c r="AQ30" s="506">
        <v>21534</v>
      </c>
      <c r="AR30" s="260">
        <v>1961</v>
      </c>
      <c r="AT30"/>
    </row>
    <row r="31" spans="1:46" ht="15">
      <c r="A31" s="286">
        <v>665</v>
      </c>
      <c r="B31" s="287" t="s">
        <v>207</v>
      </c>
      <c r="C31" s="250">
        <v>18460</v>
      </c>
      <c r="D31" s="251">
        <v>59.927282171146601</v>
      </c>
      <c r="E31" s="252">
        <v>10750</v>
      </c>
      <c r="F31" s="251">
        <v>34.898065186339437</v>
      </c>
      <c r="G31" s="252">
        <v>1312</v>
      </c>
      <c r="H31" s="251">
        <v>4.2591871185560315</v>
      </c>
      <c r="I31" s="252">
        <v>3</v>
      </c>
      <c r="J31" s="253">
        <v>9.7389949357226339E-3</v>
      </c>
      <c r="K31" s="252">
        <v>270</v>
      </c>
      <c r="L31" s="254">
        <v>0.87650954421503702</v>
      </c>
      <c r="M31" s="252">
        <v>9</v>
      </c>
      <c r="N31" s="466">
        <v>2.9216984807167903E-2</v>
      </c>
      <c r="O31" s="258">
        <v>15035</v>
      </c>
      <c r="P31" s="255">
        <v>48.808596286196597</v>
      </c>
      <c r="Q31" s="256">
        <v>15769</v>
      </c>
      <c r="R31" s="257">
        <v>51.19140371380341</v>
      </c>
      <c r="S31" s="258">
        <v>1363</v>
      </c>
      <c r="T31" s="255">
        <v>53.346379647749508</v>
      </c>
      <c r="U31" s="256">
        <v>1192</v>
      </c>
      <c r="V31" s="259">
        <v>46.653620352250492</v>
      </c>
      <c r="W31" s="258">
        <v>12732</v>
      </c>
      <c r="X31" s="251">
        <v>41.332294507206853</v>
      </c>
      <c r="Y31" s="256">
        <v>18072</v>
      </c>
      <c r="Z31" s="259">
        <v>58.667705492793147</v>
      </c>
      <c r="AA31" s="258">
        <v>1501</v>
      </c>
      <c r="AB31" s="251">
        <v>58.747553816046974</v>
      </c>
      <c r="AC31" s="258">
        <v>1054</v>
      </c>
      <c r="AD31" s="259">
        <v>41.252446183953033</v>
      </c>
      <c r="AE31" s="258">
        <v>1001</v>
      </c>
      <c r="AF31" s="251">
        <v>39.178082191780824</v>
      </c>
      <c r="AG31" s="256">
        <v>697</v>
      </c>
      <c r="AH31" s="251">
        <v>27.279843444227005</v>
      </c>
      <c r="AI31" s="256">
        <v>362</v>
      </c>
      <c r="AJ31" s="255">
        <v>14.168297455968689</v>
      </c>
      <c r="AK31" s="256">
        <v>494</v>
      </c>
      <c r="AL31" s="255">
        <v>19.334637964774952</v>
      </c>
      <c r="AM31" s="256">
        <v>0</v>
      </c>
      <c r="AN31" s="251">
        <v>0</v>
      </c>
      <c r="AO31" s="256">
        <v>1</v>
      </c>
      <c r="AP31" s="259">
        <v>3.9138943248532287E-2</v>
      </c>
      <c r="AQ31" s="506">
        <v>30804</v>
      </c>
      <c r="AR31" s="260">
        <v>2555</v>
      </c>
      <c r="AT31"/>
    </row>
    <row r="32" spans="1:46" ht="15">
      <c r="A32" s="286">
        <v>837</v>
      </c>
      <c r="B32" s="287" t="s">
        <v>242</v>
      </c>
      <c r="C32" s="250">
        <v>62453</v>
      </c>
      <c r="D32" s="251">
        <v>61.340889670277868</v>
      </c>
      <c r="E32" s="252">
        <v>31097</v>
      </c>
      <c r="F32" s="251">
        <v>30.54325086187422</v>
      </c>
      <c r="G32" s="252">
        <v>6299</v>
      </c>
      <c r="H32" s="251">
        <v>6.1868327227367823</v>
      </c>
      <c r="I32" s="252">
        <v>1</v>
      </c>
      <c r="J32" s="253">
        <v>9.8219284374294054E-4</v>
      </c>
      <c r="K32" s="252">
        <v>1901</v>
      </c>
      <c r="L32" s="254">
        <v>1.86714859595533</v>
      </c>
      <c r="M32" s="252">
        <v>62</v>
      </c>
      <c r="N32" s="466">
        <v>6.0895956312062308E-2</v>
      </c>
      <c r="O32" s="258">
        <v>48689</v>
      </c>
      <c r="P32" s="255">
        <v>47.821987369000027</v>
      </c>
      <c r="Q32" s="256">
        <v>53124</v>
      </c>
      <c r="R32" s="257">
        <v>52.178012630999973</v>
      </c>
      <c r="S32" s="258">
        <v>21325</v>
      </c>
      <c r="T32" s="255">
        <v>51.993173229306358</v>
      </c>
      <c r="U32" s="256">
        <v>19690</v>
      </c>
      <c r="V32" s="259">
        <v>48.00682677069365</v>
      </c>
      <c r="W32" s="258">
        <v>65407</v>
      </c>
      <c r="X32" s="251">
        <v>64.242287330694509</v>
      </c>
      <c r="Y32" s="256">
        <v>36406</v>
      </c>
      <c r="Z32" s="259">
        <v>35.757712669305491</v>
      </c>
      <c r="AA32" s="258">
        <v>29493</v>
      </c>
      <c r="AB32" s="251">
        <v>71.907838595635738</v>
      </c>
      <c r="AC32" s="258">
        <v>11522</v>
      </c>
      <c r="AD32" s="259">
        <v>28.092161404364258</v>
      </c>
      <c r="AE32" s="258">
        <v>13266</v>
      </c>
      <c r="AF32" s="251">
        <v>32.344264293551142</v>
      </c>
      <c r="AG32" s="256">
        <v>7225</v>
      </c>
      <c r="AH32" s="251">
        <v>17.615506522004146</v>
      </c>
      <c r="AI32" s="256">
        <v>8041</v>
      </c>
      <c r="AJ32" s="255">
        <v>19.605022552724613</v>
      </c>
      <c r="AK32" s="256">
        <v>12441</v>
      </c>
      <c r="AL32" s="255">
        <v>30.33280507131537</v>
      </c>
      <c r="AM32" s="256">
        <v>18</v>
      </c>
      <c r="AN32" s="251">
        <v>4.3886383030598559E-2</v>
      </c>
      <c r="AO32" s="256">
        <v>24</v>
      </c>
      <c r="AP32" s="259">
        <v>5.8515177374131422E-2</v>
      </c>
      <c r="AQ32" s="506">
        <v>101813</v>
      </c>
      <c r="AR32" s="260">
        <v>41015</v>
      </c>
      <c r="AT32"/>
    </row>
    <row r="33" spans="1:46" ht="15">
      <c r="A33" s="286">
        <v>873</v>
      </c>
      <c r="B33" s="288" t="s">
        <v>922</v>
      </c>
      <c r="C33" s="250">
        <v>5124</v>
      </c>
      <c r="D33" s="251">
        <v>69.657422512234916</v>
      </c>
      <c r="E33" s="252">
        <v>2087</v>
      </c>
      <c r="F33" s="251">
        <v>28.371397498640565</v>
      </c>
      <c r="G33" s="252">
        <v>129</v>
      </c>
      <c r="H33" s="251">
        <v>1.7536704730831976</v>
      </c>
      <c r="I33" s="252">
        <v>0</v>
      </c>
      <c r="J33" s="253">
        <v>0</v>
      </c>
      <c r="K33" s="252">
        <v>13</v>
      </c>
      <c r="L33" s="254">
        <v>0.17672648178357803</v>
      </c>
      <c r="M33" s="252">
        <v>3</v>
      </c>
      <c r="N33" s="466">
        <v>4.0783034257748776E-2</v>
      </c>
      <c r="O33" s="264">
        <v>3624</v>
      </c>
      <c r="P33" s="261">
        <v>49.265905383360518</v>
      </c>
      <c r="Q33" s="262">
        <v>3732</v>
      </c>
      <c r="R33" s="263">
        <v>50.734094616639482</v>
      </c>
      <c r="S33" s="264">
        <v>165</v>
      </c>
      <c r="T33" s="261">
        <v>54.098360655737707</v>
      </c>
      <c r="U33" s="262">
        <v>140</v>
      </c>
      <c r="V33" s="265">
        <v>45.901639344262293</v>
      </c>
      <c r="W33" s="264">
        <v>4682</v>
      </c>
      <c r="X33" s="266">
        <v>63.64872213159326</v>
      </c>
      <c r="Y33" s="262">
        <v>2674</v>
      </c>
      <c r="Z33" s="265">
        <v>36.351277868406747</v>
      </c>
      <c r="AA33" s="258">
        <v>214</v>
      </c>
      <c r="AB33" s="251">
        <v>70.163934426229517</v>
      </c>
      <c r="AC33" s="258">
        <v>91</v>
      </c>
      <c r="AD33" s="259">
        <v>29.836065573770494</v>
      </c>
      <c r="AE33" s="258">
        <v>149</v>
      </c>
      <c r="AF33" s="251">
        <v>48.852459016393439</v>
      </c>
      <c r="AG33" s="256">
        <v>111</v>
      </c>
      <c r="AH33" s="251">
        <v>36.393442622950822</v>
      </c>
      <c r="AI33" s="256">
        <v>16</v>
      </c>
      <c r="AJ33" s="255">
        <v>5.2459016393442619</v>
      </c>
      <c r="AK33" s="256">
        <v>29</v>
      </c>
      <c r="AL33" s="255">
        <v>9.5081967213114744</v>
      </c>
      <c r="AM33" s="256">
        <v>0</v>
      </c>
      <c r="AN33" s="251">
        <v>0</v>
      </c>
      <c r="AO33" s="256">
        <v>0</v>
      </c>
      <c r="AP33" s="259">
        <v>0</v>
      </c>
      <c r="AQ33" s="507">
        <v>7356</v>
      </c>
      <c r="AR33" s="267">
        <v>305</v>
      </c>
      <c r="AT33"/>
    </row>
    <row r="34" spans="1:46" ht="17.25" customHeight="1">
      <c r="A34" s="154"/>
      <c r="B34" s="169" t="s">
        <v>395</v>
      </c>
      <c r="C34" s="171">
        <v>43326</v>
      </c>
      <c r="D34" s="156">
        <v>30.016627407510043</v>
      </c>
      <c r="E34" s="155">
        <v>76986</v>
      </c>
      <c r="F34" s="156">
        <v>53.336566440349173</v>
      </c>
      <c r="G34" s="155">
        <v>22487</v>
      </c>
      <c r="H34" s="156">
        <v>15.579188028266595</v>
      </c>
      <c r="I34" s="155">
        <v>3</v>
      </c>
      <c r="J34" s="209">
        <v>2.078425938755716E-3</v>
      </c>
      <c r="K34" s="155">
        <v>1338</v>
      </c>
      <c r="L34" s="172">
        <v>0.92697796868504923</v>
      </c>
      <c r="M34" s="155">
        <v>200</v>
      </c>
      <c r="N34" s="466">
        <v>0.13856172925038104</v>
      </c>
      <c r="O34" s="171">
        <v>72228</v>
      </c>
      <c r="P34" s="157">
        <v>50.040182901482609</v>
      </c>
      <c r="Q34" s="155">
        <v>72112</v>
      </c>
      <c r="R34" s="175">
        <v>49.959817098517391</v>
      </c>
      <c r="S34" s="171">
        <v>24033</v>
      </c>
      <c r="T34" s="157">
        <v>58.247697527872035</v>
      </c>
      <c r="U34" s="155">
        <v>17227</v>
      </c>
      <c r="V34" s="177">
        <v>41.752302472127965</v>
      </c>
      <c r="W34" s="171">
        <v>74078</v>
      </c>
      <c r="X34" s="156">
        <v>51.321878897048634</v>
      </c>
      <c r="Y34" s="155">
        <v>70262</v>
      </c>
      <c r="Z34" s="177">
        <v>48.678121102951366</v>
      </c>
      <c r="AA34" s="171">
        <v>32377</v>
      </c>
      <c r="AB34" s="156">
        <v>78.470673776054284</v>
      </c>
      <c r="AC34" s="155">
        <v>8883</v>
      </c>
      <c r="AD34" s="177">
        <v>21.529326223945709</v>
      </c>
      <c r="AE34" s="171">
        <v>18844</v>
      </c>
      <c r="AF34" s="156">
        <v>45.671352399418325</v>
      </c>
      <c r="AG34" s="155">
        <v>8607</v>
      </c>
      <c r="AH34" s="156">
        <v>20.860397479398934</v>
      </c>
      <c r="AI34" s="155">
        <v>5176</v>
      </c>
      <c r="AJ34" s="157">
        <v>12.544837615123605</v>
      </c>
      <c r="AK34" s="155">
        <v>8615</v>
      </c>
      <c r="AL34" s="157">
        <v>20.879786718371303</v>
      </c>
      <c r="AM34" s="155">
        <v>13</v>
      </c>
      <c r="AN34" s="156">
        <v>3.1507513330101794E-2</v>
      </c>
      <c r="AO34" s="155">
        <v>5</v>
      </c>
      <c r="AP34" s="177">
        <v>1.2118274357731459E-2</v>
      </c>
      <c r="AQ34" s="508">
        <v>144340</v>
      </c>
      <c r="AR34" s="179">
        <v>41260</v>
      </c>
      <c r="AT34"/>
    </row>
    <row r="35" spans="1:46" ht="15">
      <c r="A35" s="286">
        <v>31</v>
      </c>
      <c r="B35" s="289" t="s">
        <v>16</v>
      </c>
      <c r="C35" s="250">
        <v>5197</v>
      </c>
      <c r="D35" s="251">
        <v>28.620993501486947</v>
      </c>
      <c r="E35" s="252">
        <v>10353</v>
      </c>
      <c r="F35" s="251">
        <v>57.016191210485736</v>
      </c>
      <c r="G35" s="252">
        <v>2449</v>
      </c>
      <c r="H35" s="251">
        <v>13.487168190329331</v>
      </c>
      <c r="I35" s="252">
        <v>1</v>
      </c>
      <c r="J35" s="253">
        <v>5.5072144509307197E-3</v>
      </c>
      <c r="K35" s="252">
        <v>154</v>
      </c>
      <c r="L35" s="254">
        <v>0.84811102544333083</v>
      </c>
      <c r="M35" s="252">
        <v>4</v>
      </c>
      <c r="N35" s="466">
        <v>2.2028857803722879E-2</v>
      </c>
      <c r="O35" s="271">
        <v>9192</v>
      </c>
      <c r="P35" s="268">
        <v>50.622315232955174</v>
      </c>
      <c r="Q35" s="269">
        <v>8966</v>
      </c>
      <c r="R35" s="270">
        <v>49.377684767044826</v>
      </c>
      <c r="S35" s="271">
        <v>1906</v>
      </c>
      <c r="T35" s="268">
        <v>56.57465123181953</v>
      </c>
      <c r="U35" s="269">
        <v>1463</v>
      </c>
      <c r="V35" s="272">
        <v>43.42534876818047</v>
      </c>
      <c r="W35" s="271">
        <v>7524</v>
      </c>
      <c r="X35" s="273">
        <v>41.436281528802731</v>
      </c>
      <c r="Y35" s="269">
        <v>10634</v>
      </c>
      <c r="Z35" s="272">
        <v>58.563718471197269</v>
      </c>
      <c r="AA35" s="258">
        <v>2455</v>
      </c>
      <c r="AB35" s="251">
        <v>72.870287919263873</v>
      </c>
      <c r="AC35" s="258">
        <v>914</v>
      </c>
      <c r="AD35" s="259">
        <v>27.129712080736123</v>
      </c>
      <c r="AE35" s="258">
        <v>1476</v>
      </c>
      <c r="AF35" s="251">
        <v>43.811219946571683</v>
      </c>
      <c r="AG35" s="256">
        <v>760</v>
      </c>
      <c r="AH35" s="251">
        <v>22.558622736717126</v>
      </c>
      <c r="AI35" s="256">
        <v>427</v>
      </c>
      <c r="AJ35" s="255">
        <v>12.674384090234492</v>
      </c>
      <c r="AK35" s="256">
        <v>702</v>
      </c>
      <c r="AL35" s="255">
        <v>20.837043633125557</v>
      </c>
      <c r="AM35" s="256">
        <v>3</v>
      </c>
      <c r="AN35" s="251">
        <v>8.9047195013357075E-2</v>
      </c>
      <c r="AO35" s="256">
        <v>1</v>
      </c>
      <c r="AP35" s="259">
        <v>2.9682398337785694E-2</v>
      </c>
      <c r="AQ35" s="509">
        <v>18158</v>
      </c>
      <c r="AR35" s="274">
        <v>3369</v>
      </c>
      <c r="AT35"/>
    </row>
    <row r="36" spans="1:46" ht="15">
      <c r="A36" s="286">
        <v>40</v>
      </c>
      <c r="B36" s="287" t="s">
        <v>24</v>
      </c>
      <c r="C36" s="250">
        <v>7052</v>
      </c>
      <c r="D36" s="251">
        <v>46.397789328245281</v>
      </c>
      <c r="E36" s="252">
        <v>7176</v>
      </c>
      <c r="F36" s="251">
        <v>47.213632475820773</v>
      </c>
      <c r="G36" s="252">
        <v>902</v>
      </c>
      <c r="H36" s="251">
        <v>5.9346009605895125</v>
      </c>
      <c r="I36" s="252">
        <v>0</v>
      </c>
      <c r="J36" s="253">
        <v>0</v>
      </c>
      <c r="K36" s="252">
        <v>66</v>
      </c>
      <c r="L36" s="254">
        <v>0.43423909467728133</v>
      </c>
      <c r="M36" s="252">
        <v>3</v>
      </c>
      <c r="N36" s="466">
        <v>1.9738140667149153E-2</v>
      </c>
      <c r="O36" s="258">
        <v>7986</v>
      </c>
      <c r="P36" s="255">
        <v>52.542930455951051</v>
      </c>
      <c r="Q36" s="256">
        <v>7213</v>
      </c>
      <c r="R36" s="257">
        <v>47.457069544048949</v>
      </c>
      <c r="S36" s="258">
        <v>921</v>
      </c>
      <c r="T36" s="255">
        <v>57.133995037220842</v>
      </c>
      <c r="U36" s="256">
        <v>691</v>
      </c>
      <c r="V36" s="259">
        <v>42.866004962779158</v>
      </c>
      <c r="W36" s="258">
        <v>4653</v>
      </c>
      <c r="X36" s="251">
        <v>30.613856174748339</v>
      </c>
      <c r="Y36" s="256">
        <v>10546</v>
      </c>
      <c r="Z36" s="259">
        <v>69.386143825251651</v>
      </c>
      <c r="AA36" s="258">
        <v>803</v>
      </c>
      <c r="AB36" s="251">
        <v>49.813895781637719</v>
      </c>
      <c r="AC36" s="258">
        <v>809</v>
      </c>
      <c r="AD36" s="259">
        <v>50.186104218362281</v>
      </c>
      <c r="AE36" s="258">
        <v>731</v>
      </c>
      <c r="AF36" s="251">
        <v>45.347394540942929</v>
      </c>
      <c r="AG36" s="256">
        <v>461</v>
      </c>
      <c r="AH36" s="251">
        <v>28.59801488833747</v>
      </c>
      <c r="AI36" s="256">
        <v>190</v>
      </c>
      <c r="AJ36" s="255">
        <v>11.786600496277917</v>
      </c>
      <c r="AK36" s="256">
        <v>230</v>
      </c>
      <c r="AL36" s="255">
        <v>14.267990074441686</v>
      </c>
      <c r="AM36" s="256">
        <v>0</v>
      </c>
      <c r="AN36" s="251">
        <v>0</v>
      </c>
      <c r="AO36" s="256">
        <v>0</v>
      </c>
      <c r="AP36" s="259">
        <v>0</v>
      </c>
      <c r="AQ36" s="506">
        <v>15199</v>
      </c>
      <c r="AR36" s="260">
        <v>1612</v>
      </c>
      <c r="AT36"/>
    </row>
    <row r="37" spans="1:46" ht="15">
      <c r="A37" s="286">
        <v>190</v>
      </c>
      <c r="B37" s="287" t="s">
        <v>81</v>
      </c>
      <c r="C37" s="250">
        <v>1367</v>
      </c>
      <c r="D37" s="251">
        <v>20.399940307416802</v>
      </c>
      <c r="E37" s="252">
        <v>3737</v>
      </c>
      <c r="F37" s="251">
        <v>55.767795851365463</v>
      </c>
      <c r="G37" s="252">
        <v>1509</v>
      </c>
      <c r="H37" s="251">
        <v>22.519027010893897</v>
      </c>
      <c r="I37" s="252">
        <v>0</v>
      </c>
      <c r="J37" s="253">
        <v>0</v>
      </c>
      <c r="K37" s="252">
        <v>73</v>
      </c>
      <c r="L37" s="254">
        <v>1.0893896433368153</v>
      </c>
      <c r="M37" s="252">
        <v>15</v>
      </c>
      <c r="N37" s="466">
        <v>0.22384718698701686</v>
      </c>
      <c r="O37" s="258">
        <v>3156</v>
      </c>
      <c r="P37" s="255">
        <v>47.097448142068352</v>
      </c>
      <c r="Q37" s="256">
        <v>3545</v>
      </c>
      <c r="R37" s="257">
        <v>52.902551857931655</v>
      </c>
      <c r="S37" s="258">
        <v>1794</v>
      </c>
      <c r="T37" s="255">
        <v>54.761904761904766</v>
      </c>
      <c r="U37" s="256">
        <v>1482</v>
      </c>
      <c r="V37" s="259">
        <v>45.238095238095241</v>
      </c>
      <c r="W37" s="258">
        <v>5008</v>
      </c>
      <c r="X37" s="251">
        <v>74.735114162065358</v>
      </c>
      <c r="Y37" s="256">
        <v>1693</v>
      </c>
      <c r="Z37" s="259">
        <v>25.264885837934635</v>
      </c>
      <c r="AA37" s="258">
        <v>2834</v>
      </c>
      <c r="AB37" s="251">
        <v>86.507936507936506</v>
      </c>
      <c r="AC37" s="258">
        <v>442</v>
      </c>
      <c r="AD37" s="259">
        <v>13.492063492063492</v>
      </c>
      <c r="AE37" s="258">
        <v>1398</v>
      </c>
      <c r="AF37" s="251">
        <v>42.673992673992672</v>
      </c>
      <c r="AG37" s="256">
        <v>720</v>
      </c>
      <c r="AH37" s="251">
        <v>21.978021978021978</v>
      </c>
      <c r="AI37" s="256">
        <v>394</v>
      </c>
      <c r="AJ37" s="255">
        <v>12.026862026862027</v>
      </c>
      <c r="AK37" s="256">
        <v>761</v>
      </c>
      <c r="AL37" s="255">
        <v>23.229548229548229</v>
      </c>
      <c r="AM37" s="256">
        <v>2</v>
      </c>
      <c r="AN37" s="251">
        <v>6.1050061050061048E-2</v>
      </c>
      <c r="AO37" s="256">
        <v>1</v>
      </c>
      <c r="AP37" s="259">
        <v>3.0525030525030524E-2</v>
      </c>
      <c r="AQ37" s="506">
        <v>6701</v>
      </c>
      <c r="AR37" s="260">
        <v>3276</v>
      </c>
      <c r="AT37"/>
    </row>
    <row r="38" spans="1:46" ht="15">
      <c r="A38" s="286">
        <v>604</v>
      </c>
      <c r="B38" s="287" t="s">
        <v>177</v>
      </c>
      <c r="C38" s="250">
        <v>6790</v>
      </c>
      <c r="D38" s="251">
        <v>28.536605867025301</v>
      </c>
      <c r="E38" s="252">
        <v>13068</v>
      </c>
      <c r="F38" s="251">
        <v>54.921408758510552</v>
      </c>
      <c r="G38" s="252">
        <v>3556</v>
      </c>
      <c r="H38" s="251">
        <v>14.944944103555519</v>
      </c>
      <c r="I38" s="252">
        <v>0</v>
      </c>
      <c r="J38" s="253">
        <v>0</v>
      </c>
      <c r="K38" s="252">
        <v>353</v>
      </c>
      <c r="L38" s="254">
        <v>1.4835672858703874</v>
      </c>
      <c r="M38" s="252">
        <v>27</v>
      </c>
      <c r="N38" s="466">
        <v>0.11347398503824493</v>
      </c>
      <c r="O38" s="258">
        <v>11721</v>
      </c>
      <c r="P38" s="255">
        <v>49.26031772715811</v>
      </c>
      <c r="Q38" s="256">
        <v>12073</v>
      </c>
      <c r="R38" s="257">
        <v>50.73968227284189</v>
      </c>
      <c r="S38" s="258">
        <v>3433</v>
      </c>
      <c r="T38" s="255">
        <v>60.228070175438596</v>
      </c>
      <c r="U38" s="256">
        <v>2267</v>
      </c>
      <c r="V38" s="259">
        <v>39.771929824561404</v>
      </c>
      <c r="W38" s="258">
        <v>11886</v>
      </c>
      <c r="X38" s="251">
        <v>49.953769857947385</v>
      </c>
      <c r="Y38" s="256">
        <v>11908</v>
      </c>
      <c r="Z38" s="259">
        <v>50.046230142052615</v>
      </c>
      <c r="AA38" s="258">
        <v>3865</v>
      </c>
      <c r="AB38" s="251">
        <v>67.807017543859644</v>
      </c>
      <c r="AC38" s="258">
        <v>1835</v>
      </c>
      <c r="AD38" s="259">
        <v>32.192982456140349</v>
      </c>
      <c r="AE38" s="258">
        <v>2829</v>
      </c>
      <c r="AF38" s="251">
        <v>49.631578947368418</v>
      </c>
      <c r="AG38" s="256">
        <v>1264</v>
      </c>
      <c r="AH38" s="251">
        <v>22.17543859649123</v>
      </c>
      <c r="AI38" s="256">
        <v>604</v>
      </c>
      <c r="AJ38" s="255">
        <v>10.596491228070175</v>
      </c>
      <c r="AK38" s="256">
        <v>1003</v>
      </c>
      <c r="AL38" s="255">
        <v>17.596491228070175</v>
      </c>
      <c r="AM38" s="256">
        <v>0</v>
      </c>
      <c r="AN38" s="251">
        <v>0</v>
      </c>
      <c r="AO38" s="256">
        <v>0</v>
      </c>
      <c r="AP38" s="259">
        <v>0</v>
      </c>
      <c r="AQ38" s="506">
        <v>23794</v>
      </c>
      <c r="AR38" s="260">
        <v>5700</v>
      </c>
      <c r="AT38"/>
    </row>
    <row r="39" spans="1:46" ht="15">
      <c r="A39" s="286">
        <v>670</v>
      </c>
      <c r="B39" s="287" t="s">
        <v>211</v>
      </c>
      <c r="C39" s="250">
        <v>5106</v>
      </c>
      <c r="D39" s="251">
        <v>36.665230504093067</v>
      </c>
      <c r="E39" s="252">
        <v>6890</v>
      </c>
      <c r="F39" s="251">
        <v>49.475800660634782</v>
      </c>
      <c r="G39" s="252">
        <v>1808</v>
      </c>
      <c r="H39" s="251">
        <v>12.98290966537412</v>
      </c>
      <c r="I39" s="252">
        <v>0</v>
      </c>
      <c r="J39" s="253">
        <v>0</v>
      </c>
      <c r="K39" s="252">
        <v>109</v>
      </c>
      <c r="L39" s="254">
        <v>0.78270860261381581</v>
      </c>
      <c r="M39" s="252">
        <v>13</v>
      </c>
      <c r="N39" s="466">
        <v>9.3350567284216576E-2</v>
      </c>
      <c r="O39" s="258">
        <v>6941</v>
      </c>
      <c r="P39" s="255">
        <v>49.842022116903635</v>
      </c>
      <c r="Q39" s="256">
        <v>6985</v>
      </c>
      <c r="R39" s="257">
        <v>50.157977883096372</v>
      </c>
      <c r="S39" s="258">
        <v>2073</v>
      </c>
      <c r="T39" s="255">
        <v>57.154673283705534</v>
      </c>
      <c r="U39" s="256">
        <v>1554</v>
      </c>
      <c r="V39" s="259">
        <v>42.845326716294458</v>
      </c>
      <c r="W39" s="258">
        <v>6367</v>
      </c>
      <c r="X39" s="251">
        <v>45.720235530662073</v>
      </c>
      <c r="Y39" s="256">
        <v>7559</v>
      </c>
      <c r="Z39" s="259">
        <v>54.279764469337934</v>
      </c>
      <c r="AA39" s="258">
        <v>2964</v>
      </c>
      <c r="AB39" s="251">
        <v>81.72043010752688</v>
      </c>
      <c r="AC39" s="258">
        <v>663</v>
      </c>
      <c r="AD39" s="259">
        <v>18.27956989247312</v>
      </c>
      <c r="AE39" s="258">
        <v>1567</v>
      </c>
      <c r="AF39" s="251">
        <v>43.203749655362564</v>
      </c>
      <c r="AG39" s="256">
        <v>766</v>
      </c>
      <c r="AH39" s="251">
        <v>21.11938240970499</v>
      </c>
      <c r="AI39" s="256">
        <v>505</v>
      </c>
      <c r="AJ39" s="255">
        <v>13.923352633030053</v>
      </c>
      <c r="AK39" s="256">
        <v>788</v>
      </c>
      <c r="AL39" s="255">
        <v>21.725944306589469</v>
      </c>
      <c r="AM39" s="256">
        <v>1</v>
      </c>
      <c r="AN39" s="251">
        <v>2.7570995312930797E-2</v>
      </c>
      <c r="AO39" s="256">
        <v>0</v>
      </c>
      <c r="AP39" s="259">
        <v>0</v>
      </c>
      <c r="AQ39" s="506">
        <v>13926</v>
      </c>
      <c r="AR39" s="260">
        <v>3627</v>
      </c>
      <c r="AT39"/>
    </row>
    <row r="40" spans="1:46" ht="15">
      <c r="A40" s="286">
        <v>690</v>
      </c>
      <c r="B40" s="287" t="s">
        <v>221</v>
      </c>
      <c r="C40" s="250">
        <v>1713</v>
      </c>
      <c r="D40" s="251">
        <v>28.225407810182894</v>
      </c>
      <c r="E40" s="252">
        <v>3150</v>
      </c>
      <c r="F40" s="251">
        <v>51.903114186851205</v>
      </c>
      <c r="G40" s="252">
        <v>1144</v>
      </c>
      <c r="H40" s="251">
        <v>18.849892898335803</v>
      </c>
      <c r="I40" s="252">
        <v>0</v>
      </c>
      <c r="J40" s="253">
        <v>0</v>
      </c>
      <c r="K40" s="252">
        <v>53</v>
      </c>
      <c r="L40" s="254">
        <v>0.87329049266765524</v>
      </c>
      <c r="M40" s="252">
        <v>9</v>
      </c>
      <c r="N40" s="466">
        <v>0.14829461196243204</v>
      </c>
      <c r="O40" s="258">
        <v>3108</v>
      </c>
      <c r="P40" s="255">
        <v>51.211072664359861</v>
      </c>
      <c r="Q40" s="256">
        <v>2961</v>
      </c>
      <c r="R40" s="257">
        <v>48.788927335640139</v>
      </c>
      <c r="S40" s="258">
        <v>945</v>
      </c>
      <c r="T40" s="255">
        <v>58.369363804817787</v>
      </c>
      <c r="U40" s="256">
        <v>674</v>
      </c>
      <c r="V40" s="259">
        <v>41.630636195182213</v>
      </c>
      <c r="W40" s="258">
        <v>2810</v>
      </c>
      <c r="X40" s="251">
        <v>46.300873290492667</v>
      </c>
      <c r="Y40" s="256">
        <v>3259</v>
      </c>
      <c r="Z40" s="259">
        <v>53.699126709507325</v>
      </c>
      <c r="AA40" s="258">
        <v>1215</v>
      </c>
      <c r="AB40" s="251">
        <v>75.046324891908583</v>
      </c>
      <c r="AC40" s="258">
        <v>404</v>
      </c>
      <c r="AD40" s="259">
        <v>24.953675108091414</v>
      </c>
      <c r="AE40" s="258">
        <v>740</v>
      </c>
      <c r="AF40" s="251">
        <v>45.707226683137741</v>
      </c>
      <c r="AG40" s="256">
        <v>329</v>
      </c>
      <c r="AH40" s="251">
        <v>20.32118591723286</v>
      </c>
      <c r="AI40" s="256">
        <v>205</v>
      </c>
      <c r="AJ40" s="255">
        <v>12.66213712168005</v>
      </c>
      <c r="AK40" s="256">
        <v>345</v>
      </c>
      <c r="AL40" s="255">
        <v>21.309450277949352</v>
      </c>
      <c r="AM40" s="256">
        <v>0</v>
      </c>
      <c r="AN40" s="251">
        <v>0</v>
      </c>
      <c r="AO40" s="256">
        <v>0</v>
      </c>
      <c r="AP40" s="259">
        <v>0</v>
      </c>
      <c r="AQ40" s="506">
        <v>6069</v>
      </c>
      <c r="AR40" s="260">
        <v>1619</v>
      </c>
      <c r="AT40"/>
    </row>
    <row r="41" spans="1:46" ht="15">
      <c r="A41" s="286">
        <v>736</v>
      </c>
      <c r="B41" s="287" t="s">
        <v>225</v>
      </c>
      <c r="C41" s="250">
        <v>8168</v>
      </c>
      <c r="D41" s="251">
        <v>28.915321438685925</v>
      </c>
      <c r="E41" s="252">
        <v>15076</v>
      </c>
      <c r="F41" s="251">
        <v>53.370150099122057</v>
      </c>
      <c r="G41" s="252">
        <v>4623</v>
      </c>
      <c r="H41" s="251">
        <v>16.365760407816481</v>
      </c>
      <c r="I41" s="252">
        <v>1</v>
      </c>
      <c r="J41" s="253">
        <v>3.5400736335315774E-3</v>
      </c>
      <c r="K41" s="252">
        <v>320</v>
      </c>
      <c r="L41" s="254">
        <v>1.1328235627301049</v>
      </c>
      <c r="M41" s="252">
        <v>60</v>
      </c>
      <c r="N41" s="466">
        <v>0.21240441801189466</v>
      </c>
      <c r="O41" s="258">
        <v>13424</v>
      </c>
      <c r="P41" s="255">
        <v>47.521948456527895</v>
      </c>
      <c r="Q41" s="256">
        <v>14824</v>
      </c>
      <c r="R41" s="257">
        <v>52.478051543472105</v>
      </c>
      <c r="S41" s="258">
        <v>8499</v>
      </c>
      <c r="T41" s="255">
        <v>59.454354669464848</v>
      </c>
      <c r="U41" s="256">
        <v>5796</v>
      </c>
      <c r="V41" s="259">
        <v>40.545645330535152</v>
      </c>
      <c r="W41" s="258">
        <v>20647</v>
      </c>
      <c r="X41" s="251">
        <v>73.091900311526487</v>
      </c>
      <c r="Y41" s="256">
        <v>7601</v>
      </c>
      <c r="Z41" s="259">
        <v>26.90809968847352</v>
      </c>
      <c r="AA41" s="258">
        <v>12228</v>
      </c>
      <c r="AB41" s="251">
        <v>85.540398740818475</v>
      </c>
      <c r="AC41" s="258">
        <v>2067</v>
      </c>
      <c r="AD41" s="259">
        <v>14.459601259181532</v>
      </c>
      <c r="AE41" s="258">
        <v>6699</v>
      </c>
      <c r="AF41" s="251">
        <v>46.862539349422875</v>
      </c>
      <c r="AG41" s="256">
        <v>2575</v>
      </c>
      <c r="AH41" s="251">
        <v>18.0132913606156</v>
      </c>
      <c r="AI41" s="256">
        <v>1797</v>
      </c>
      <c r="AJ41" s="255">
        <v>12.570828961175238</v>
      </c>
      <c r="AK41" s="256">
        <v>3219</v>
      </c>
      <c r="AL41" s="255">
        <v>22.518363064008394</v>
      </c>
      <c r="AM41" s="256">
        <v>3</v>
      </c>
      <c r="AN41" s="251">
        <v>2.098635886673662E-2</v>
      </c>
      <c r="AO41" s="256">
        <v>2</v>
      </c>
      <c r="AP41" s="259">
        <v>1.3990905911157746E-2</v>
      </c>
      <c r="AQ41" s="506">
        <v>28248</v>
      </c>
      <c r="AR41" s="260">
        <v>14295</v>
      </c>
      <c r="AT41"/>
    </row>
    <row r="42" spans="1:46" ht="15">
      <c r="A42" s="286">
        <v>858</v>
      </c>
      <c r="B42" s="287" t="s">
        <v>253</v>
      </c>
      <c r="C42" s="250">
        <v>2993</v>
      </c>
      <c r="D42" s="251">
        <v>26.363075838985289</v>
      </c>
      <c r="E42" s="252">
        <v>7244</v>
      </c>
      <c r="F42" s="251">
        <v>63.806923280190254</v>
      </c>
      <c r="G42" s="252">
        <v>1076</v>
      </c>
      <c r="H42" s="251">
        <v>9.47767110014974</v>
      </c>
      <c r="I42" s="252">
        <v>0</v>
      </c>
      <c r="J42" s="253">
        <v>0</v>
      </c>
      <c r="K42" s="252">
        <v>35</v>
      </c>
      <c r="L42" s="254">
        <v>0.30828855809037259</v>
      </c>
      <c r="M42" s="252">
        <v>5</v>
      </c>
      <c r="N42" s="466">
        <v>4.4041222584338943E-2</v>
      </c>
      <c r="O42" s="258">
        <v>5785</v>
      </c>
      <c r="P42" s="255">
        <v>50.955694530080152</v>
      </c>
      <c r="Q42" s="256">
        <v>5568</v>
      </c>
      <c r="R42" s="257">
        <v>49.044305469919848</v>
      </c>
      <c r="S42" s="258">
        <v>1756</v>
      </c>
      <c r="T42" s="255">
        <v>60.260809883321897</v>
      </c>
      <c r="U42" s="256">
        <v>1158</v>
      </c>
      <c r="V42" s="259">
        <v>39.73919011667811</v>
      </c>
      <c r="W42" s="258">
        <v>6651</v>
      </c>
      <c r="X42" s="251">
        <v>58.583634281687658</v>
      </c>
      <c r="Y42" s="256">
        <v>4702</v>
      </c>
      <c r="Z42" s="259">
        <v>41.416365718312342</v>
      </c>
      <c r="AA42" s="258">
        <v>2507</v>
      </c>
      <c r="AB42" s="251">
        <v>86.032944406314343</v>
      </c>
      <c r="AC42" s="258">
        <v>407</v>
      </c>
      <c r="AD42" s="259">
        <v>13.967055593685657</v>
      </c>
      <c r="AE42" s="258">
        <v>1393</v>
      </c>
      <c r="AF42" s="251">
        <v>47.803706245710366</v>
      </c>
      <c r="AG42" s="256">
        <v>577</v>
      </c>
      <c r="AH42" s="251">
        <v>19.8009608785175</v>
      </c>
      <c r="AI42" s="256">
        <v>362</v>
      </c>
      <c r="AJ42" s="255">
        <v>12.422786547700754</v>
      </c>
      <c r="AK42" s="256">
        <v>581</v>
      </c>
      <c r="AL42" s="255">
        <v>19.938229238160606</v>
      </c>
      <c r="AM42" s="256">
        <v>1</v>
      </c>
      <c r="AN42" s="251">
        <v>3.4317089910775568E-2</v>
      </c>
      <c r="AO42" s="256">
        <v>0</v>
      </c>
      <c r="AP42" s="259">
        <v>0</v>
      </c>
      <c r="AQ42" s="506">
        <v>11353</v>
      </c>
      <c r="AR42" s="260">
        <v>2914</v>
      </c>
      <c r="AT42"/>
    </row>
    <row r="43" spans="1:46" ht="15">
      <c r="A43" s="286">
        <v>885</v>
      </c>
      <c r="B43" s="287" t="s">
        <v>259</v>
      </c>
      <c r="C43" s="250">
        <v>1055</v>
      </c>
      <c r="D43" s="251">
        <v>18.768902330546165</v>
      </c>
      <c r="E43" s="252">
        <v>3413</v>
      </c>
      <c r="F43" s="251">
        <v>60.718733321473053</v>
      </c>
      <c r="G43" s="252">
        <v>1114</v>
      </c>
      <c r="H43" s="251">
        <v>19.818537626756804</v>
      </c>
      <c r="I43" s="252">
        <v>0</v>
      </c>
      <c r="J43" s="253">
        <v>0</v>
      </c>
      <c r="K43" s="252">
        <v>33</v>
      </c>
      <c r="L43" s="254">
        <v>0.58708414872798431</v>
      </c>
      <c r="M43" s="252">
        <v>6</v>
      </c>
      <c r="N43" s="466">
        <v>0.10674257249599715</v>
      </c>
      <c r="O43" s="258">
        <v>2915</v>
      </c>
      <c r="P43" s="255">
        <v>51.859099804305288</v>
      </c>
      <c r="Q43" s="256">
        <v>2706</v>
      </c>
      <c r="R43" s="257">
        <v>48.140900195694712</v>
      </c>
      <c r="S43" s="258">
        <v>593</v>
      </c>
      <c r="T43" s="255">
        <v>57.853658536585364</v>
      </c>
      <c r="U43" s="256">
        <v>432</v>
      </c>
      <c r="V43" s="259">
        <v>42.146341463414636</v>
      </c>
      <c r="W43" s="258">
        <v>2534</v>
      </c>
      <c r="X43" s="251">
        <v>45.080946450809463</v>
      </c>
      <c r="Y43" s="256">
        <v>3087</v>
      </c>
      <c r="Z43" s="259">
        <v>54.919053549190537</v>
      </c>
      <c r="AA43" s="258">
        <v>801</v>
      </c>
      <c r="AB43" s="251">
        <v>78.146341463414643</v>
      </c>
      <c r="AC43" s="258">
        <v>224</v>
      </c>
      <c r="AD43" s="259">
        <v>21.853658536585368</v>
      </c>
      <c r="AE43" s="258">
        <v>445</v>
      </c>
      <c r="AF43" s="251">
        <v>43.414634146341463</v>
      </c>
      <c r="AG43" s="256">
        <v>230</v>
      </c>
      <c r="AH43" s="251">
        <v>22.439024390243905</v>
      </c>
      <c r="AI43" s="256">
        <v>147</v>
      </c>
      <c r="AJ43" s="255">
        <v>14.341463414634145</v>
      </c>
      <c r="AK43" s="256">
        <v>202</v>
      </c>
      <c r="AL43" s="255">
        <v>19.707317073170731</v>
      </c>
      <c r="AM43" s="256">
        <v>1</v>
      </c>
      <c r="AN43" s="251">
        <v>9.7560975609756101E-2</v>
      </c>
      <c r="AO43" s="256">
        <v>0</v>
      </c>
      <c r="AP43" s="259">
        <v>0</v>
      </c>
      <c r="AQ43" s="506">
        <v>5621</v>
      </c>
      <c r="AR43" s="260">
        <v>1025</v>
      </c>
      <c r="AT43"/>
    </row>
    <row r="44" spans="1:46" ht="15">
      <c r="A44" s="286">
        <v>890</v>
      </c>
      <c r="B44" s="288" t="s">
        <v>263</v>
      </c>
      <c r="C44" s="250">
        <v>3885</v>
      </c>
      <c r="D44" s="251">
        <v>25.440377185515029</v>
      </c>
      <c r="E44" s="252">
        <v>6879</v>
      </c>
      <c r="F44" s="251">
        <v>45.046165935433173</v>
      </c>
      <c r="G44" s="252">
        <v>4306</v>
      </c>
      <c r="H44" s="251">
        <v>28.197236592233644</v>
      </c>
      <c r="I44" s="252">
        <v>1</v>
      </c>
      <c r="J44" s="253">
        <v>6.5483596359112049E-3</v>
      </c>
      <c r="K44" s="252">
        <v>142</v>
      </c>
      <c r="L44" s="254">
        <v>0.92986706829939103</v>
      </c>
      <c r="M44" s="252">
        <v>58</v>
      </c>
      <c r="N44" s="466">
        <v>0.37980485888284987</v>
      </c>
      <c r="O44" s="264">
        <v>8000</v>
      </c>
      <c r="P44" s="261">
        <v>52.386877087289626</v>
      </c>
      <c r="Q44" s="262">
        <v>7271</v>
      </c>
      <c r="R44" s="263">
        <v>47.613122912710367</v>
      </c>
      <c r="S44" s="264">
        <v>2113</v>
      </c>
      <c r="T44" s="261">
        <v>55.270729793355997</v>
      </c>
      <c r="U44" s="262">
        <v>1710</v>
      </c>
      <c r="V44" s="265">
        <v>44.729270206643996</v>
      </c>
      <c r="W44" s="264">
        <v>5998</v>
      </c>
      <c r="X44" s="266">
        <v>39.277061096195403</v>
      </c>
      <c r="Y44" s="262">
        <v>9273</v>
      </c>
      <c r="Z44" s="265">
        <v>60.722938903804604</v>
      </c>
      <c r="AA44" s="258">
        <v>2705</v>
      </c>
      <c r="AB44" s="251">
        <v>70.755950823960248</v>
      </c>
      <c r="AC44" s="258">
        <v>1118</v>
      </c>
      <c r="AD44" s="259">
        <v>29.244049176039759</v>
      </c>
      <c r="AE44" s="258">
        <v>1566</v>
      </c>
      <c r="AF44" s="251">
        <v>40.962594820821344</v>
      </c>
      <c r="AG44" s="256">
        <v>925</v>
      </c>
      <c r="AH44" s="251">
        <v>24.195657860319123</v>
      </c>
      <c r="AI44" s="256">
        <v>545</v>
      </c>
      <c r="AJ44" s="255">
        <v>14.255820036620456</v>
      </c>
      <c r="AK44" s="256">
        <v>784</v>
      </c>
      <c r="AL44" s="255">
        <v>20.507454878367774</v>
      </c>
      <c r="AM44" s="256">
        <v>2</v>
      </c>
      <c r="AN44" s="251">
        <v>5.2314935914203498E-2</v>
      </c>
      <c r="AO44" s="256">
        <v>1</v>
      </c>
      <c r="AP44" s="259">
        <v>2.6157467957101749E-2</v>
      </c>
      <c r="AQ44" s="507">
        <v>15271</v>
      </c>
      <c r="AR44" s="267">
        <v>3823</v>
      </c>
      <c r="AT44"/>
    </row>
    <row r="45" spans="1:46" ht="17.25" customHeight="1">
      <c r="A45" s="154"/>
      <c r="B45" s="169" t="s">
        <v>396</v>
      </c>
      <c r="C45" s="171">
        <v>60841</v>
      </c>
      <c r="D45" s="156">
        <v>40.178701147755341</v>
      </c>
      <c r="E45" s="155">
        <v>72761</v>
      </c>
      <c r="F45" s="156">
        <v>48.050532933578118</v>
      </c>
      <c r="G45" s="155">
        <v>16527</v>
      </c>
      <c r="H45" s="156">
        <v>10.914241939957471</v>
      </c>
      <c r="I45" s="155">
        <v>16</v>
      </c>
      <c r="J45" s="209">
        <v>1.0566217162178227E-2</v>
      </c>
      <c r="K45" s="155">
        <v>1218</v>
      </c>
      <c r="L45" s="172">
        <v>0.80435328147081753</v>
      </c>
      <c r="M45" s="155">
        <v>63</v>
      </c>
      <c r="N45" s="466">
        <v>4.1604480076076769E-2</v>
      </c>
      <c r="O45" s="171">
        <v>77511</v>
      </c>
      <c r="P45" s="157">
        <v>51.187378653599779</v>
      </c>
      <c r="Q45" s="155">
        <v>73915</v>
      </c>
      <c r="R45" s="175">
        <v>48.812621346400221</v>
      </c>
      <c r="S45" s="171">
        <v>18981</v>
      </c>
      <c r="T45" s="157">
        <v>53.496237422846029</v>
      </c>
      <c r="U45" s="155">
        <v>16500</v>
      </c>
      <c r="V45" s="177">
        <v>46.503762577153971</v>
      </c>
      <c r="W45" s="171">
        <v>54533</v>
      </c>
      <c r="X45" s="156">
        <v>36.012970031566574</v>
      </c>
      <c r="Y45" s="155">
        <v>96893</v>
      </c>
      <c r="Z45" s="177">
        <v>63.987029968433426</v>
      </c>
      <c r="AA45" s="171">
        <v>25595</v>
      </c>
      <c r="AB45" s="156">
        <v>72.137200191651871</v>
      </c>
      <c r="AC45" s="155">
        <v>9886</v>
      </c>
      <c r="AD45" s="177">
        <v>27.862799808348132</v>
      </c>
      <c r="AE45" s="171">
        <v>14196</v>
      </c>
      <c r="AF45" s="156">
        <v>40.010146275471378</v>
      </c>
      <c r="AG45" s="155">
        <v>9008</v>
      </c>
      <c r="AH45" s="156">
        <v>25.388235957272908</v>
      </c>
      <c r="AI45" s="155">
        <v>4774</v>
      </c>
      <c r="AJ45" s="157">
        <v>13.455088638989881</v>
      </c>
      <c r="AK45" s="155">
        <v>7484</v>
      </c>
      <c r="AL45" s="157">
        <v>21.092979341055777</v>
      </c>
      <c r="AM45" s="155">
        <v>11</v>
      </c>
      <c r="AN45" s="156">
        <v>3.1002508384769312E-2</v>
      </c>
      <c r="AO45" s="155">
        <v>8</v>
      </c>
      <c r="AP45" s="177">
        <v>2.2547278825286773E-2</v>
      </c>
      <c r="AQ45" s="508">
        <v>151426</v>
      </c>
      <c r="AR45" s="179">
        <v>35481</v>
      </c>
      <c r="AT45"/>
    </row>
    <row r="46" spans="1:46" ht="15">
      <c r="A46" s="286">
        <v>4</v>
      </c>
      <c r="B46" s="289" t="s">
        <v>10</v>
      </c>
      <c r="C46" s="250">
        <v>746</v>
      </c>
      <c r="D46" s="251">
        <v>52.907801418439718</v>
      </c>
      <c r="E46" s="252">
        <v>428</v>
      </c>
      <c r="F46" s="251">
        <v>30.354609929078013</v>
      </c>
      <c r="G46" s="252">
        <v>230</v>
      </c>
      <c r="H46" s="251">
        <v>16.312056737588655</v>
      </c>
      <c r="I46" s="252">
        <v>0</v>
      </c>
      <c r="J46" s="253">
        <v>0</v>
      </c>
      <c r="K46" s="252">
        <v>6</v>
      </c>
      <c r="L46" s="254">
        <v>0.42553191489361702</v>
      </c>
      <c r="M46" s="252">
        <v>0</v>
      </c>
      <c r="N46" s="466">
        <v>0</v>
      </c>
      <c r="O46" s="271">
        <v>744</v>
      </c>
      <c r="P46" s="268">
        <v>52.765957446808507</v>
      </c>
      <c r="Q46" s="269">
        <v>666</v>
      </c>
      <c r="R46" s="270">
        <v>47.234042553191493</v>
      </c>
      <c r="S46" s="271">
        <v>177</v>
      </c>
      <c r="T46" s="268">
        <v>55.140186915887845</v>
      </c>
      <c r="U46" s="269">
        <v>144</v>
      </c>
      <c r="V46" s="272">
        <v>44.859813084112147</v>
      </c>
      <c r="W46" s="271">
        <v>472</v>
      </c>
      <c r="X46" s="273">
        <v>33.475177304964539</v>
      </c>
      <c r="Y46" s="269">
        <v>938</v>
      </c>
      <c r="Z46" s="272">
        <v>66.524822695035454</v>
      </c>
      <c r="AA46" s="258">
        <v>228</v>
      </c>
      <c r="AB46" s="251">
        <v>71.028037383177562</v>
      </c>
      <c r="AC46" s="258">
        <v>93</v>
      </c>
      <c r="AD46" s="259">
        <v>28.971962616822427</v>
      </c>
      <c r="AE46" s="258">
        <v>132</v>
      </c>
      <c r="AF46" s="251">
        <v>41.121495327102799</v>
      </c>
      <c r="AG46" s="256">
        <v>83</v>
      </c>
      <c r="AH46" s="251">
        <v>25.85669781931464</v>
      </c>
      <c r="AI46" s="256">
        <v>45</v>
      </c>
      <c r="AJ46" s="255">
        <v>14.018691588785046</v>
      </c>
      <c r="AK46" s="256">
        <v>61</v>
      </c>
      <c r="AL46" s="255">
        <v>19.003115264797508</v>
      </c>
      <c r="AM46" s="256">
        <v>0</v>
      </c>
      <c r="AN46" s="251">
        <v>0</v>
      </c>
      <c r="AO46" s="256">
        <v>0</v>
      </c>
      <c r="AP46" s="259">
        <v>0</v>
      </c>
      <c r="AQ46" s="509">
        <v>1410</v>
      </c>
      <c r="AR46" s="274">
        <v>321</v>
      </c>
      <c r="AT46"/>
    </row>
    <row r="47" spans="1:46" ht="15">
      <c r="A47" s="286">
        <v>42</v>
      </c>
      <c r="B47" s="287" t="s">
        <v>923</v>
      </c>
      <c r="C47" s="250">
        <v>3224</v>
      </c>
      <c r="D47" s="251">
        <v>16.907021867953222</v>
      </c>
      <c r="E47" s="252">
        <v>11745</v>
      </c>
      <c r="F47" s="251">
        <v>61.592112853322142</v>
      </c>
      <c r="G47" s="252">
        <v>3756</v>
      </c>
      <c r="H47" s="251">
        <v>19.696890240704811</v>
      </c>
      <c r="I47" s="252">
        <v>2</v>
      </c>
      <c r="J47" s="253">
        <v>1.0488226965231528E-2</v>
      </c>
      <c r="K47" s="252">
        <v>332</v>
      </c>
      <c r="L47" s="254">
        <v>1.7410456762284334</v>
      </c>
      <c r="M47" s="252">
        <v>10</v>
      </c>
      <c r="N47" s="466">
        <v>5.2441134826157636E-2</v>
      </c>
      <c r="O47" s="258">
        <v>9734</v>
      </c>
      <c r="P47" s="255">
        <v>51.046200639781844</v>
      </c>
      <c r="Q47" s="256">
        <v>9335</v>
      </c>
      <c r="R47" s="257">
        <v>48.953799360218156</v>
      </c>
      <c r="S47" s="258">
        <v>4532</v>
      </c>
      <c r="T47" s="255">
        <v>50.507076785913299</v>
      </c>
      <c r="U47" s="256">
        <v>4441</v>
      </c>
      <c r="V47" s="259">
        <v>49.492923214086701</v>
      </c>
      <c r="W47" s="258">
        <v>10674</v>
      </c>
      <c r="X47" s="251">
        <v>55.97566731344066</v>
      </c>
      <c r="Y47" s="256">
        <v>8395</v>
      </c>
      <c r="Z47" s="259">
        <v>44.024332686559333</v>
      </c>
      <c r="AA47" s="258">
        <v>7377</v>
      </c>
      <c r="AB47" s="251">
        <v>82.213306586425944</v>
      </c>
      <c r="AC47" s="258">
        <v>1596</v>
      </c>
      <c r="AD47" s="259">
        <v>17.786693413574056</v>
      </c>
      <c r="AE47" s="258">
        <v>3262</v>
      </c>
      <c r="AF47" s="251">
        <v>36.353504959322414</v>
      </c>
      <c r="AG47" s="256">
        <v>2528</v>
      </c>
      <c r="AH47" s="251">
        <v>28.1734091162376</v>
      </c>
      <c r="AI47" s="256">
        <v>1267</v>
      </c>
      <c r="AJ47" s="255">
        <v>14.120138192354842</v>
      </c>
      <c r="AK47" s="256">
        <v>1909</v>
      </c>
      <c r="AL47" s="255">
        <v>21.274935918867715</v>
      </c>
      <c r="AM47" s="256">
        <v>3</v>
      </c>
      <c r="AN47" s="251">
        <v>3.3433634236041454E-2</v>
      </c>
      <c r="AO47" s="256">
        <v>4</v>
      </c>
      <c r="AP47" s="259">
        <v>4.4578178981388605E-2</v>
      </c>
      <c r="AQ47" s="506">
        <v>19069</v>
      </c>
      <c r="AR47" s="260">
        <v>8973</v>
      </c>
      <c r="AT47"/>
    </row>
    <row r="48" spans="1:46" ht="15">
      <c r="A48" s="286">
        <v>44</v>
      </c>
      <c r="B48" s="287" t="s">
        <v>30</v>
      </c>
      <c r="C48" s="250">
        <v>2323</v>
      </c>
      <c r="D48" s="251">
        <v>41.312466654810599</v>
      </c>
      <c r="E48" s="252">
        <v>2746</v>
      </c>
      <c r="F48" s="251">
        <v>48.835141383603059</v>
      </c>
      <c r="G48" s="252">
        <v>528</v>
      </c>
      <c r="H48" s="251">
        <v>9.3900053352303043</v>
      </c>
      <c r="I48" s="252">
        <v>0</v>
      </c>
      <c r="J48" s="253">
        <v>0</v>
      </c>
      <c r="K48" s="252">
        <v>23</v>
      </c>
      <c r="L48" s="254">
        <v>0.40903432331495643</v>
      </c>
      <c r="M48" s="252">
        <v>3</v>
      </c>
      <c r="N48" s="466">
        <v>5.3352303041081267E-2</v>
      </c>
      <c r="O48" s="258">
        <v>2960</v>
      </c>
      <c r="P48" s="255">
        <v>52.640939000533528</v>
      </c>
      <c r="Q48" s="256">
        <v>2663</v>
      </c>
      <c r="R48" s="257">
        <v>47.359060999466479</v>
      </c>
      <c r="S48" s="258">
        <v>730</v>
      </c>
      <c r="T48" s="255">
        <v>56.153846153846153</v>
      </c>
      <c r="U48" s="256">
        <v>570</v>
      </c>
      <c r="V48" s="259">
        <v>43.846153846153847</v>
      </c>
      <c r="W48" s="258">
        <v>1477</v>
      </c>
      <c r="X48" s="251">
        <v>26.26711719722568</v>
      </c>
      <c r="Y48" s="256">
        <v>4146</v>
      </c>
      <c r="Z48" s="259">
        <v>73.732882802774327</v>
      </c>
      <c r="AA48" s="258">
        <v>887</v>
      </c>
      <c r="AB48" s="251">
        <v>68.230769230769226</v>
      </c>
      <c r="AC48" s="258">
        <v>413</v>
      </c>
      <c r="AD48" s="259">
        <v>31.769230769230774</v>
      </c>
      <c r="AE48" s="258">
        <v>533</v>
      </c>
      <c r="AF48" s="251">
        <v>41</v>
      </c>
      <c r="AG48" s="256">
        <v>233</v>
      </c>
      <c r="AH48" s="251">
        <v>17.923076923076923</v>
      </c>
      <c r="AI48" s="256">
        <v>196</v>
      </c>
      <c r="AJ48" s="255">
        <v>15.076923076923077</v>
      </c>
      <c r="AK48" s="256">
        <v>337</v>
      </c>
      <c r="AL48" s="255">
        <v>25.92307692307692</v>
      </c>
      <c r="AM48" s="256">
        <v>1</v>
      </c>
      <c r="AN48" s="251">
        <v>7.6923076923076927E-2</v>
      </c>
      <c r="AO48" s="256">
        <v>0</v>
      </c>
      <c r="AP48" s="259">
        <v>0</v>
      </c>
      <c r="AQ48" s="506">
        <v>5623</v>
      </c>
      <c r="AR48" s="260">
        <v>1300</v>
      </c>
      <c r="AT48"/>
    </row>
    <row r="49" spans="1:46" ht="15">
      <c r="A49" s="286">
        <v>59</v>
      </c>
      <c r="B49" s="287" t="s">
        <v>39</v>
      </c>
      <c r="C49" s="250">
        <v>326</v>
      </c>
      <c r="D49" s="251">
        <v>12.804399057344854</v>
      </c>
      <c r="E49" s="252">
        <v>1957</v>
      </c>
      <c r="F49" s="251">
        <v>76.865671641791039</v>
      </c>
      <c r="G49" s="252">
        <v>224</v>
      </c>
      <c r="H49" s="251">
        <v>8.7981146897093474</v>
      </c>
      <c r="I49" s="252">
        <v>0</v>
      </c>
      <c r="J49" s="253">
        <v>0</v>
      </c>
      <c r="K49" s="252">
        <v>36</v>
      </c>
      <c r="L49" s="254">
        <v>1.4139827179890023</v>
      </c>
      <c r="M49" s="252">
        <v>3</v>
      </c>
      <c r="N49" s="466">
        <v>0.1178318931657502</v>
      </c>
      <c r="O49" s="258">
        <v>1266</v>
      </c>
      <c r="P49" s="255">
        <v>49.725058915946583</v>
      </c>
      <c r="Q49" s="256">
        <v>1280</v>
      </c>
      <c r="R49" s="257">
        <v>50.274941084053417</v>
      </c>
      <c r="S49" s="258">
        <v>423</v>
      </c>
      <c r="T49" s="255">
        <v>57.239512855209739</v>
      </c>
      <c r="U49" s="256">
        <v>316</v>
      </c>
      <c r="V49" s="259">
        <v>42.760487144790254</v>
      </c>
      <c r="W49" s="258">
        <v>866</v>
      </c>
      <c r="X49" s="251">
        <v>34.014139827179889</v>
      </c>
      <c r="Y49" s="256">
        <v>1680</v>
      </c>
      <c r="Z49" s="259">
        <v>65.985860172820111</v>
      </c>
      <c r="AA49" s="258">
        <v>509</v>
      </c>
      <c r="AB49" s="251">
        <v>68.876860622462786</v>
      </c>
      <c r="AC49" s="258">
        <v>230</v>
      </c>
      <c r="AD49" s="259">
        <v>31.123139377537214</v>
      </c>
      <c r="AE49" s="258">
        <v>323</v>
      </c>
      <c r="AF49" s="251">
        <v>43.707713125845736</v>
      </c>
      <c r="AG49" s="256">
        <v>166</v>
      </c>
      <c r="AH49" s="251">
        <v>22.462787550744249</v>
      </c>
      <c r="AI49" s="256">
        <v>100</v>
      </c>
      <c r="AJ49" s="255">
        <v>13.531799729364005</v>
      </c>
      <c r="AK49" s="256">
        <v>150</v>
      </c>
      <c r="AL49" s="255">
        <v>20.297699594046009</v>
      </c>
      <c r="AM49" s="256">
        <v>0</v>
      </c>
      <c r="AN49" s="251">
        <v>0</v>
      </c>
      <c r="AO49" s="256">
        <v>0</v>
      </c>
      <c r="AP49" s="259">
        <v>0</v>
      </c>
      <c r="AQ49" s="506">
        <v>2546</v>
      </c>
      <c r="AR49" s="260">
        <v>739</v>
      </c>
      <c r="AT49"/>
    </row>
    <row r="50" spans="1:46" ht="15">
      <c r="A50" s="286">
        <v>113</v>
      </c>
      <c r="B50" s="287" t="s">
        <v>55</v>
      </c>
      <c r="C50" s="250">
        <v>2639</v>
      </c>
      <c r="D50" s="251">
        <v>42.015602611049196</v>
      </c>
      <c r="E50" s="252">
        <v>2876</v>
      </c>
      <c r="F50" s="251">
        <v>45.788887119885366</v>
      </c>
      <c r="G50" s="252">
        <v>710</v>
      </c>
      <c r="H50" s="251">
        <v>11.303932494825665</v>
      </c>
      <c r="I50" s="252">
        <v>0</v>
      </c>
      <c r="J50" s="253">
        <v>0</v>
      </c>
      <c r="K50" s="252">
        <v>55</v>
      </c>
      <c r="L50" s="254">
        <v>0.87565674255691772</v>
      </c>
      <c r="M50" s="252">
        <v>1</v>
      </c>
      <c r="N50" s="466">
        <v>1.5921031682853051E-2</v>
      </c>
      <c r="O50" s="258">
        <v>3421</v>
      </c>
      <c r="P50" s="255">
        <v>54.465849387040279</v>
      </c>
      <c r="Q50" s="256">
        <v>2860</v>
      </c>
      <c r="R50" s="257">
        <v>45.534150612959721</v>
      </c>
      <c r="S50" s="258">
        <v>950</v>
      </c>
      <c r="T50" s="255">
        <v>52.515201768933117</v>
      </c>
      <c r="U50" s="256">
        <v>859</v>
      </c>
      <c r="V50" s="259">
        <v>47.48479823106689</v>
      </c>
      <c r="W50" s="258">
        <v>2394</v>
      </c>
      <c r="X50" s="251">
        <v>38.1149498487502</v>
      </c>
      <c r="Y50" s="256">
        <v>3887</v>
      </c>
      <c r="Z50" s="259">
        <v>61.8850501512498</v>
      </c>
      <c r="AA50" s="258">
        <v>1181</v>
      </c>
      <c r="AB50" s="251">
        <v>65.284687672747381</v>
      </c>
      <c r="AC50" s="258">
        <v>628</v>
      </c>
      <c r="AD50" s="259">
        <v>34.715312327252626</v>
      </c>
      <c r="AE50" s="258">
        <v>720</v>
      </c>
      <c r="AF50" s="251">
        <v>39.800995024875625</v>
      </c>
      <c r="AG50" s="256">
        <v>496</v>
      </c>
      <c r="AH50" s="251">
        <v>27.418463239358758</v>
      </c>
      <c r="AI50" s="256">
        <v>229</v>
      </c>
      <c r="AJ50" s="255">
        <v>12.65892758430072</v>
      </c>
      <c r="AK50" s="256">
        <v>363</v>
      </c>
      <c r="AL50" s="255">
        <v>20.066334991708125</v>
      </c>
      <c r="AM50" s="256">
        <v>1</v>
      </c>
      <c r="AN50" s="251">
        <v>5.5279159756771695E-2</v>
      </c>
      <c r="AO50" s="256">
        <v>0</v>
      </c>
      <c r="AP50" s="259">
        <v>0</v>
      </c>
      <c r="AQ50" s="506">
        <v>6281</v>
      </c>
      <c r="AR50" s="260">
        <v>1809</v>
      </c>
      <c r="AT50"/>
    </row>
    <row r="51" spans="1:46" ht="15">
      <c r="A51" s="286">
        <v>125</v>
      </c>
      <c r="B51" s="287" t="s">
        <v>59</v>
      </c>
      <c r="C51" s="250">
        <v>1378</v>
      </c>
      <c r="D51" s="251">
        <v>19.898916967509024</v>
      </c>
      <c r="E51" s="252">
        <v>4517</v>
      </c>
      <c r="F51" s="251">
        <v>65.227436823104696</v>
      </c>
      <c r="G51" s="252">
        <v>998</v>
      </c>
      <c r="H51" s="251">
        <v>14.411552346570398</v>
      </c>
      <c r="I51" s="252">
        <v>0</v>
      </c>
      <c r="J51" s="253">
        <v>0</v>
      </c>
      <c r="K51" s="252">
        <v>26</v>
      </c>
      <c r="L51" s="254">
        <v>0.37545126353790614</v>
      </c>
      <c r="M51" s="252">
        <v>6</v>
      </c>
      <c r="N51" s="466">
        <v>8.6642599277978335E-2</v>
      </c>
      <c r="O51" s="258">
        <v>3570</v>
      </c>
      <c r="P51" s="255">
        <v>51.552346570397113</v>
      </c>
      <c r="Q51" s="256">
        <v>3355</v>
      </c>
      <c r="R51" s="257">
        <v>48.447653429602887</v>
      </c>
      <c r="S51" s="258">
        <v>324</v>
      </c>
      <c r="T51" s="255">
        <v>52.941176470588239</v>
      </c>
      <c r="U51" s="256">
        <v>288</v>
      </c>
      <c r="V51" s="259">
        <v>47.058823529411761</v>
      </c>
      <c r="W51" s="258">
        <v>1403</v>
      </c>
      <c r="X51" s="251">
        <v>20.259927797833935</v>
      </c>
      <c r="Y51" s="256">
        <v>5522</v>
      </c>
      <c r="Z51" s="259">
        <v>79.740072202166061</v>
      </c>
      <c r="AA51" s="258">
        <v>440</v>
      </c>
      <c r="AB51" s="251">
        <v>71.895424836601308</v>
      </c>
      <c r="AC51" s="258">
        <v>172</v>
      </c>
      <c r="AD51" s="259">
        <v>28.104575163398692</v>
      </c>
      <c r="AE51" s="258">
        <v>212</v>
      </c>
      <c r="AF51" s="251">
        <v>34.640522875816991</v>
      </c>
      <c r="AG51" s="256">
        <v>160</v>
      </c>
      <c r="AH51" s="251">
        <v>26.143790849673206</v>
      </c>
      <c r="AI51" s="256">
        <v>112</v>
      </c>
      <c r="AJ51" s="255">
        <v>18.300653594771241</v>
      </c>
      <c r="AK51" s="256">
        <v>127</v>
      </c>
      <c r="AL51" s="255">
        <v>20.751633986928105</v>
      </c>
      <c r="AM51" s="256">
        <v>0</v>
      </c>
      <c r="AN51" s="251">
        <v>0</v>
      </c>
      <c r="AO51" s="256">
        <v>1</v>
      </c>
      <c r="AP51" s="259">
        <v>0.16339869281045752</v>
      </c>
      <c r="AQ51" s="506">
        <v>6925</v>
      </c>
      <c r="AR51" s="260">
        <v>612</v>
      </c>
      <c r="AT51"/>
    </row>
    <row r="52" spans="1:46" ht="15">
      <c r="A52" s="286">
        <v>138</v>
      </c>
      <c r="B52" s="287" t="s">
        <v>65</v>
      </c>
      <c r="C52" s="250">
        <v>3133</v>
      </c>
      <c r="D52" s="251">
        <v>28.151675801958849</v>
      </c>
      <c r="E52" s="252">
        <v>6881</v>
      </c>
      <c r="F52" s="251">
        <v>61.829454578129216</v>
      </c>
      <c r="G52" s="252">
        <v>1056</v>
      </c>
      <c r="H52" s="251">
        <v>9.4887231557192919</v>
      </c>
      <c r="I52" s="252">
        <v>1</v>
      </c>
      <c r="J52" s="253">
        <v>8.9855332914008448E-3</v>
      </c>
      <c r="K52" s="252">
        <v>52</v>
      </c>
      <c r="L52" s="254">
        <v>0.4672477311528439</v>
      </c>
      <c r="M52" s="252">
        <v>6</v>
      </c>
      <c r="N52" s="466">
        <v>5.3913199748405062E-2</v>
      </c>
      <c r="O52" s="258">
        <v>5579</v>
      </c>
      <c r="P52" s="255">
        <v>50.130290232725315</v>
      </c>
      <c r="Q52" s="256">
        <v>5550</v>
      </c>
      <c r="R52" s="257">
        <v>49.869709767274692</v>
      </c>
      <c r="S52" s="258">
        <v>1452</v>
      </c>
      <c r="T52" s="255">
        <v>56.740914419695201</v>
      </c>
      <c r="U52" s="256">
        <v>1107</v>
      </c>
      <c r="V52" s="259">
        <v>43.259085580304806</v>
      </c>
      <c r="W52" s="258">
        <v>4077</v>
      </c>
      <c r="X52" s="251">
        <v>36.634019229041243</v>
      </c>
      <c r="Y52" s="256">
        <v>7052</v>
      </c>
      <c r="Z52" s="259">
        <v>63.36598077095875</v>
      </c>
      <c r="AA52" s="258">
        <v>1867</v>
      </c>
      <c r="AB52" s="251">
        <v>72.958186791715519</v>
      </c>
      <c r="AC52" s="258">
        <v>692</v>
      </c>
      <c r="AD52" s="259">
        <v>27.041813208284488</v>
      </c>
      <c r="AE52" s="258">
        <v>1146</v>
      </c>
      <c r="AF52" s="251">
        <v>44.783118405627199</v>
      </c>
      <c r="AG52" s="256">
        <v>621</v>
      </c>
      <c r="AH52" s="251">
        <v>24.267291910902696</v>
      </c>
      <c r="AI52" s="256">
        <v>306</v>
      </c>
      <c r="AJ52" s="255">
        <v>11.957796014067995</v>
      </c>
      <c r="AK52" s="256">
        <v>486</v>
      </c>
      <c r="AL52" s="255">
        <v>18.99179366940211</v>
      </c>
      <c r="AM52" s="256">
        <v>0</v>
      </c>
      <c r="AN52" s="251">
        <v>0</v>
      </c>
      <c r="AO52" s="256">
        <v>0</v>
      </c>
      <c r="AP52" s="259">
        <v>0</v>
      </c>
      <c r="AQ52" s="506">
        <v>11129</v>
      </c>
      <c r="AR52" s="260">
        <v>2559</v>
      </c>
      <c r="AT52"/>
    </row>
    <row r="53" spans="1:46" ht="15">
      <c r="A53" s="286">
        <v>234</v>
      </c>
      <c r="B53" s="287" t="s">
        <v>92</v>
      </c>
      <c r="C53" s="250">
        <v>16655</v>
      </c>
      <c r="D53" s="251">
        <v>76.698134929772039</v>
      </c>
      <c r="E53" s="252">
        <v>4690</v>
      </c>
      <c r="F53" s="251">
        <v>21.59797375086346</v>
      </c>
      <c r="G53" s="252">
        <v>240</v>
      </c>
      <c r="H53" s="251">
        <v>1.1052268017499425</v>
      </c>
      <c r="I53" s="252">
        <v>1</v>
      </c>
      <c r="J53" s="253">
        <v>4.6051116739580936E-3</v>
      </c>
      <c r="K53" s="252">
        <v>124</v>
      </c>
      <c r="L53" s="254">
        <v>0.57103384757080355</v>
      </c>
      <c r="M53" s="252">
        <v>5</v>
      </c>
      <c r="N53" s="466">
        <v>2.3025558369790467E-2</v>
      </c>
      <c r="O53" s="258">
        <v>10948</v>
      </c>
      <c r="P53" s="255">
        <v>50.416762606493201</v>
      </c>
      <c r="Q53" s="256">
        <v>10767</v>
      </c>
      <c r="R53" s="257">
        <v>49.583237393506792</v>
      </c>
      <c r="S53" s="258">
        <v>1236</v>
      </c>
      <c r="T53" s="255">
        <v>54.666076957098632</v>
      </c>
      <c r="U53" s="256">
        <v>1025</v>
      </c>
      <c r="V53" s="259">
        <v>45.333923042901368</v>
      </c>
      <c r="W53" s="258">
        <v>6001</v>
      </c>
      <c r="X53" s="251">
        <v>27.635275155422516</v>
      </c>
      <c r="Y53" s="256">
        <v>15714</v>
      </c>
      <c r="Z53" s="259">
        <v>72.364724844577481</v>
      </c>
      <c r="AA53" s="258">
        <v>1223</v>
      </c>
      <c r="AB53" s="251">
        <v>54.091110128261832</v>
      </c>
      <c r="AC53" s="258">
        <v>1038</v>
      </c>
      <c r="AD53" s="259">
        <v>45.908889871738168</v>
      </c>
      <c r="AE53" s="258">
        <v>1013</v>
      </c>
      <c r="AF53" s="251">
        <v>44.803184431667404</v>
      </c>
      <c r="AG53" s="256">
        <v>701</v>
      </c>
      <c r="AH53" s="251">
        <v>31.003980539584251</v>
      </c>
      <c r="AI53" s="256">
        <v>222</v>
      </c>
      <c r="AJ53" s="255">
        <v>9.8186643078283939</v>
      </c>
      <c r="AK53" s="256">
        <v>324</v>
      </c>
      <c r="AL53" s="255">
        <v>14.329942503317117</v>
      </c>
      <c r="AM53" s="256">
        <v>1</v>
      </c>
      <c r="AN53" s="251">
        <v>4.4228217602830605E-2</v>
      </c>
      <c r="AO53" s="256">
        <v>0</v>
      </c>
      <c r="AP53" s="259">
        <v>0</v>
      </c>
      <c r="AQ53" s="506">
        <v>21715</v>
      </c>
      <c r="AR53" s="260">
        <v>2261</v>
      </c>
      <c r="AT53"/>
    </row>
    <row r="54" spans="1:46" ht="15">
      <c r="A54" s="286">
        <v>240</v>
      </c>
      <c r="B54" s="287" t="s">
        <v>97</v>
      </c>
      <c r="C54" s="250">
        <v>441</v>
      </c>
      <c r="D54" s="251">
        <v>6.8552774755168659</v>
      </c>
      <c r="E54" s="252">
        <v>4442</v>
      </c>
      <c r="F54" s="251">
        <v>69.050209855432925</v>
      </c>
      <c r="G54" s="252">
        <v>1500</v>
      </c>
      <c r="H54" s="251">
        <v>23.3172703248873</v>
      </c>
      <c r="I54" s="252">
        <v>2</v>
      </c>
      <c r="J54" s="253">
        <v>3.1089693766516401E-2</v>
      </c>
      <c r="K54" s="252">
        <v>45</v>
      </c>
      <c r="L54" s="254">
        <v>0.69951810974661899</v>
      </c>
      <c r="M54" s="252">
        <v>3</v>
      </c>
      <c r="N54" s="466">
        <v>4.6634540649774597E-2</v>
      </c>
      <c r="O54" s="258">
        <v>3243</v>
      </c>
      <c r="P54" s="255">
        <v>50.411938442406345</v>
      </c>
      <c r="Q54" s="256">
        <v>3190</v>
      </c>
      <c r="R54" s="257">
        <v>49.588061557593662</v>
      </c>
      <c r="S54" s="258">
        <v>1016</v>
      </c>
      <c r="T54" s="255">
        <v>56.507230255839822</v>
      </c>
      <c r="U54" s="256">
        <v>782</v>
      </c>
      <c r="V54" s="259">
        <v>43.492769744160178</v>
      </c>
      <c r="W54" s="258">
        <v>1580</v>
      </c>
      <c r="X54" s="251">
        <v>24.560858075547955</v>
      </c>
      <c r="Y54" s="256">
        <v>4853</v>
      </c>
      <c r="Z54" s="259">
        <v>75.439141924452045</v>
      </c>
      <c r="AA54" s="258">
        <v>1168</v>
      </c>
      <c r="AB54" s="251">
        <v>64.961067853170178</v>
      </c>
      <c r="AC54" s="258">
        <v>630</v>
      </c>
      <c r="AD54" s="259">
        <v>35.038932146829808</v>
      </c>
      <c r="AE54" s="258">
        <v>767</v>
      </c>
      <c r="AF54" s="251">
        <v>42.658509454949943</v>
      </c>
      <c r="AG54" s="256">
        <v>324</v>
      </c>
      <c r="AH54" s="251">
        <v>18.020022246941046</v>
      </c>
      <c r="AI54" s="256">
        <v>248</v>
      </c>
      <c r="AJ54" s="255">
        <v>13.793103448275861</v>
      </c>
      <c r="AK54" s="256">
        <v>458</v>
      </c>
      <c r="AL54" s="255">
        <v>25.472747497219135</v>
      </c>
      <c r="AM54" s="256">
        <v>1</v>
      </c>
      <c r="AN54" s="251">
        <v>5.5617352614015569E-2</v>
      </c>
      <c r="AO54" s="256">
        <v>0</v>
      </c>
      <c r="AP54" s="259">
        <v>0</v>
      </c>
      <c r="AQ54" s="506">
        <v>6433</v>
      </c>
      <c r="AR54" s="260">
        <v>1798</v>
      </c>
      <c r="AT54"/>
    </row>
    <row r="55" spans="1:46" ht="15">
      <c r="A55" s="286">
        <v>284</v>
      </c>
      <c r="B55" s="287" t="s">
        <v>108</v>
      </c>
      <c r="C55" s="250">
        <v>11201</v>
      </c>
      <c r="D55" s="251">
        <v>61.057508857999451</v>
      </c>
      <c r="E55" s="252">
        <v>5636</v>
      </c>
      <c r="F55" s="251">
        <v>30.722267647860452</v>
      </c>
      <c r="G55" s="252">
        <v>1355</v>
      </c>
      <c r="H55" s="251">
        <v>7.3862087762333068</v>
      </c>
      <c r="I55" s="252">
        <v>9</v>
      </c>
      <c r="J55" s="253">
        <v>4.9059689288634509E-2</v>
      </c>
      <c r="K55" s="252">
        <v>143</v>
      </c>
      <c r="L55" s="254">
        <v>0.77950395203052603</v>
      </c>
      <c r="M55" s="252">
        <v>1</v>
      </c>
      <c r="N55" s="466">
        <v>5.4510765876260563E-3</v>
      </c>
      <c r="O55" s="258">
        <v>9208</v>
      </c>
      <c r="P55" s="255">
        <v>50.19351321886073</v>
      </c>
      <c r="Q55" s="256">
        <v>9137</v>
      </c>
      <c r="R55" s="257">
        <v>49.806486781139277</v>
      </c>
      <c r="S55" s="258">
        <v>1482</v>
      </c>
      <c r="T55" s="255">
        <v>53.890909090909091</v>
      </c>
      <c r="U55" s="256">
        <v>1268</v>
      </c>
      <c r="V55" s="259">
        <v>46.109090909090909</v>
      </c>
      <c r="W55" s="258">
        <v>5606</v>
      </c>
      <c r="X55" s="251">
        <v>30.558735350231668</v>
      </c>
      <c r="Y55" s="256">
        <v>12739</v>
      </c>
      <c r="Z55" s="259">
        <v>69.441264649768328</v>
      </c>
      <c r="AA55" s="258">
        <v>1781</v>
      </c>
      <c r="AB55" s="251">
        <v>64.763636363636365</v>
      </c>
      <c r="AC55" s="258">
        <v>969</v>
      </c>
      <c r="AD55" s="259">
        <v>35.236363636363635</v>
      </c>
      <c r="AE55" s="258">
        <v>1124</v>
      </c>
      <c r="AF55" s="251">
        <v>40.872727272727275</v>
      </c>
      <c r="AG55" s="256">
        <v>748</v>
      </c>
      <c r="AH55" s="251">
        <v>27.200000000000003</v>
      </c>
      <c r="AI55" s="256">
        <v>357</v>
      </c>
      <c r="AJ55" s="255">
        <v>12.981818181818181</v>
      </c>
      <c r="AK55" s="256">
        <v>520</v>
      </c>
      <c r="AL55" s="255">
        <v>18.90909090909091</v>
      </c>
      <c r="AM55" s="256">
        <v>1</v>
      </c>
      <c r="AN55" s="251">
        <v>3.6363636363636362E-2</v>
      </c>
      <c r="AO55" s="256">
        <v>0</v>
      </c>
      <c r="AP55" s="259">
        <v>0</v>
      </c>
      <c r="AQ55" s="506">
        <v>18345</v>
      </c>
      <c r="AR55" s="260">
        <v>2750</v>
      </c>
      <c r="AT55"/>
    </row>
    <row r="56" spans="1:46" ht="15">
      <c r="A56" s="286">
        <v>306</v>
      </c>
      <c r="B56" s="287" t="s">
        <v>110</v>
      </c>
      <c r="C56" s="250">
        <v>625</v>
      </c>
      <c r="D56" s="251">
        <v>15.570503238664674</v>
      </c>
      <c r="E56" s="252">
        <v>2624</v>
      </c>
      <c r="F56" s="251">
        <v>65.371200797209767</v>
      </c>
      <c r="G56" s="252">
        <v>724</v>
      </c>
      <c r="H56" s="251">
        <v>18.036870951669158</v>
      </c>
      <c r="I56" s="252">
        <v>0</v>
      </c>
      <c r="J56" s="253">
        <v>0</v>
      </c>
      <c r="K56" s="252">
        <v>38</v>
      </c>
      <c r="L56" s="254">
        <v>0.94668659691081214</v>
      </c>
      <c r="M56" s="252">
        <v>3</v>
      </c>
      <c r="N56" s="466">
        <v>7.4738415545590436E-2</v>
      </c>
      <c r="O56" s="258">
        <v>2043</v>
      </c>
      <c r="P56" s="255">
        <v>50.89686098654709</v>
      </c>
      <c r="Q56" s="256">
        <v>1971</v>
      </c>
      <c r="R56" s="257">
        <v>49.10313901345291</v>
      </c>
      <c r="S56" s="258">
        <v>566</v>
      </c>
      <c r="T56" s="255">
        <v>55.11197663096398</v>
      </c>
      <c r="U56" s="256">
        <v>461</v>
      </c>
      <c r="V56" s="259">
        <v>44.888023369036027</v>
      </c>
      <c r="W56" s="258">
        <v>1708</v>
      </c>
      <c r="X56" s="251">
        <v>42.551071250622819</v>
      </c>
      <c r="Y56" s="256">
        <v>2306</v>
      </c>
      <c r="Z56" s="259">
        <v>57.448928749377181</v>
      </c>
      <c r="AA56" s="258">
        <v>662</v>
      </c>
      <c r="AB56" s="251">
        <v>64.45959104186953</v>
      </c>
      <c r="AC56" s="258">
        <v>365</v>
      </c>
      <c r="AD56" s="259">
        <v>35.540408958130477</v>
      </c>
      <c r="AE56" s="258">
        <v>423</v>
      </c>
      <c r="AF56" s="251">
        <v>41.187925998052584</v>
      </c>
      <c r="AG56" s="256">
        <v>264</v>
      </c>
      <c r="AH56" s="251">
        <v>25.705939629990265</v>
      </c>
      <c r="AI56" s="256">
        <v>143</v>
      </c>
      <c r="AJ56" s="255">
        <v>13.924050632911392</v>
      </c>
      <c r="AK56" s="256">
        <v>196</v>
      </c>
      <c r="AL56" s="255">
        <v>19.084712755598833</v>
      </c>
      <c r="AM56" s="256">
        <v>0</v>
      </c>
      <c r="AN56" s="251">
        <v>0</v>
      </c>
      <c r="AO56" s="256">
        <v>1</v>
      </c>
      <c r="AP56" s="259">
        <v>9.7370983446932818E-2</v>
      </c>
      <c r="AQ56" s="506">
        <v>4014</v>
      </c>
      <c r="AR56" s="260">
        <v>1027</v>
      </c>
      <c r="AT56"/>
    </row>
    <row r="57" spans="1:46" ht="15">
      <c r="A57" s="286">
        <v>347</v>
      </c>
      <c r="B57" s="287" t="s">
        <v>124</v>
      </c>
      <c r="C57" s="250">
        <v>499</v>
      </c>
      <c r="D57" s="251">
        <v>16.185533571196885</v>
      </c>
      <c r="E57" s="252">
        <v>2057</v>
      </c>
      <c r="F57" s="251">
        <v>66.720726565034056</v>
      </c>
      <c r="G57" s="252">
        <v>491</v>
      </c>
      <c r="H57" s="251">
        <v>15.926046059033409</v>
      </c>
      <c r="I57" s="252">
        <v>0</v>
      </c>
      <c r="J57" s="253">
        <v>0</v>
      </c>
      <c r="K57" s="252">
        <v>35</v>
      </c>
      <c r="L57" s="254">
        <v>1.1352578657152124</v>
      </c>
      <c r="M57" s="252">
        <v>1</v>
      </c>
      <c r="N57" s="466">
        <v>3.2435939020434637E-2</v>
      </c>
      <c r="O57" s="258">
        <v>1611</v>
      </c>
      <c r="P57" s="255">
        <v>52.254297761920213</v>
      </c>
      <c r="Q57" s="256">
        <v>1472</v>
      </c>
      <c r="R57" s="257">
        <v>47.745702238079787</v>
      </c>
      <c r="S57" s="258">
        <v>420</v>
      </c>
      <c r="T57" s="255">
        <v>59.405940594059402</v>
      </c>
      <c r="U57" s="256">
        <v>287</v>
      </c>
      <c r="V57" s="259">
        <v>40.594059405940598</v>
      </c>
      <c r="W57" s="258">
        <v>1517</v>
      </c>
      <c r="X57" s="251">
        <v>49.205319493999347</v>
      </c>
      <c r="Y57" s="256">
        <v>1566</v>
      </c>
      <c r="Z57" s="259">
        <v>50.794680506000645</v>
      </c>
      <c r="AA57" s="258">
        <v>500</v>
      </c>
      <c r="AB57" s="251">
        <v>70.721357850070717</v>
      </c>
      <c r="AC57" s="258">
        <v>207</v>
      </c>
      <c r="AD57" s="259">
        <v>29.278642149929279</v>
      </c>
      <c r="AE57" s="258">
        <v>332</v>
      </c>
      <c r="AF57" s="251">
        <v>46.958981612446962</v>
      </c>
      <c r="AG57" s="256">
        <v>126</v>
      </c>
      <c r="AH57" s="251">
        <v>17.82178217821782</v>
      </c>
      <c r="AI57" s="256">
        <v>88</v>
      </c>
      <c r="AJ57" s="255">
        <v>12.446958981612447</v>
      </c>
      <c r="AK57" s="256">
        <v>161</v>
      </c>
      <c r="AL57" s="255">
        <v>22.772277227722775</v>
      </c>
      <c r="AM57" s="256">
        <v>0</v>
      </c>
      <c r="AN57" s="251">
        <v>0</v>
      </c>
      <c r="AO57" s="256">
        <v>0</v>
      </c>
      <c r="AP57" s="259">
        <v>0</v>
      </c>
      <c r="AQ57" s="506">
        <v>3083</v>
      </c>
      <c r="AR57" s="260">
        <v>707</v>
      </c>
      <c r="AT57"/>
    </row>
    <row r="58" spans="1:46" ht="15">
      <c r="A58" s="286">
        <v>411</v>
      </c>
      <c r="B58" s="287" t="s">
        <v>145</v>
      </c>
      <c r="C58" s="250">
        <v>2826</v>
      </c>
      <c r="D58" s="251">
        <v>38.722937791175667</v>
      </c>
      <c r="E58" s="252">
        <v>4023</v>
      </c>
      <c r="F58" s="251">
        <v>55.124691696355164</v>
      </c>
      <c r="G58" s="252">
        <v>435</v>
      </c>
      <c r="H58" s="251">
        <v>5.960537133461222</v>
      </c>
      <c r="I58" s="252">
        <v>0</v>
      </c>
      <c r="J58" s="253">
        <v>0</v>
      </c>
      <c r="K58" s="252">
        <v>11</v>
      </c>
      <c r="L58" s="254">
        <v>0.15072622636338723</v>
      </c>
      <c r="M58" s="252">
        <v>3</v>
      </c>
      <c r="N58" s="466">
        <v>4.1107152644560149E-2</v>
      </c>
      <c r="O58" s="258">
        <v>3858</v>
      </c>
      <c r="P58" s="255">
        <v>52.86379830090435</v>
      </c>
      <c r="Q58" s="256">
        <v>3440</v>
      </c>
      <c r="R58" s="257">
        <v>47.136201699095643</v>
      </c>
      <c r="S58" s="258">
        <v>600</v>
      </c>
      <c r="T58" s="255">
        <v>53.475935828877006</v>
      </c>
      <c r="U58" s="256">
        <v>522</v>
      </c>
      <c r="V58" s="259">
        <v>46.524064171122994</v>
      </c>
      <c r="W58" s="258">
        <v>2461</v>
      </c>
      <c r="X58" s="251">
        <v>33.72156755275418</v>
      </c>
      <c r="Y58" s="256">
        <v>4837</v>
      </c>
      <c r="Z58" s="259">
        <v>66.27843244724582</v>
      </c>
      <c r="AA58" s="258">
        <v>837</v>
      </c>
      <c r="AB58" s="251">
        <v>74.598930481283418</v>
      </c>
      <c r="AC58" s="258">
        <v>285</v>
      </c>
      <c r="AD58" s="259">
        <v>25.401069518716579</v>
      </c>
      <c r="AE58" s="258">
        <v>446</v>
      </c>
      <c r="AF58" s="251">
        <v>39.750445632798574</v>
      </c>
      <c r="AG58" s="256">
        <v>288</v>
      </c>
      <c r="AH58" s="251">
        <v>25.668449197860966</v>
      </c>
      <c r="AI58" s="256">
        <v>154</v>
      </c>
      <c r="AJ58" s="255">
        <v>13.725490196078432</v>
      </c>
      <c r="AK58" s="256">
        <v>234</v>
      </c>
      <c r="AL58" s="255">
        <v>20.855614973262032</v>
      </c>
      <c r="AM58" s="256">
        <v>0</v>
      </c>
      <c r="AN58" s="251">
        <v>0</v>
      </c>
      <c r="AO58" s="256">
        <v>0</v>
      </c>
      <c r="AP58" s="259">
        <v>0</v>
      </c>
      <c r="AQ58" s="506">
        <v>7298</v>
      </c>
      <c r="AR58" s="260">
        <v>1122</v>
      </c>
      <c r="AT58"/>
    </row>
    <row r="59" spans="1:46" ht="15">
      <c r="A59" s="286">
        <v>501</v>
      </c>
      <c r="B59" s="287" t="s">
        <v>163</v>
      </c>
      <c r="C59" s="250">
        <v>293</v>
      </c>
      <c r="D59" s="251">
        <v>16.277777777777779</v>
      </c>
      <c r="E59" s="252">
        <v>1094</v>
      </c>
      <c r="F59" s="251">
        <v>60.777777777777771</v>
      </c>
      <c r="G59" s="252">
        <v>385</v>
      </c>
      <c r="H59" s="251">
        <v>21.388888888888889</v>
      </c>
      <c r="I59" s="252">
        <v>1</v>
      </c>
      <c r="J59" s="253">
        <v>5.5555555555555552E-2</v>
      </c>
      <c r="K59" s="252">
        <v>26</v>
      </c>
      <c r="L59" s="254">
        <v>1.4444444444444444</v>
      </c>
      <c r="M59" s="252">
        <v>1</v>
      </c>
      <c r="N59" s="466">
        <v>5.5555555555555552E-2</v>
      </c>
      <c r="O59" s="258">
        <v>907</v>
      </c>
      <c r="P59" s="255">
        <v>50.388888888888893</v>
      </c>
      <c r="Q59" s="256">
        <v>893</v>
      </c>
      <c r="R59" s="257">
        <v>49.611111111111114</v>
      </c>
      <c r="S59" s="258">
        <v>156</v>
      </c>
      <c r="T59" s="255">
        <v>55.516014234875442</v>
      </c>
      <c r="U59" s="256">
        <v>125</v>
      </c>
      <c r="V59" s="259">
        <v>44.483985765124558</v>
      </c>
      <c r="W59" s="258">
        <v>697</v>
      </c>
      <c r="X59" s="251">
        <v>38.722222222222221</v>
      </c>
      <c r="Y59" s="256">
        <v>1103</v>
      </c>
      <c r="Z59" s="259">
        <v>61.277777777777779</v>
      </c>
      <c r="AA59" s="258">
        <v>199</v>
      </c>
      <c r="AB59" s="251">
        <v>70.818505338078296</v>
      </c>
      <c r="AC59" s="258">
        <v>82</v>
      </c>
      <c r="AD59" s="259">
        <v>29.181494661921707</v>
      </c>
      <c r="AE59" s="258">
        <v>126</v>
      </c>
      <c r="AF59" s="251">
        <v>44.839857651245552</v>
      </c>
      <c r="AG59" s="256">
        <v>65</v>
      </c>
      <c r="AH59" s="251">
        <v>23.131672597864767</v>
      </c>
      <c r="AI59" s="256">
        <v>30</v>
      </c>
      <c r="AJ59" s="255">
        <v>10.676156583629894</v>
      </c>
      <c r="AK59" s="256">
        <v>60</v>
      </c>
      <c r="AL59" s="255">
        <v>21.352313167259787</v>
      </c>
      <c r="AM59" s="256">
        <v>0</v>
      </c>
      <c r="AN59" s="251">
        <v>0</v>
      </c>
      <c r="AO59" s="256">
        <v>0</v>
      </c>
      <c r="AP59" s="259">
        <v>0</v>
      </c>
      <c r="AQ59" s="506">
        <v>1800</v>
      </c>
      <c r="AR59" s="260">
        <v>281</v>
      </c>
      <c r="AT59"/>
    </row>
    <row r="60" spans="1:46" ht="15">
      <c r="A60" s="286">
        <v>543</v>
      </c>
      <c r="B60" s="287" t="s">
        <v>167</v>
      </c>
      <c r="C60" s="250">
        <v>5386</v>
      </c>
      <c r="D60" s="251">
        <v>82.329562824824208</v>
      </c>
      <c r="E60" s="252">
        <v>1001</v>
      </c>
      <c r="F60" s="251">
        <v>15.301131152552735</v>
      </c>
      <c r="G60" s="252">
        <v>146</v>
      </c>
      <c r="H60" s="251">
        <v>2.2317334148578416</v>
      </c>
      <c r="I60" s="252">
        <v>0</v>
      </c>
      <c r="J60" s="253">
        <v>0</v>
      </c>
      <c r="K60" s="252">
        <v>9</v>
      </c>
      <c r="L60" s="254">
        <v>0.13757260776520944</v>
      </c>
      <c r="M60" s="252">
        <v>0</v>
      </c>
      <c r="N60" s="466">
        <v>0</v>
      </c>
      <c r="O60" s="258">
        <v>3452</v>
      </c>
      <c r="P60" s="255">
        <v>52.766738000611433</v>
      </c>
      <c r="Q60" s="256">
        <v>3090</v>
      </c>
      <c r="R60" s="257">
        <v>47.233261999388567</v>
      </c>
      <c r="S60" s="258">
        <v>287</v>
      </c>
      <c r="T60" s="255">
        <v>54.980842911877389</v>
      </c>
      <c r="U60" s="256">
        <v>235</v>
      </c>
      <c r="V60" s="259">
        <v>45.019157088122611</v>
      </c>
      <c r="W60" s="258">
        <v>1419</v>
      </c>
      <c r="X60" s="251">
        <v>21.690614490981353</v>
      </c>
      <c r="Y60" s="256">
        <v>5123</v>
      </c>
      <c r="Z60" s="259">
        <v>78.309385509018654</v>
      </c>
      <c r="AA60" s="258">
        <v>238</v>
      </c>
      <c r="AB60" s="251">
        <v>45.593869731800766</v>
      </c>
      <c r="AC60" s="258">
        <v>284</v>
      </c>
      <c r="AD60" s="259">
        <v>54.406130268199234</v>
      </c>
      <c r="AE60" s="258">
        <v>233</v>
      </c>
      <c r="AF60" s="251">
        <v>44.636015325670499</v>
      </c>
      <c r="AG60" s="256">
        <v>168</v>
      </c>
      <c r="AH60" s="251">
        <v>32.183908045977013</v>
      </c>
      <c r="AI60" s="256">
        <v>54</v>
      </c>
      <c r="AJ60" s="255">
        <v>10.344827586206897</v>
      </c>
      <c r="AK60" s="256">
        <v>67</v>
      </c>
      <c r="AL60" s="255">
        <v>12.835249042145595</v>
      </c>
      <c r="AM60" s="256">
        <v>0</v>
      </c>
      <c r="AN60" s="251">
        <v>0</v>
      </c>
      <c r="AO60" s="256">
        <v>0</v>
      </c>
      <c r="AP60" s="259">
        <v>0</v>
      </c>
      <c r="AQ60" s="506">
        <v>6542</v>
      </c>
      <c r="AR60" s="260">
        <v>522</v>
      </c>
      <c r="AT60"/>
    </row>
    <row r="61" spans="1:46" ht="15">
      <c r="A61" s="286">
        <v>628</v>
      </c>
      <c r="B61" s="287" t="s">
        <v>183</v>
      </c>
      <c r="C61" s="250">
        <v>3471</v>
      </c>
      <c r="D61" s="251">
        <v>49.234042553191486</v>
      </c>
      <c r="E61" s="252">
        <v>3289</v>
      </c>
      <c r="F61" s="251">
        <v>46.652482269503551</v>
      </c>
      <c r="G61" s="252">
        <v>258</v>
      </c>
      <c r="H61" s="251">
        <v>3.6595744680851063</v>
      </c>
      <c r="I61" s="252">
        <v>0</v>
      </c>
      <c r="J61" s="253">
        <v>0</v>
      </c>
      <c r="K61" s="252">
        <v>31</v>
      </c>
      <c r="L61" s="254">
        <v>0.43971631205673756</v>
      </c>
      <c r="M61" s="252">
        <v>1</v>
      </c>
      <c r="N61" s="466">
        <v>1.4184397163120567E-2</v>
      </c>
      <c r="O61" s="258">
        <v>3702</v>
      </c>
      <c r="P61" s="255">
        <v>52.510638297872333</v>
      </c>
      <c r="Q61" s="256">
        <v>3348</v>
      </c>
      <c r="R61" s="257">
        <v>47.48936170212766</v>
      </c>
      <c r="S61" s="258">
        <v>342</v>
      </c>
      <c r="T61" s="255">
        <v>51.975683890577507</v>
      </c>
      <c r="U61" s="256">
        <v>316</v>
      </c>
      <c r="V61" s="259">
        <v>48.024316109422493</v>
      </c>
      <c r="W61" s="258">
        <v>2716</v>
      </c>
      <c r="X61" s="251">
        <v>38.524822695035461</v>
      </c>
      <c r="Y61" s="256">
        <v>4334</v>
      </c>
      <c r="Z61" s="259">
        <v>61.475177304964532</v>
      </c>
      <c r="AA61" s="258">
        <v>501</v>
      </c>
      <c r="AB61" s="251">
        <v>76.139817629179333</v>
      </c>
      <c r="AC61" s="258">
        <v>157</v>
      </c>
      <c r="AD61" s="259">
        <v>23.860182370820667</v>
      </c>
      <c r="AE61" s="258">
        <v>257</v>
      </c>
      <c r="AF61" s="251">
        <v>39.057750759878417</v>
      </c>
      <c r="AG61" s="256">
        <v>227</v>
      </c>
      <c r="AH61" s="251">
        <v>34.498480243161097</v>
      </c>
      <c r="AI61" s="256">
        <v>85</v>
      </c>
      <c r="AJ61" s="255">
        <v>12.917933130699089</v>
      </c>
      <c r="AK61" s="256">
        <v>89</v>
      </c>
      <c r="AL61" s="255">
        <v>13.525835866261399</v>
      </c>
      <c r="AM61" s="256">
        <v>0</v>
      </c>
      <c r="AN61" s="251">
        <v>0</v>
      </c>
      <c r="AO61" s="256">
        <v>0</v>
      </c>
      <c r="AP61" s="259">
        <v>0</v>
      </c>
      <c r="AQ61" s="506">
        <v>7050</v>
      </c>
      <c r="AR61" s="260">
        <v>658</v>
      </c>
      <c r="AT61"/>
    </row>
    <row r="62" spans="1:46" ht="15">
      <c r="A62" s="286">
        <v>656</v>
      </c>
      <c r="B62" s="287" t="s">
        <v>195</v>
      </c>
      <c r="C62" s="250">
        <v>938</v>
      </c>
      <c r="D62" s="251">
        <v>11.785400175901495</v>
      </c>
      <c r="E62" s="252">
        <v>5126</v>
      </c>
      <c r="F62" s="251">
        <v>64.405076014574689</v>
      </c>
      <c r="G62" s="252">
        <v>1815</v>
      </c>
      <c r="H62" s="251">
        <v>22.804372408594045</v>
      </c>
      <c r="I62" s="252">
        <v>0</v>
      </c>
      <c r="J62" s="253">
        <v>0</v>
      </c>
      <c r="K62" s="252">
        <v>73</v>
      </c>
      <c r="L62" s="254">
        <v>0.91720065334841061</v>
      </c>
      <c r="M62" s="252">
        <v>7</v>
      </c>
      <c r="N62" s="466">
        <v>8.7950747581354446E-2</v>
      </c>
      <c r="O62" s="258">
        <v>3921</v>
      </c>
      <c r="P62" s="255">
        <v>49.264983038070106</v>
      </c>
      <c r="Q62" s="256">
        <v>4038</v>
      </c>
      <c r="R62" s="257">
        <v>50.735016961929894</v>
      </c>
      <c r="S62" s="258">
        <v>2366</v>
      </c>
      <c r="T62" s="255">
        <v>51.61431064572426</v>
      </c>
      <c r="U62" s="256">
        <v>2218</v>
      </c>
      <c r="V62" s="259">
        <v>48.38568935427574</v>
      </c>
      <c r="W62" s="258">
        <v>3798</v>
      </c>
      <c r="X62" s="251">
        <v>47.719562759140594</v>
      </c>
      <c r="Y62" s="256">
        <v>4161</v>
      </c>
      <c r="Z62" s="259">
        <v>52.280437240859399</v>
      </c>
      <c r="AA62" s="258">
        <v>3581</v>
      </c>
      <c r="AB62" s="251">
        <v>78.119546247818491</v>
      </c>
      <c r="AC62" s="258">
        <v>1003</v>
      </c>
      <c r="AD62" s="259">
        <v>21.880453752181499</v>
      </c>
      <c r="AE62" s="258">
        <v>1681</v>
      </c>
      <c r="AF62" s="251">
        <v>36.671029668411869</v>
      </c>
      <c r="AG62" s="256">
        <v>1021</v>
      </c>
      <c r="AH62" s="251">
        <v>22.273123909249566</v>
      </c>
      <c r="AI62" s="256">
        <v>682</v>
      </c>
      <c r="AJ62" s="255">
        <v>14.877835951134379</v>
      </c>
      <c r="AK62" s="256">
        <v>1197</v>
      </c>
      <c r="AL62" s="255">
        <v>26.112565445026174</v>
      </c>
      <c r="AM62" s="256">
        <v>3</v>
      </c>
      <c r="AN62" s="251">
        <v>6.5445026178010471E-2</v>
      </c>
      <c r="AO62" s="256">
        <v>0</v>
      </c>
      <c r="AP62" s="259">
        <v>0</v>
      </c>
      <c r="AQ62" s="506">
        <v>7959</v>
      </c>
      <c r="AR62" s="260">
        <v>4584</v>
      </c>
      <c r="AT62"/>
    </row>
    <row r="63" spans="1:46" ht="15">
      <c r="A63" s="286">
        <v>761</v>
      </c>
      <c r="B63" s="287" t="s">
        <v>230</v>
      </c>
      <c r="C63" s="250">
        <v>1468</v>
      </c>
      <c r="D63" s="251">
        <v>16.472172351885099</v>
      </c>
      <c r="E63" s="252">
        <v>5767</v>
      </c>
      <c r="F63" s="251">
        <v>64.710502692998205</v>
      </c>
      <c r="G63" s="252">
        <v>1527</v>
      </c>
      <c r="H63" s="251">
        <v>17.134201077199283</v>
      </c>
      <c r="I63" s="252">
        <v>0</v>
      </c>
      <c r="J63" s="253">
        <v>0</v>
      </c>
      <c r="K63" s="252">
        <v>143</v>
      </c>
      <c r="L63" s="254">
        <v>1.6045780969479353</v>
      </c>
      <c r="M63" s="252">
        <v>7</v>
      </c>
      <c r="N63" s="466">
        <v>7.8545780969479354E-2</v>
      </c>
      <c r="O63" s="258">
        <v>4588</v>
      </c>
      <c r="P63" s="255">
        <v>51.481149012567329</v>
      </c>
      <c r="Q63" s="256">
        <v>4324</v>
      </c>
      <c r="R63" s="257">
        <v>48.518850987432678</v>
      </c>
      <c r="S63" s="258">
        <v>1516</v>
      </c>
      <c r="T63" s="255">
        <v>54.259126700071583</v>
      </c>
      <c r="U63" s="256">
        <v>1278</v>
      </c>
      <c r="V63" s="259">
        <v>45.740873299928417</v>
      </c>
      <c r="W63" s="258">
        <v>4637</v>
      </c>
      <c r="X63" s="251">
        <v>52.030969479353686</v>
      </c>
      <c r="Y63" s="256">
        <v>4275</v>
      </c>
      <c r="Z63" s="259">
        <v>47.969030520646321</v>
      </c>
      <c r="AA63" s="258">
        <v>2152</v>
      </c>
      <c r="AB63" s="251">
        <v>77.022190408017181</v>
      </c>
      <c r="AC63" s="258">
        <v>642</v>
      </c>
      <c r="AD63" s="259">
        <v>22.977809591982819</v>
      </c>
      <c r="AE63" s="258">
        <v>1122</v>
      </c>
      <c r="AF63" s="251">
        <v>40.15748031496063</v>
      </c>
      <c r="AG63" s="256">
        <v>642</v>
      </c>
      <c r="AH63" s="251">
        <v>22.977809591982819</v>
      </c>
      <c r="AI63" s="256">
        <v>394</v>
      </c>
      <c r="AJ63" s="255">
        <v>14.101646385110952</v>
      </c>
      <c r="AK63" s="256">
        <v>634</v>
      </c>
      <c r="AL63" s="255">
        <v>22.691481746599855</v>
      </c>
      <c r="AM63" s="256">
        <v>0</v>
      </c>
      <c r="AN63" s="251">
        <v>0</v>
      </c>
      <c r="AO63" s="256">
        <v>2</v>
      </c>
      <c r="AP63" s="259">
        <v>7.1581961345740866E-2</v>
      </c>
      <c r="AQ63" s="506">
        <v>8912</v>
      </c>
      <c r="AR63" s="260">
        <v>2794</v>
      </c>
      <c r="AT63"/>
    </row>
    <row r="64" spans="1:46" ht="15">
      <c r="A64" s="286">
        <v>842</v>
      </c>
      <c r="B64" s="288" t="s">
        <v>244</v>
      </c>
      <c r="C64" s="250">
        <v>3269</v>
      </c>
      <c r="D64" s="251">
        <v>61.772486772486765</v>
      </c>
      <c r="E64" s="252">
        <v>1862</v>
      </c>
      <c r="F64" s="251">
        <v>35.185185185185183</v>
      </c>
      <c r="G64" s="252">
        <v>149</v>
      </c>
      <c r="H64" s="251">
        <v>2.8155706727135299</v>
      </c>
      <c r="I64" s="252">
        <v>0</v>
      </c>
      <c r="J64" s="253">
        <v>0</v>
      </c>
      <c r="K64" s="252">
        <v>10</v>
      </c>
      <c r="L64" s="254">
        <v>0.1889644746787604</v>
      </c>
      <c r="M64" s="252">
        <v>2</v>
      </c>
      <c r="N64" s="466">
        <v>3.779289493575208E-2</v>
      </c>
      <c r="O64" s="264">
        <v>2756</v>
      </c>
      <c r="P64" s="261">
        <v>52.078609221466365</v>
      </c>
      <c r="Q64" s="262">
        <v>2536</v>
      </c>
      <c r="R64" s="263">
        <v>47.921390778533635</v>
      </c>
      <c r="S64" s="264">
        <v>406</v>
      </c>
      <c r="T64" s="261">
        <v>61.144578313253021</v>
      </c>
      <c r="U64" s="262">
        <v>258</v>
      </c>
      <c r="V64" s="265">
        <v>38.855421686746986</v>
      </c>
      <c r="W64" s="264">
        <v>1030</v>
      </c>
      <c r="X64" s="266">
        <v>19.463340891912321</v>
      </c>
      <c r="Y64" s="262">
        <v>4262</v>
      </c>
      <c r="Z64" s="265">
        <v>80.536659108087676</v>
      </c>
      <c r="AA64" s="258">
        <v>264</v>
      </c>
      <c r="AB64" s="251">
        <v>39.75903614457831</v>
      </c>
      <c r="AC64" s="258">
        <v>400</v>
      </c>
      <c r="AD64" s="259">
        <v>60.24096385542169</v>
      </c>
      <c r="AE64" s="258">
        <v>344</v>
      </c>
      <c r="AF64" s="251">
        <v>51.807228915662648</v>
      </c>
      <c r="AG64" s="256">
        <v>147</v>
      </c>
      <c r="AH64" s="251">
        <v>22.138554216867469</v>
      </c>
      <c r="AI64" s="256">
        <v>62</v>
      </c>
      <c r="AJ64" s="255">
        <v>9.3373493975903603</v>
      </c>
      <c r="AK64" s="256">
        <v>111</v>
      </c>
      <c r="AL64" s="255">
        <v>16.716867469879517</v>
      </c>
      <c r="AM64" s="256">
        <v>0</v>
      </c>
      <c r="AN64" s="251">
        <v>0</v>
      </c>
      <c r="AO64" s="256">
        <v>0</v>
      </c>
      <c r="AP64" s="259">
        <v>0</v>
      </c>
      <c r="AQ64" s="507">
        <v>5292</v>
      </c>
      <c r="AR64" s="267">
        <v>664</v>
      </c>
      <c r="AT64"/>
    </row>
    <row r="65" spans="1:46" ht="16.5" customHeight="1">
      <c r="A65" s="154"/>
      <c r="B65" s="169" t="s">
        <v>397</v>
      </c>
      <c r="C65" s="171">
        <v>42349</v>
      </c>
      <c r="D65" s="156">
        <v>30.246261088176894</v>
      </c>
      <c r="E65" s="155">
        <v>67712</v>
      </c>
      <c r="F65" s="156">
        <v>48.360878197894493</v>
      </c>
      <c r="G65" s="155">
        <v>28260</v>
      </c>
      <c r="H65" s="156">
        <v>20.183695916122673</v>
      </c>
      <c r="I65" s="155">
        <v>41</v>
      </c>
      <c r="J65" s="209">
        <v>2.9282786007113575E-2</v>
      </c>
      <c r="K65" s="155">
        <v>1427</v>
      </c>
      <c r="L65" s="172">
        <v>1.0191837959061236</v>
      </c>
      <c r="M65" s="155">
        <v>225</v>
      </c>
      <c r="N65" s="466">
        <v>0.16069821589269645</v>
      </c>
      <c r="O65" s="171">
        <v>70541</v>
      </c>
      <c r="P65" s="157">
        <v>50.381390432385331</v>
      </c>
      <c r="Q65" s="155">
        <v>69473</v>
      </c>
      <c r="R65" s="175">
        <v>49.618609567614669</v>
      </c>
      <c r="S65" s="171">
        <v>45007</v>
      </c>
      <c r="T65" s="157">
        <v>52.656394416950377</v>
      </c>
      <c r="U65" s="155">
        <v>40466</v>
      </c>
      <c r="V65" s="177">
        <v>47.343605583049623</v>
      </c>
      <c r="W65" s="171">
        <v>64421</v>
      </c>
      <c r="X65" s="156">
        <v>46.010398960103984</v>
      </c>
      <c r="Y65" s="155">
        <v>75593</v>
      </c>
      <c r="Z65" s="177">
        <v>53.989601039896009</v>
      </c>
      <c r="AA65" s="171">
        <v>71446</v>
      </c>
      <c r="AB65" s="156">
        <v>83.588969616136083</v>
      </c>
      <c r="AC65" s="155">
        <v>14027</v>
      </c>
      <c r="AD65" s="177">
        <v>16.41103038386391</v>
      </c>
      <c r="AE65" s="171">
        <v>30595</v>
      </c>
      <c r="AF65" s="156">
        <v>35.794929392907704</v>
      </c>
      <c r="AG65" s="155">
        <v>17730</v>
      </c>
      <c r="AH65" s="156">
        <v>20.743392650310625</v>
      </c>
      <c r="AI65" s="155">
        <v>14324</v>
      </c>
      <c r="AJ65" s="157">
        <v>16.758508534858962</v>
      </c>
      <c r="AK65" s="155">
        <v>22696</v>
      </c>
      <c r="AL65" s="157">
        <v>26.553414528564577</v>
      </c>
      <c r="AM65" s="155">
        <v>88</v>
      </c>
      <c r="AN65" s="156">
        <v>0.10295648918371883</v>
      </c>
      <c r="AO65" s="155">
        <v>40</v>
      </c>
      <c r="AP65" s="177">
        <v>4.6798404174417656E-2</v>
      </c>
      <c r="AQ65" s="508">
        <v>140014</v>
      </c>
      <c r="AR65" s="179">
        <v>85473</v>
      </c>
      <c r="AT65"/>
    </row>
    <row r="66" spans="1:46" ht="15">
      <c r="A66" s="286">
        <v>38</v>
      </c>
      <c r="B66" s="289" t="s">
        <v>22</v>
      </c>
      <c r="C66" s="250">
        <v>2001</v>
      </c>
      <c r="D66" s="251">
        <v>23.510750793091294</v>
      </c>
      <c r="E66" s="252">
        <v>5809</v>
      </c>
      <c r="F66" s="251">
        <v>68.252849253906717</v>
      </c>
      <c r="G66" s="252">
        <v>689</v>
      </c>
      <c r="H66" s="251">
        <v>8.095405945247327</v>
      </c>
      <c r="I66" s="252">
        <v>1</v>
      </c>
      <c r="J66" s="253">
        <v>1.1749500646222535E-2</v>
      </c>
      <c r="K66" s="252">
        <v>9</v>
      </c>
      <c r="L66" s="254">
        <v>0.10574550581600281</v>
      </c>
      <c r="M66" s="252">
        <v>2</v>
      </c>
      <c r="N66" s="466">
        <v>2.349900129244507E-2</v>
      </c>
      <c r="O66" s="271">
        <v>4285</v>
      </c>
      <c r="P66" s="268">
        <v>50.346610269063561</v>
      </c>
      <c r="Q66" s="269">
        <v>4226</v>
      </c>
      <c r="R66" s="270">
        <v>49.653389730936439</v>
      </c>
      <c r="S66" s="271">
        <v>579</v>
      </c>
      <c r="T66" s="268">
        <v>57.554671968190853</v>
      </c>
      <c r="U66" s="269">
        <v>427</v>
      </c>
      <c r="V66" s="272">
        <v>42.44532803180914</v>
      </c>
      <c r="W66" s="271">
        <v>1250</v>
      </c>
      <c r="X66" s="273">
        <v>14.686875807778168</v>
      </c>
      <c r="Y66" s="269">
        <v>7261</v>
      </c>
      <c r="Z66" s="272">
        <v>85.313124192221835</v>
      </c>
      <c r="AA66" s="258">
        <v>558</v>
      </c>
      <c r="AB66" s="251">
        <v>55.467196819085487</v>
      </c>
      <c r="AC66" s="258">
        <v>448</v>
      </c>
      <c r="AD66" s="259">
        <v>44.532803180914513</v>
      </c>
      <c r="AE66" s="258">
        <v>459</v>
      </c>
      <c r="AF66" s="251">
        <v>45.62624254473161</v>
      </c>
      <c r="AG66" s="256">
        <v>231</v>
      </c>
      <c r="AH66" s="251">
        <v>22.962226640159045</v>
      </c>
      <c r="AI66" s="256">
        <v>119</v>
      </c>
      <c r="AJ66" s="255">
        <v>11.829025844930417</v>
      </c>
      <c r="AK66" s="256">
        <v>196</v>
      </c>
      <c r="AL66" s="255">
        <v>19.483101391650099</v>
      </c>
      <c r="AM66" s="256">
        <v>1</v>
      </c>
      <c r="AN66" s="251">
        <v>9.940357852882703E-2</v>
      </c>
      <c r="AO66" s="256">
        <v>0</v>
      </c>
      <c r="AP66" s="259">
        <v>0</v>
      </c>
      <c r="AQ66" s="509">
        <v>8511</v>
      </c>
      <c r="AR66" s="274">
        <v>1006</v>
      </c>
      <c r="AT66"/>
    </row>
    <row r="67" spans="1:46" ht="15">
      <c r="A67" s="286">
        <v>86</v>
      </c>
      <c r="B67" s="287" t="s">
        <v>43</v>
      </c>
      <c r="C67" s="250">
        <v>280</v>
      </c>
      <c r="D67" s="251">
        <v>10.397326401782399</v>
      </c>
      <c r="E67" s="252">
        <v>1737</v>
      </c>
      <c r="F67" s="251">
        <v>64.500556999628671</v>
      </c>
      <c r="G67" s="252">
        <v>652</v>
      </c>
      <c r="H67" s="251">
        <v>24.210917192721869</v>
      </c>
      <c r="I67" s="252">
        <v>0</v>
      </c>
      <c r="J67" s="253">
        <v>0</v>
      </c>
      <c r="K67" s="252">
        <v>23</v>
      </c>
      <c r="L67" s="254">
        <v>0.85406609728926852</v>
      </c>
      <c r="M67" s="252">
        <v>1</v>
      </c>
      <c r="N67" s="466">
        <v>3.7133308577794281E-2</v>
      </c>
      <c r="O67" s="258">
        <v>1358</v>
      </c>
      <c r="P67" s="255">
        <v>50.427033048644631</v>
      </c>
      <c r="Q67" s="256">
        <v>1335</v>
      </c>
      <c r="R67" s="257">
        <v>49.572966951355369</v>
      </c>
      <c r="S67" s="258">
        <v>648</v>
      </c>
      <c r="T67" s="255">
        <v>52.131938857602577</v>
      </c>
      <c r="U67" s="256">
        <v>595</v>
      </c>
      <c r="V67" s="259">
        <v>47.86806114239743</v>
      </c>
      <c r="W67" s="258">
        <v>918</v>
      </c>
      <c r="X67" s="251">
        <v>34.088377274415151</v>
      </c>
      <c r="Y67" s="256">
        <v>1775</v>
      </c>
      <c r="Z67" s="259">
        <v>65.911622725584849</v>
      </c>
      <c r="AA67" s="258">
        <v>899</v>
      </c>
      <c r="AB67" s="251">
        <v>72.325020112630739</v>
      </c>
      <c r="AC67" s="258">
        <v>344</v>
      </c>
      <c r="AD67" s="259">
        <v>27.674979887369268</v>
      </c>
      <c r="AE67" s="258">
        <v>442</v>
      </c>
      <c r="AF67" s="251">
        <v>35.55913113435237</v>
      </c>
      <c r="AG67" s="256">
        <v>253</v>
      </c>
      <c r="AH67" s="251">
        <v>20.353982300884958</v>
      </c>
      <c r="AI67" s="256">
        <v>205</v>
      </c>
      <c r="AJ67" s="255">
        <v>16.492357200321802</v>
      </c>
      <c r="AK67" s="256">
        <v>342</v>
      </c>
      <c r="AL67" s="255">
        <v>27.514078841512468</v>
      </c>
      <c r="AM67" s="256">
        <v>1</v>
      </c>
      <c r="AN67" s="251">
        <v>8.0450522928399035E-2</v>
      </c>
      <c r="AO67" s="256">
        <v>0</v>
      </c>
      <c r="AP67" s="259">
        <v>0</v>
      </c>
      <c r="AQ67" s="506">
        <v>2693</v>
      </c>
      <c r="AR67" s="260">
        <v>1243</v>
      </c>
      <c r="AT67"/>
    </row>
    <row r="68" spans="1:46" ht="15">
      <c r="A68" s="286">
        <v>107</v>
      </c>
      <c r="B68" s="287" t="s">
        <v>924</v>
      </c>
      <c r="C68" s="250">
        <v>2749</v>
      </c>
      <c r="D68" s="251">
        <v>49.656791907514453</v>
      </c>
      <c r="E68" s="252">
        <v>2625</v>
      </c>
      <c r="F68" s="251">
        <v>47.41690751445087</v>
      </c>
      <c r="G68" s="252">
        <v>156</v>
      </c>
      <c r="H68" s="251">
        <v>2.8179190751445087</v>
      </c>
      <c r="I68" s="252">
        <v>0</v>
      </c>
      <c r="J68" s="253">
        <v>0</v>
      </c>
      <c r="K68" s="252">
        <v>4</v>
      </c>
      <c r="L68" s="254">
        <v>7.2254335260115599E-2</v>
      </c>
      <c r="M68" s="252">
        <v>2</v>
      </c>
      <c r="N68" s="466">
        <v>3.6127167630057799E-2</v>
      </c>
      <c r="O68" s="258">
        <v>3004</v>
      </c>
      <c r="P68" s="255">
        <v>54.263005780346816</v>
      </c>
      <c r="Q68" s="256">
        <v>2532</v>
      </c>
      <c r="R68" s="257">
        <v>45.736994219653177</v>
      </c>
      <c r="S68" s="258">
        <v>380</v>
      </c>
      <c r="T68" s="255">
        <v>56.463595839524515</v>
      </c>
      <c r="U68" s="256">
        <v>293</v>
      </c>
      <c r="V68" s="259">
        <v>43.536404160475485</v>
      </c>
      <c r="W68" s="258">
        <v>1631</v>
      </c>
      <c r="X68" s="251">
        <v>29.461705202312139</v>
      </c>
      <c r="Y68" s="256">
        <v>3905</v>
      </c>
      <c r="Z68" s="259">
        <v>70.538294797687868</v>
      </c>
      <c r="AA68" s="258">
        <v>360</v>
      </c>
      <c r="AB68" s="251">
        <v>53.491827637444281</v>
      </c>
      <c r="AC68" s="258">
        <v>313</v>
      </c>
      <c r="AD68" s="259">
        <v>46.508172362555719</v>
      </c>
      <c r="AE68" s="258">
        <v>309</v>
      </c>
      <c r="AF68" s="251">
        <v>45.913818722139673</v>
      </c>
      <c r="AG68" s="256">
        <v>218</v>
      </c>
      <c r="AH68" s="251">
        <v>32.39227340267459</v>
      </c>
      <c r="AI68" s="256">
        <v>71</v>
      </c>
      <c r="AJ68" s="255">
        <v>10.549777117384844</v>
      </c>
      <c r="AK68" s="256">
        <v>75</v>
      </c>
      <c r="AL68" s="255">
        <v>11.144130757800893</v>
      </c>
      <c r="AM68" s="256">
        <v>0</v>
      </c>
      <c r="AN68" s="251">
        <v>0</v>
      </c>
      <c r="AO68" s="256">
        <v>0</v>
      </c>
      <c r="AP68" s="259">
        <v>0</v>
      </c>
      <c r="AQ68" s="506">
        <v>5536</v>
      </c>
      <c r="AR68" s="260">
        <v>673</v>
      </c>
      <c r="AT68"/>
    </row>
    <row r="69" spans="1:46" ht="15">
      <c r="A69" s="286">
        <v>134</v>
      </c>
      <c r="B69" s="287" t="s">
        <v>63</v>
      </c>
      <c r="C69" s="250">
        <v>1680</v>
      </c>
      <c r="D69" s="251">
        <v>26.923076923076923</v>
      </c>
      <c r="E69" s="252">
        <v>3641</v>
      </c>
      <c r="F69" s="251">
        <v>58.349358974358978</v>
      </c>
      <c r="G69" s="252">
        <v>892</v>
      </c>
      <c r="H69" s="251">
        <v>14.294871794871794</v>
      </c>
      <c r="I69" s="252">
        <v>0</v>
      </c>
      <c r="J69" s="253">
        <v>0</v>
      </c>
      <c r="K69" s="252">
        <v>24</v>
      </c>
      <c r="L69" s="254">
        <v>0.38461538461538464</v>
      </c>
      <c r="M69" s="252">
        <v>3</v>
      </c>
      <c r="N69" s="466">
        <v>4.807692307692308E-2</v>
      </c>
      <c r="O69" s="258">
        <v>3301</v>
      </c>
      <c r="P69" s="255">
        <v>52.900641025641029</v>
      </c>
      <c r="Q69" s="256">
        <v>2939</v>
      </c>
      <c r="R69" s="257">
        <v>47.099358974358971</v>
      </c>
      <c r="S69" s="258">
        <v>231</v>
      </c>
      <c r="T69" s="255">
        <v>50.547045951859957</v>
      </c>
      <c r="U69" s="256">
        <v>226</v>
      </c>
      <c r="V69" s="259">
        <v>49.452954048140043</v>
      </c>
      <c r="W69" s="258">
        <v>1877</v>
      </c>
      <c r="X69" s="251">
        <v>30.080128205128204</v>
      </c>
      <c r="Y69" s="256">
        <v>4363</v>
      </c>
      <c r="Z69" s="259">
        <v>69.919871794871796</v>
      </c>
      <c r="AA69" s="258">
        <v>369</v>
      </c>
      <c r="AB69" s="251">
        <v>80.743982494529547</v>
      </c>
      <c r="AC69" s="258">
        <v>88</v>
      </c>
      <c r="AD69" s="259">
        <v>19.25601750547046</v>
      </c>
      <c r="AE69" s="258">
        <v>169</v>
      </c>
      <c r="AF69" s="251">
        <v>36.980306345733041</v>
      </c>
      <c r="AG69" s="256">
        <v>149</v>
      </c>
      <c r="AH69" s="251">
        <v>32.603938730853393</v>
      </c>
      <c r="AI69" s="256">
        <v>61</v>
      </c>
      <c r="AJ69" s="255">
        <v>13.347921225382933</v>
      </c>
      <c r="AK69" s="256">
        <v>77</v>
      </c>
      <c r="AL69" s="255">
        <v>16.849015317286653</v>
      </c>
      <c r="AM69" s="256">
        <v>1</v>
      </c>
      <c r="AN69" s="251">
        <v>0.21881838074398249</v>
      </c>
      <c r="AO69" s="256">
        <v>0</v>
      </c>
      <c r="AP69" s="259">
        <v>0</v>
      </c>
      <c r="AQ69" s="506">
        <v>6240</v>
      </c>
      <c r="AR69" s="260">
        <v>457</v>
      </c>
      <c r="AT69"/>
    </row>
    <row r="70" spans="1:46" ht="15">
      <c r="A70" s="286">
        <v>150</v>
      </c>
      <c r="B70" s="287" t="s">
        <v>925</v>
      </c>
      <c r="C70" s="250">
        <v>273</v>
      </c>
      <c r="D70" s="251">
        <v>17.169811320754715</v>
      </c>
      <c r="E70" s="252">
        <v>972</v>
      </c>
      <c r="F70" s="251">
        <v>61.132075471698109</v>
      </c>
      <c r="G70" s="252">
        <v>331</v>
      </c>
      <c r="H70" s="251">
        <v>20.817610062893081</v>
      </c>
      <c r="I70" s="252">
        <v>0</v>
      </c>
      <c r="J70" s="253">
        <v>0</v>
      </c>
      <c r="K70" s="252">
        <v>13</v>
      </c>
      <c r="L70" s="254">
        <v>0.8176100628930818</v>
      </c>
      <c r="M70" s="252">
        <v>1</v>
      </c>
      <c r="N70" s="466">
        <v>6.2893081761006289E-2</v>
      </c>
      <c r="O70" s="258">
        <v>780</v>
      </c>
      <c r="P70" s="255">
        <v>49.056603773584904</v>
      </c>
      <c r="Q70" s="256">
        <v>810</v>
      </c>
      <c r="R70" s="257">
        <v>50.943396226415096</v>
      </c>
      <c r="S70" s="258">
        <v>608</v>
      </c>
      <c r="T70" s="255">
        <v>53.333333333333336</v>
      </c>
      <c r="U70" s="256">
        <v>532</v>
      </c>
      <c r="V70" s="259">
        <v>46.666666666666664</v>
      </c>
      <c r="W70" s="258">
        <v>1141</v>
      </c>
      <c r="X70" s="251">
        <v>71.76100628930817</v>
      </c>
      <c r="Y70" s="256">
        <v>449</v>
      </c>
      <c r="Z70" s="259">
        <v>28.238993710691823</v>
      </c>
      <c r="AA70" s="258">
        <v>985</v>
      </c>
      <c r="AB70" s="251">
        <v>86.403508771929822</v>
      </c>
      <c r="AC70" s="258">
        <v>155</v>
      </c>
      <c r="AD70" s="259">
        <v>13.596491228070176</v>
      </c>
      <c r="AE70" s="258">
        <v>471</v>
      </c>
      <c r="AF70" s="251">
        <v>41.315789473684212</v>
      </c>
      <c r="AG70" s="256">
        <v>278</v>
      </c>
      <c r="AH70" s="251">
        <v>24.385964912280702</v>
      </c>
      <c r="AI70" s="256">
        <v>137</v>
      </c>
      <c r="AJ70" s="255">
        <v>12.017543859649123</v>
      </c>
      <c r="AK70" s="256">
        <v>254</v>
      </c>
      <c r="AL70" s="255">
        <v>22.280701754385966</v>
      </c>
      <c r="AM70" s="256">
        <v>0</v>
      </c>
      <c r="AN70" s="251">
        <v>0</v>
      </c>
      <c r="AO70" s="256">
        <v>0</v>
      </c>
      <c r="AP70" s="259">
        <v>0</v>
      </c>
      <c r="AQ70" s="506">
        <v>1590</v>
      </c>
      <c r="AR70" s="260">
        <v>1140</v>
      </c>
      <c r="AT70"/>
    </row>
    <row r="71" spans="1:46" ht="15">
      <c r="A71" s="286">
        <v>237</v>
      </c>
      <c r="B71" s="287" t="s">
        <v>95</v>
      </c>
      <c r="C71" s="250">
        <v>1652</v>
      </c>
      <c r="D71" s="251">
        <v>17.828620764083748</v>
      </c>
      <c r="E71" s="252">
        <v>3621</v>
      </c>
      <c r="F71" s="251">
        <v>39.078350960500757</v>
      </c>
      <c r="G71" s="252">
        <v>3616</v>
      </c>
      <c r="H71" s="251">
        <v>39.024390243902438</v>
      </c>
      <c r="I71" s="252">
        <v>20</v>
      </c>
      <c r="J71" s="253">
        <v>0.21584286639326572</v>
      </c>
      <c r="K71" s="252">
        <v>317</v>
      </c>
      <c r="L71" s="254">
        <v>3.4211094323332616</v>
      </c>
      <c r="M71" s="252">
        <v>40</v>
      </c>
      <c r="N71" s="466">
        <v>0.43168573278653144</v>
      </c>
      <c r="O71" s="258">
        <v>4560</v>
      </c>
      <c r="P71" s="255">
        <v>49.212173537664576</v>
      </c>
      <c r="Q71" s="256">
        <v>4706</v>
      </c>
      <c r="R71" s="257">
        <v>50.787826462335417</v>
      </c>
      <c r="S71" s="258">
        <v>6529</v>
      </c>
      <c r="T71" s="255">
        <v>49.391028065663065</v>
      </c>
      <c r="U71" s="256">
        <v>6690</v>
      </c>
      <c r="V71" s="259">
        <v>50.608971934336942</v>
      </c>
      <c r="W71" s="258">
        <v>6953</v>
      </c>
      <c r="X71" s="251">
        <v>75.037772501618832</v>
      </c>
      <c r="Y71" s="256">
        <v>2313</v>
      </c>
      <c r="Z71" s="259">
        <v>24.962227498381178</v>
      </c>
      <c r="AA71" s="258">
        <v>12219</v>
      </c>
      <c r="AB71" s="251">
        <v>92.435131250472807</v>
      </c>
      <c r="AC71" s="258">
        <v>1000</v>
      </c>
      <c r="AD71" s="259">
        <v>7.5648687495271956</v>
      </c>
      <c r="AE71" s="258">
        <v>3964</v>
      </c>
      <c r="AF71" s="251">
        <v>29.987139723125804</v>
      </c>
      <c r="AG71" s="256">
        <v>3036</v>
      </c>
      <c r="AH71" s="251">
        <v>22.966941523564564</v>
      </c>
      <c r="AI71" s="256">
        <v>2545</v>
      </c>
      <c r="AJ71" s="255">
        <v>19.252590967546713</v>
      </c>
      <c r="AK71" s="256">
        <v>3645</v>
      </c>
      <c r="AL71" s="255">
        <v>27.573946592026626</v>
      </c>
      <c r="AM71" s="256">
        <v>20</v>
      </c>
      <c r="AN71" s="251">
        <v>0.15129737499054391</v>
      </c>
      <c r="AO71" s="256">
        <v>9</v>
      </c>
      <c r="AP71" s="259">
        <v>6.8083818745744762E-2</v>
      </c>
      <c r="AQ71" s="506">
        <v>9266</v>
      </c>
      <c r="AR71" s="260">
        <v>13219</v>
      </c>
      <c r="AT71"/>
    </row>
    <row r="72" spans="1:46" ht="15">
      <c r="A72" s="286">
        <v>264</v>
      </c>
      <c r="B72" s="287" t="s">
        <v>102</v>
      </c>
      <c r="C72" s="250">
        <v>396</v>
      </c>
      <c r="D72" s="251">
        <v>13.043478260869565</v>
      </c>
      <c r="E72" s="252">
        <v>1220</v>
      </c>
      <c r="F72" s="251">
        <v>40.184453227931485</v>
      </c>
      <c r="G72" s="252">
        <v>1344</v>
      </c>
      <c r="H72" s="251">
        <v>44.268774703557312</v>
      </c>
      <c r="I72" s="252">
        <v>0</v>
      </c>
      <c r="J72" s="253">
        <v>0</v>
      </c>
      <c r="K72" s="252">
        <v>67</v>
      </c>
      <c r="L72" s="254">
        <v>2.2068511198945981</v>
      </c>
      <c r="M72" s="252">
        <v>9</v>
      </c>
      <c r="N72" s="466">
        <v>0.29644268774703553</v>
      </c>
      <c r="O72" s="258">
        <v>1513</v>
      </c>
      <c r="P72" s="255">
        <v>49.835309617918313</v>
      </c>
      <c r="Q72" s="256">
        <v>1523</v>
      </c>
      <c r="R72" s="257">
        <v>50.164690382081687</v>
      </c>
      <c r="S72" s="258">
        <v>3464</v>
      </c>
      <c r="T72" s="255">
        <v>53.87247278382582</v>
      </c>
      <c r="U72" s="256">
        <v>2966</v>
      </c>
      <c r="V72" s="259">
        <v>46.127527216174187</v>
      </c>
      <c r="W72" s="258">
        <v>1691</v>
      </c>
      <c r="X72" s="251">
        <v>55.698287220026351</v>
      </c>
      <c r="Y72" s="256">
        <v>1345</v>
      </c>
      <c r="Z72" s="259">
        <v>44.301712779973649</v>
      </c>
      <c r="AA72" s="258">
        <v>5156</v>
      </c>
      <c r="AB72" s="251">
        <v>80.186625194401245</v>
      </c>
      <c r="AC72" s="258">
        <v>1274</v>
      </c>
      <c r="AD72" s="259">
        <v>19.813374805598755</v>
      </c>
      <c r="AE72" s="258">
        <v>2366</v>
      </c>
      <c r="AF72" s="251">
        <v>36.796267496111973</v>
      </c>
      <c r="AG72" s="256">
        <v>1017</v>
      </c>
      <c r="AH72" s="251">
        <v>15.816485225505444</v>
      </c>
      <c r="AI72" s="256">
        <v>1096</v>
      </c>
      <c r="AJ72" s="255">
        <v>17.045101088646966</v>
      </c>
      <c r="AK72" s="256">
        <v>1944</v>
      </c>
      <c r="AL72" s="255">
        <v>30.233281493001556</v>
      </c>
      <c r="AM72" s="256">
        <v>2</v>
      </c>
      <c r="AN72" s="251">
        <v>3.1104199066874026E-2</v>
      </c>
      <c r="AO72" s="256">
        <v>5</v>
      </c>
      <c r="AP72" s="259">
        <v>7.7760497667185069E-2</v>
      </c>
      <c r="AQ72" s="506">
        <v>3036</v>
      </c>
      <c r="AR72" s="260">
        <v>6430</v>
      </c>
      <c r="AT72"/>
    </row>
    <row r="73" spans="1:46" ht="15">
      <c r="A73" s="286">
        <v>310</v>
      </c>
      <c r="B73" s="287" t="s">
        <v>114</v>
      </c>
      <c r="C73" s="250">
        <v>624</v>
      </c>
      <c r="D73" s="251">
        <v>13.17845828933474</v>
      </c>
      <c r="E73" s="252">
        <v>3077</v>
      </c>
      <c r="F73" s="251">
        <v>64.984160506863773</v>
      </c>
      <c r="G73" s="252">
        <v>994</v>
      </c>
      <c r="H73" s="251">
        <v>20.99260823653643</v>
      </c>
      <c r="I73" s="252">
        <v>0</v>
      </c>
      <c r="J73" s="253">
        <v>0</v>
      </c>
      <c r="K73" s="252">
        <v>37</v>
      </c>
      <c r="L73" s="254">
        <v>0.78141499472016895</v>
      </c>
      <c r="M73" s="252">
        <v>3</v>
      </c>
      <c r="N73" s="466">
        <v>6.3357972544878571E-2</v>
      </c>
      <c r="O73" s="258">
        <v>2301</v>
      </c>
      <c r="P73" s="255">
        <v>48.595564941921857</v>
      </c>
      <c r="Q73" s="256">
        <v>2434</v>
      </c>
      <c r="R73" s="257">
        <v>51.40443505807815</v>
      </c>
      <c r="S73" s="258">
        <v>1226</v>
      </c>
      <c r="T73" s="255">
        <v>57.748469147432878</v>
      </c>
      <c r="U73" s="256">
        <v>897</v>
      </c>
      <c r="V73" s="259">
        <v>42.251530852567122</v>
      </c>
      <c r="W73" s="258">
        <v>2469</v>
      </c>
      <c r="X73" s="251">
        <v>52.143611404435056</v>
      </c>
      <c r="Y73" s="256">
        <v>2266</v>
      </c>
      <c r="Z73" s="259">
        <v>47.856388595564944</v>
      </c>
      <c r="AA73" s="258">
        <v>1799</v>
      </c>
      <c r="AB73" s="251">
        <v>84.738577484691476</v>
      </c>
      <c r="AC73" s="258">
        <v>324</v>
      </c>
      <c r="AD73" s="259">
        <v>15.261422515308526</v>
      </c>
      <c r="AE73" s="258">
        <v>950</v>
      </c>
      <c r="AF73" s="251">
        <v>44.747998115873763</v>
      </c>
      <c r="AG73" s="256">
        <v>428</v>
      </c>
      <c r="AH73" s="251">
        <v>20.160150730098916</v>
      </c>
      <c r="AI73" s="256">
        <v>270</v>
      </c>
      <c r="AJ73" s="255">
        <v>12.717852096090438</v>
      </c>
      <c r="AK73" s="256">
        <v>469</v>
      </c>
      <c r="AL73" s="255">
        <v>22.091380122468205</v>
      </c>
      <c r="AM73" s="256">
        <v>6</v>
      </c>
      <c r="AN73" s="251">
        <v>0.28261893546867639</v>
      </c>
      <c r="AO73" s="256">
        <v>0</v>
      </c>
      <c r="AP73" s="259">
        <v>0</v>
      </c>
      <c r="AQ73" s="506">
        <v>4735</v>
      </c>
      <c r="AR73" s="260">
        <v>2123</v>
      </c>
      <c r="AT73"/>
    </row>
    <row r="74" spans="1:46" ht="15">
      <c r="A74" s="286">
        <v>315</v>
      </c>
      <c r="B74" s="287" t="s">
        <v>118</v>
      </c>
      <c r="C74" s="250">
        <v>557</v>
      </c>
      <c r="D74" s="251">
        <v>14.122718052738337</v>
      </c>
      <c r="E74" s="252">
        <v>2917</v>
      </c>
      <c r="F74" s="251">
        <v>73.960446247464503</v>
      </c>
      <c r="G74" s="252">
        <v>460</v>
      </c>
      <c r="H74" s="251">
        <v>11.663286004056795</v>
      </c>
      <c r="I74" s="252">
        <v>0</v>
      </c>
      <c r="J74" s="253">
        <v>0</v>
      </c>
      <c r="K74" s="252">
        <v>9</v>
      </c>
      <c r="L74" s="254">
        <v>0.2281947261663286</v>
      </c>
      <c r="M74" s="252">
        <v>1</v>
      </c>
      <c r="N74" s="466">
        <v>2.5354969574036511E-2</v>
      </c>
      <c r="O74" s="258">
        <v>1997</v>
      </c>
      <c r="P74" s="255">
        <v>50.633874239350916</v>
      </c>
      <c r="Q74" s="256">
        <v>1947</v>
      </c>
      <c r="R74" s="257">
        <v>49.366125760649091</v>
      </c>
      <c r="S74" s="258">
        <v>613</v>
      </c>
      <c r="T74" s="255">
        <v>56.445672191528537</v>
      </c>
      <c r="U74" s="256">
        <v>473</v>
      </c>
      <c r="V74" s="259">
        <v>43.554327808471456</v>
      </c>
      <c r="W74" s="258">
        <v>1291</v>
      </c>
      <c r="X74" s="251">
        <v>32.733265720081135</v>
      </c>
      <c r="Y74" s="256">
        <v>2653</v>
      </c>
      <c r="Z74" s="259">
        <v>67.266734279918865</v>
      </c>
      <c r="AA74" s="258">
        <v>871</v>
      </c>
      <c r="AB74" s="251">
        <v>80.202578268876607</v>
      </c>
      <c r="AC74" s="258">
        <v>215</v>
      </c>
      <c r="AD74" s="259">
        <v>19.797421731123389</v>
      </c>
      <c r="AE74" s="258">
        <v>488</v>
      </c>
      <c r="AF74" s="251">
        <v>44.935543278084715</v>
      </c>
      <c r="AG74" s="256">
        <v>259</v>
      </c>
      <c r="AH74" s="251">
        <v>23.848987108655617</v>
      </c>
      <c r="AI74" s="256">
        <v>125</v>
      </c>
      <c r="AJ74" s="255">
        <v>11.510128913443831</v>
      </c>
      <c r="AK74" s="256">
        <v>214</v>
      </c>
      <c r="AL74" s="255">
        <v>19.705340699815839</v>
      </c>
      <c r="AM74" s="256">
        <v>0</v>
      </c>
      <c r="AN74" s="251">
        <v>0</v>
      </c>
      <c r="AO74" s="256">
        <v>0</v>
      </c>
      <c r="AP74" s="259">
        <v>0</v>
      </c>
      <c r="AQ74" s="506">
        <v>3944</v>
      </c>
      <c r="AR74" s="260">
        <v>1086</v>
      </c>
      <c r="AT74"/>
    </row>
    <row r="75" spans="1:46" ht="15">
      <c r="A75" s="286">
        <v>361</v>
      </c>
      <c r="B75" s="287" t="s">
        <v>131</v>
      </c>
      <c r="C75" s="250">
        <v>10791</v>
      </c>
      <c r="D75" s="251">
        <v>66.324523663183783</v>
      </c>
      <c r="E75" s="252">
        <v>4187</v>
      </c>
      <c r="F75" s="251">
        <v>25.734480639213274</v>
      </c>
      <c r="G75" s="252">
        <v>1224</v>
      </c>
      <c r="H75" s="251">
        <v>7.5230485556238476</v>
      </c>
      <c r="I75" s="252">
        <v>0</v>
      </c>
      <c r="J75" s="253">
        <v>0</v>
      </c>
      <c r="K75" s="252">
        <v>60</v>
      </c>
      <c r="L75" s="254">
        <v>0.36877688998156116</v>
      </c>
      <c r="M75" s="252">
        <v>8</v>
      </c>
      <c r="N75" s="466">
        <v>4.9170251997541485E-2</v>
      </c>
      <c r="O75" s="258">
        <v>8594</v>
      </c>
      <c r="P75" s="255">
        <v>52.821143208358947</v>
      </c>
      <c r="Q75" s="256">
        <v>7676</v>
      </c>
      <c r="R75" s="257">
        <v>47.178856791641053</v>
      </c>
      <c r="S75" s="258">
        <v>1310</v>
      </c>
      <c r="T75" s="255">
        <v>56.295659647614961</v>
      </c>
      <c r="U75" s="256">
        <v>1017</v>
      </c>
      <c r="V75" s="259">
        <v>43.704340352385046</v>
      </c>
      <c r="W75" s="258">
        <v>4818</v>
      </c>
      <c r="X75" s="251">
        <v>29.612784265519359</v>
      </c>
      <c r="Y75" s="256">
        <v>11452</v>
      </c>
      <c r="Z75" s="259">
        <v>70.387215734480634</v>
      </c>
      <c r="AA75" s="258">
        <v>1905</v>
      </c>
      <c r="AB75" s="251">
        <v>81.865062311989689</v>
      </c>
      <c r="AC75" s="258">
        <v>422</v>
      </c>
      <c r="AD75" s="259">
        <v>18.134937688010314</v>
      </c>
      <c r="AE75" s="258">
        <v>1071</v>
      </c>
      <c r="AF75" s="251">
        <v>46.024924795874519</v>
      </c>
      <c r="AG75" s="256">
        <v>690</v>
      </c>
      <c r="AH75" s="251">
        <v>29.651912333476577</v>
      </c>
      <c r="AI75" s="256">
        <v>239</v>
      </c>
      <c r="AJ75" s="255">
        <v>10.270734851740439</v>
      </c>
      <c r="AK75" s="256">
        <v>327</v>
      </c>
      <c r="AL75" s="255">
        <v>14.052428018908467</v>
      </c>
      <c r="AM75" s="256">
        <v>0</v>
      </c>
      <c r="AN75" s="251">
        <v>0</v>
      </c>
      <c r="AO75" s="256">
        <v>0</v>
      </c>
      <c r="AP75" s="259">
        <v>0</v>
      </c>
      <c r="AQ75" s="506">
        <v>16270</v>
      </c>
      <c r="AR75" s="260">
        <v>2327</v>
      </c>
      <c r="AT75"/>
    </row>
    <row r="76" spans="1:46" ht="15">
      <c r="A76" s="286">
        <v>647</v>
      </c>
      <c r="B76" s="287" t="s">
        <v>926</v>
      </c>
      <c r="C76" s="250">
        <v>1534</v>
      </c>
      <c r="D76" s="251">
        <v>35.345622119815665</v>
      </c>
      <c r="E76" s="252">
        <v>2479</v>
      </c>
      <c r="F76" s="251">
        <v>57.119815668202769</v>
      </c>
      <c r="G76" s="252">
        <v>292</v>
      </c>
      <c r="H76" s="251">
        <v>6.7281105990783407</v>
      </c>
      <c r="I76" s="252">
        <v>0</v>
      </c>
      <c r="J76" s="253">
        <v>0</v>
      </c>
      <c r="K76" s="252">
        <v>35</v>
      </c>
      <c r="L76" s="254">
        <v>0.80645161290322576</v>
      </c>
      <c r="M76" s="252">
        <v>0</v>
      </c>
      <c r="N76" s="466">
        <v>0</v>
      </c>
      <c r="O76" s="258">
        <v>2190</v>
      </c>
      <c r="P76" s="255">
        <v>50.460829493087559</v>
      </c>
      <c r="Q76" s="256">
        <v>2150</v>
      </c>
      <c r="R76" s="257">
        <v>49.539170506912441</v>
      </c>
      <c r="S76" s="258">
        <v>724</v>
      </c>
      <c r="T76" s="255">
        <v>55.864197530864203</v>
      </c>
      <c r="U76" s="256">
        <v>572</v>
      </c>
      <c r="V76" s="259">
        <v>44.135802469135804</v>
      </c>
      <c r="W76" s="258">
        <v>1651</v>
      </c>
      <c r="X76" s="251">
        <v>38.041474654377879</v>
      </c>
      <c r="Y76" s="256">
        <v>2689</v>
      </c>
      <c r="Z76" s="259">
        <v>61.958525345622121</v>
      </c>
      <c r="AA76" s="258">
        <v>1016</v>
      </c>
      <c r="AB76" s="251">
        <v>78.395061728395063</v>
      </c>
      <c r="AC76" s="258">
        <v>280</v>
      </c>
      <c r="AD76" s="259">
        <v>21.604938271604937</v>
      </c>
      <c r="AE76" s="258">
        <v>553</v>
      </c>
      <c r="AF76" s="251">
        <v>42.669753086419753</v>
      </c>
      <c r="AG76" s="256">
        <v>336</v>
      </c>
      <c r="AH76" s="251">
        <v>25.925925925925924</v>
      </c>
      <c r="AI76" s="256">
        <v>171</v>
      </c>
      <c r="AJ76" s="255">
        <v>13.194444444444445</v>
      </c>
      <c r="AK76" s="256">
        <v>236</v>
      </c>
      <c r="AL76" s="255">
        <v>18.209876543209877</v>
      </c>
      <c r="AM76" s="256">
        <v>0</v>
      </c>
      <c r="AN76" s="251">
        <v>0</v>
      </c>
      <c r="AO76" s="256">
        <v>0</v>
      </c>
      <c r="AP76" s="259">
        <v>0</v>
      </c>
      <c r="AQ76" s="506">
        <v>4340</v>
      </c>
      <c r="AR76" s="260">
        <v>1296</v>
      </c>
      <c r="AT76"/>
    </row>
    <row r="77" spans="1:46" ht="15">
      <c r="A77" s="286">
        <v>658</v>
      </c>
      <c r="B77" s="287" t="s">
        <v>927</v>
      </c>
      <c r="C77" s="250">
        <v>406</v>
      </c>
      <c r="D77" s="251">
        <v>21.934089681253376</v>
      </c>
      <c r="E77" s="252">
        <v>1000</v>
      </c>
      <c r="F77" s="251">
        <v>54.024851431658561</v>
      </c>
      <c r="G77" s="252">
        <v>428</v>
      </c>
      <c r="H77" s="251">
        <v>23.122636412749863</v>
      </c>
      <c r="I77" s="252">
        <v>0</v>
      </c>
      <c r="J77" s="253">
        <v>0</v>
      </c>
      <c r="K77" s="252">
        <v>14</v>
      </c>
      <c r="L77" s="254">
        <v>0.75634792004321993</v>
      </c>
      <c r="M77" s="252">
        <v>3</v>
      </c>
      <c r="N77" s="466">
        <v>0.16207455429497569</v>
      </c>
      <c r="O77" s="258">
        <v>898</v>
      </c>
      <c r="P77" s="255">
        <v>48.514316585629388</v>
      </c>
      <c r="Q77" s="256">
        <v>953</v>
      </c>
      <c r="R77" s="257">
        <v>51.485683414370612</v>
      </c>
      <c r="S77" s="258">
        <v>525</v>
      </c>
      <c r="T77" s="255">
        <v>54.235537190082653</v>
      </c>
      <c r="U77" s="256">
        <v>443</v>
      </c>
      <c r="V77" s="259">
        <v>45.764462809917354</v>
      </c>
      <c r="W77" s="258">
        <v>1108</v>
      </c>
      <c r="X77" s="251">
        <v>59.859535386277685</v>
      </c>
      <c r="Y77" s="256">
        <v>743</v>
      </c>
      <c r="Z77" s="259">
        <v>40.140464613722308</v>
      </c>
      <c r="AA77" s="258">
        <v>758</v>
      </c>
      <c r="AB77" s="251">
        <v>78.305785123966942</v>
      </c>
      <c r="AC77" s="258">
        <v>210</v>
      </c>
      <c r="AD77" s="259">
        <v>21.694214876033058</v>
      </c>
      <c r="AE77" s="258">
        <v>363</v>
      </c>
      <c r="AF77" s="251">
        <v>37.5</v>
      </c>
      <c r="AG77" s="256">
        <v>167</v>
      </c>
      <c r="AH77" s="251">
        <v>17.25206611570248</v>
      </c>
      <c r="AI77" s="256">
        <v>162</v>
      </c>
      <c r="AJ77" s="255">
        <v>16.735537190082646</v>
      </c>
      <c r="AK77" s="256">
        <v>275</v>
      </c>
      <c r="AL77" s="255">
        <v>28.40909090909091</v>
      </c>
      <c r="AM77" s="256">
        <v>0</v>
      </c>
      <c r="AN77" s="251">
        <v>0</v>
      </c>
      <c r="AO77" s="256">
        <v>1</v>
      </c>
      <c r="AP77" s="259">
        <v>0.10330578512396695</v>
      </c>
      <c r="AQ77" s="506">
        <v>1851</v>
      </c>
      <c r="AR77" s="260">
        <v>968</v>
      </c>
      <c r="AT77"/>
    </row>
    <row r="78" spans="1:46" ht="15">
      <c r="A78" s="286">
        <v>664</v>
      </c>
      <c r="B78" s="287" t="s">
        <v>928</v>
      </c>
      <c r="C78" s="250">
        <v>1438</v>
      </c>
      <c r="D78" s="251">
        <v>13.191450325658197</v>
      </c>
      <c r="E78" s="252">
        <v>5412</v>
      </c>
      <c r="F78" s="251">
        <v>49.6468213925328</v>
      </c>
      <c r="G78" s="252">
        <v>3829</v>
      </c>
      <c r="H78" s="251">
        <v>35.125217869920192</v>
      </c>
      <c r="I78" s="252">
        <v>4</v>
      </c>
      <c r="J78" s="253">
        <v>3.6693881295294009E-2</v>
      </c>
      <c r="K78" s="252">
        <v>185</v>
      </c>
      <c r="L78" s="254">
        <v>1.6970920099073479</v>
      </c>
      <c r="M78" s="252">
        <v>33</v>
      </c>
      <c r="N78" s="466">
        <v>0.30272452068617556</v>
      </c>
      <c r="O78" s="258">
        <v>5173</v>
      </c>
      <c r="P78" s="255">
        <v>47.454361985138974</v>
      </c>
      <c r="Q78" s="256">
        <v>5728</v>
      </c>
      <c r="R78" s="257">
        <v>52.545638014861019</v>
      </c>
      <c r="S78" s="258">
        <v>7829</v>
      </c>
      <c r="T78" s="255">
        <v>53.240394423665414</v>
      </c>
      <c r="U78" s="256">
        <v>6876</v>
      </c>
      <c r="V78" s="259">
        <v>46.759605576334579</v>
      </c>
      <c r="W78" s="258">
        <v>6024</v>
      </c>
      <c r="X78" s="251">
        <v>55.260985230712777</v>
      </c>
      <c r="Y78" s="256">
        <v>4877</v>
      </c>
      <c r="Z78" s="259">
        <v>44.739014769287223</v>
      </c>
      <c r="AA78" s="258">
        <v>11427</v>
      </c>
      <c r="AB78" s="251">
        <v>77.70826249574975</v>
      </c>
      <c r="AC78" s="258">
        <v>3278</v>
      </c>
      <c r="AD78" s="259">
        <v>22.291737504250257</v>
      </c>
      <c r="AE78" s="258">
        <v>5365</v>
      </c>
      <c r="AF78" s="251">
        <v>36.48418905134308</v>
      </c>
      <c r="AG78" s="256">
        <v>2537</v>
      </c>
      <c r="AH78" s="251">
        <v>17.252635158109484</v>
      </c>
      <c r="AI78" s="256">
        <v>2450</v>
      </c>
      <c r="AJ78" s="255">
        <v>16.660999659979598</v>
      </c>
      <c r="AK78" s="256">
        <v>4328</v>
      </c>
      <c r="AL78" s="255">
        <v>29.432165929955794</v>
      </c>
      <c r="AM78" s="256">
        <v>14</v>
      </c>
      <c r="AN78" s="251">
        <v>9.520571234274057E-2</v>
      </c>
      <c r="AO78" s="256">
        <v>11</v>
      </c>
      <c r="AP78" s="259">
        <v>7.4804488269296157E-2</v>
      </c>
      <c r="AQ78" s="506">
        <v>10901</v>
      </c>
      <c r="AR78" s="260">
        <v>14705</v>
      </c>
      <c r="AT78"/>
    </row>
    <row r="79" spans="1:46" ht="15">
      <c r="A79" s="286">
        <v>686</v>
      </c>
      <c r="B79" s="287" t="s">
        <v>219</v>
      </c>
      <c r="C79" s="250">
        <v>2602</v>
      </c>
      <c r="D79" s="251">
        <v>14.763120567375887</v>
      </c>
      <c r="E79" s="252">
        <v>8062</v>
      </c>
      <c r="F79" s="251">
        <v>45.741843971631205</v>
      </c>
      <c r="G79" s="252">
        <v>6547</v>
      </c>
      <c r="H79" s="251">
        <v>37.146099290780143</v>
      </c>
      <c r="I79" s="252">
        <v>12</v>
      </c>
      <c r="J79" s="253">
        <v>6.8085106382978725E-2</v>
      </c>
      <c r="K79" s="252">
        <v>327</v>
      </c>
      <c r="L79" s="254">
        <v>1.85531914893617</v>
      </c>
      <c r="M79" s="252">
        <v>75</v>
      </c>
      <c r="N79" s="466">
        <v>0.42553191489361702</v>
      </c>
      <c r="O79" s="258">
        <v>8835</v>
      </c>
      <c r="P79" s="255">
        <v>50.127659574468083</v>
      </c>
      <c r="Q79" s="256">
        <v>8790</v>
      </c>
      <c r="R79" s="257">
        <v>49.872340425531917</v>
      </c>
      <c r="S79" s="258">
        <v>11106</v>
      </c>
      <c r="T79" s="255">
        <v>52.642555813622792</v>
      </c>
      <c r="U79" s="256">
        <v>9991</v>
      </c>
      <c r="V79" s="259">
        <v>47.357444186377215</v>
      </c>
      <c r="W79" s="258">
        <v>10366</v>
      </c>
      <c r="X79" s="251">
        <v>58.814184397163118</v>
      </c>
      <c r="Y79" s="256">
        <v>7259</v>
      </c>
      <c r="Z79" s="259">
        <v>41.185815602836875</v>
      </c>
      <c r="AA79" s="258">
        <v>17976</v>
      </c>
      <c r="AB79" s="251">
        <v>85.206427454140396</v>
      </c>
      <c r="AC79" s="258">
        <v>3121</v>
      </c>
      <c r="AD79" s="259">
        <v>14.7935725458596</v>
      </c>
      <c r="AE79" s="258">
        <v>7297</v>
      </c>
      <c r="AF79" s="251">
        <v>34.587856093283406</v>
      </c>
      <c r="AG79" s="256">
        <v>4060</v>
      </c>
      <c r="AH79" s="251">
        <v>19.244442337773144</v>
      </c>
      <c r="AI79" s="256">
        <v>3785</v>
      </c>
      <c r="AJ79" s="255">
        <v>17.940939470066834</v>
      </c>
      <c r="AK79" s="256">
        <v>5921</v>
      </c>
      <c r="AL79" s="255">
        <v>28.065601744323835</v>
      </c>
      <c r="AM79" s="256">
        <v>24</v>
      </c>
      <c r="AN79" s="251">
        <v>0.11376025027255059</v>
      </c>
      <c r="AO79" s="256">
        <v>10</v>
      </c>
      <c r="AP79" s="259">
        <v>4.7400104280229415E-2</v>
      </c>
      <c r="AQ79" s="506">
        <v>17625</v>
      </c>
      <c r="AR79" s="260">
        <v>21097</v>
      </c>
      <c r="AT79"/>
    </row>
    <row r="80" spans="1:46" ht="15">
      <c r="A80" s="286">
        <v>819</v>
      </c>
      <c r="B80" s="287" t="s">
        <v>240</v>
      </c>
      <c r="C80" s="250">
        <v>1568</v>
      </c>
      <c r="D80" s="251">
        <v>40.716696961828099</v>
      </c>
      <c r="E80" s="252">
        <v>1887</v>
      </c>
      <c r="F80" s="251">
        <v>49.000259672812255</v>
      </c>
      <c r="G80" s="252">
        <v>380</v>
      </c>
      <c r="H80" s="251">
        <v>9.867566865749156</v>
      </c>
      <c r="I80" s="252">
        <v>0</v>
      </c>
      <c r="J80" s="253">
        <v>0</v>
      </c>
      <c r="K80" s="252">
        <v>15</v>
      </c>
      <c r="L80" s="254">
        <v>0.3895092183848351</v>
      </c>
      <c r="M80" s="252">
        <v>1</v>
      </c>
      <c r="N80" s="466">
        <v>2.5967281225655673E-2</v>
      </c>
      <c r="O80" s="258">
        <v>2055</v>
      </c>
      <c r="P80" s="255">
        <v>53.362762918722403</v>
      </c>
      <c r="Q80" s="256">
        <v>1796</v>
      </c>
      <c r="R80" s="257">
        <v>46.63723708127759</v>
      </c>
      <c r="S80" s="258">
        <v>417</v>
      </c>
      <c r="T80" s="255">
        <v>54.438642297650134</v>
      </c>
      <c r="U80" s="256">
        <v>349</v>
      </c>
      <c r="V80" s="259">
        <v>45.561357702349866</v>
      </c>
      <c r="W80" s="258">
        <v>1102</v>
      </c>
      <c r="X80" s="251">
        <v>28.615943910672552</v>
      </c>
      <c r="Y80" s="256">
        <v>2749</v>
      </c>
      <c r="Z80" s="259">
        <v>71.384056089327458</v>
      </c>
      <c r="AA80" s="258">
        <v>596</v>
      </c>
      <c r="AB80" s="251">
        <v>77.806788511749346</v>
      </c>
      <c r="AC80" s="258">
        <v>170</v>
      </c>
      <c r="AD80" s="259">
        <v>22.193211488250654</v>
      </c>
      <c r="AE80" s="258">
        <v>294</v>
      </c>
      <c r="AF80" s="251">
        <v>38.381201044386422</v>
      </c>
      <c r="AG80" s="256">
        <v>193</v>
      </c>
      <c r="AH80" s="251">
        <v>25.195822454308093</v>
      </c>
      <c r="AI80" s="256">
        <v>123</v>
      </c>
      <c r="AJ80" s="255">
        <v>16.057441253263708</v>
      </c>
      <c r="AK80" s="256">
        <v>156</v>
      </c>
      <c r="AL80" s="255">
        <v>20.365535248041773</v>
      </c>
      <c r="AM80" s="256">
        <v>0</v>
      </c>
      <c r="AN80" s="251">
        <v>0</v>
      </c>
      <c r="AO80" s="256">
        <v>0</v>
      </c>
      <c r="AP80" s="259">
        <v>0</v>
      </c>
      <c r="AQ80" s="506">
        <v>3851</v>
      </c>
      <c r="AR80" s="260">
        <v>766</v>
      </c>
      <c r="AT80"/>
    </row>
    <row r="81" spans="1:46" ht="15">
      <c r="A81" s="286">
        <v>854</v>
      </c>
      <c r="B81" s="287" t="s">
        <v>248</v>
      </c>
      <c r="C81" s="250">
        <v>6010</v>
      </c>
      <c r="D81" s="251">
        <v>46.650624854459366</v>
      </c>
      <c r="E81" s="252">
        <v>6393</v>
      </c>
      <c r="F81" s="251">
        <v>49.623534890941549</v>
      </c>
      <c r="G81" s="252">
        <v>437</v>
      </c>
      <c r="H81" s="251">
        <v>3.392067065124583</v>
      </c>
      <c r="I81" s="252">
        <v>2</v>
      </c>
      <c r="J81" s="253">
        <v>1.5524334394162849E-2</v>
      </c>
      <c r="K81" s="252">
        <v>39</v>
      </c>
      <c r="L81" s="254">
        <v>0.30272452068617556</v>
      </c>
      <c r="M81" s="252">
        <v>2</v>
      </c>
      <c r="N81" s="466">
        <v>1.5524334394162849E-2</v>
      </c>
      <c r="O81" s="258">
        <v>6733</v>
      </c>
      <c r="P81" s="255">
        <v>52.26267173794924</v>
      </c>
      <c r="Q81" s="256">
        <v>6150</v>
      </c>
      <c r="R81" s="257">
        <v>47.737328262050767</v>
      </c>
      <c r="S81" s="258">
        <v>581</v>
      </c>
      <c r="T81" s="255">
        <v>54.811320754716988</v>
      </c>
      <c r="U81" s="256">
        <v>479</v>
      </c>
      <c r="V81" s="259">
        <v>45.188679245283019</v>
      </c>
      <c r="W81" s="258">
        <v>3531</v>
      </c>
      <c r="X81" s="251">
        <v>27.408212372894514</v>
      </c>
      <c r="Y81" s="256">
        <v>9352</v>
      </c>
      <c r="Z81" s="259">
        <v>72.591787627105489</v>
      </c>
      <c r="AA81" s="258">
        <v>479</v>
      </c>
      <c r="AB81" s="251">
        <v>45.188679245283019</v>
      </c>
      <c r="AC81" s="258">
        <v>581</v>
      </c>
      <c r="AD81" s="259">
        <v>54.811320754716988</v>
      </c>
      <c r="AE81" s="258">
        <v>492</v>
      </c>
      <c r="AF81" s="251">
        <v>46.415094339622641</v>
      </c>
      <c r="AG81" s="256">
        <v>323</v>
      </c>
      <c r="AH81" s="251">
        <v>30.471698113207545</v>
      </c>
      <c r="AI81" s="256">
        <v>89</v>
      </c>
      <c r="AJ81" s="255">
        <v>8.3962264150943398</v>
      </c>
      <c r="AK81" s="256">
        <v>156</v>
      </c>
      <c r="AL81" s="255">
        <v>14.716981132075471</v>
      </c>
      <c r="AM81" s="256">
        <v>0</v>
      </c>
      <c r="AN81" s="251">
        <v>0</v>
      </c>
      <c r="AO81" s="256">
        <v>0</v>
      </c>
      <c r="AP81" s="259">
        <v>0</v>
      </c>
      <c r="AQ81" s="506">
        <v>12883</v>
      </c>
      <c r="AR81" s="260">
        <v>1060</v>
      </c>
      <c r="AT81"/>
    </row>
    <row r="82" spans="1:46" ht="15">
      <c r="A82" s="286">
        <v>887</v>
      </c>
      <c r="B82" s="288" t="s">
        <v>261</v>
      </c>
      <c r="C82" s="250">
        <v>7788</v>
      </c>
      <c r="D82" s="251">
        <v>29.122728292573481</v>
      </c>
      <c r="E82" s="252">
        <v>12673</v>
      </c>
      <c r="F82" s="251">
        <v>47.389873607060053</v>
      </c>
      <c r="G82" s="252">
        <v>5989</v>
      </c>
      <c r="H82" s="251">
        <v>22.395482761199613</v>
      </c>
      <c r="I82" s="252">
        <v>2</v>
      </c>
      <c r="J82" s="253">
        <v>7.4788721860743401E-3</v>
      </c>
      <c r="K82" s="252">
        <v>249</v>
      </c>
      <c r="L82" s="254">
        <v>0.9311195871662552</v>
      </c>
      <c r="M82" s="252">
        <v>41</v>
      </c>
      <c r="N82" s="466">
        <v>0.15331687981452397</v>
      </c>
      <c r="O82" s="264">
        <v>12964</v>
      </c>
      <c r="P82" s="261">
        <v>48.478049510133872</v>
      </c>
      <c r="Q82" s="262">
        <v>13778</v>
      </c>
      <c r="R82" s="263">
        <v>51.521950489866128</v>
      </c>
      <c r="S82" s="264">
        <v>8237</v>
      </c>
      <c r="T82" s="261">
        <v>51.880078100396801</v>
      </c>
      <c r="U82" s="262">
        <v>7640</v>
      </c>
      <c r="V82" s="265">
        <v>48.119921899603199</v>
      </c>
      <c r="W82" s="264">
        <v>16600</v>
      </c>
      <c r="X82" s="266">
        <v>62.07463914441702</v>
      </c>
      <c r="Y82" s="262">
        <v>10142</v>
      </c>
      <c r="Z82" s="265">
        <v>37.92536085558298</v>
      </c>
      <c r="AA82" s="258">
        <v>14073</v>
      </c>
      <c r="AB82" s="251">
        <v>88.637651949360702</v>
      </c>
      <c r="AC82" s="258">
        <v>1804</v>
      </c>
      <c r="AD82" s="259">
        <v>11.362348050639289</v>
      </c>
      <c r="AE82" s="258">
        <v>5542</v>
      </c>
      <c r="AF82" s="251">
        <v>34.905838634502743</v>
      </c>
      <c r="AG82" s="256">
        <v>3555</v>
      </c>
      <c r="AH82" s="251">
        <v>22.390879889147826</v>
      </c>
      <c r="AI82" s="256">
        <v>2676</v>
      </c>
      <c r="AJ82" s="255">
        <v>16.854569503054734</v>
      </c>
      <c r="AK82" s="256">
        <v>4081</v>
      </c>
      <c r="AL82" s="255">
        <v>25.703848334068148</v>
      </c>
      <c r="AM82" s="256">
        <v>19</v>
      </c>
      <c r="AN82" s="251">
        <v>0.11966996283932732</v>
      </c>
      <c r="AO82" s="256">
        <v>4</v>
      </c>
      <c r="AP82" s="259">
        <v>2.5193676387226808E-2</v>
      </c>
      <c r="AQ82" s="507">
        <v>26742</v>
      </c>
      <c r="AR82" s="267">
        <v>15877</v>
      </c>
      <c r="AT82"/>
    </row>
    <row r="83" spans="1:46" ht="18.75" customHeight="1">
      <c r="A83" s="154"/>
      <c r="B83" s="169" t="s">
        <v>398</v>
      </c>
      <c r="C83" s="171">
        <v>116808</v>
      </c>
      <c r="D83" s="156">
        <v>40.531171818885255</v>
      </c>
      <c r="E83" s="155">
        <v>101634</v>
      </c>
      <c r="F83" s="156">
        <v>35.265950248618111</v>
      </c>
      <c r="G83" s="155">
        <v>63422</v>
      </c>
      <c r="H83" s="156">
        <v>22.006780178560895</v>
      </c>
      <c r="I83" s="155">
        <v>229</v>
      </c>
      <c r="J83" s="209">
        <v>7.9460639224408644E-2</v>
      </c>
      <c r="K83" s="155">
        <v>5268</v>
      </c>
      <c r="L83" s="172">
        <v>1.827941691852335</v>
      </c>
      <c r="M83" s="155">
        <v>832</v>
      </c>
      <c r="N83" s="466">
        <v>0.28869542285898686</v>
      </c>
      <c r="O83" s="171">
        <v>144649</v>
      </c>
      <c r="P83" s="157">
        <v>50.191711804242303</v>
      </c>
      <c r="Q83" s="155">
        <v>143544</v>
      </c>
      <c r="R83" s="175">
        <v>49.808288195757704</v>
      </c>
      <c r="S83" s="171">
        <v>213310</v>
      </c>
      <c r="T83" s="157">
        <v>49.841579901676731</v>
      </c>
      <c r="U83" s="155">
        <v>214666</v>
      </c>
      <c r="V83" s="177">
        <v>50.158420098323276</v>
      </c>
      <c r="W83" s="171">
        <v>163715</v>
      </c>
      <c r="X83" s="156">
        <v>56.807417251633453</v>
      </c>
      <c r="Y83" s="155">
        <v>124478</v>
      </c>
      <c r="Z83" s="177">
        <v>43.192582748366547</v>
      </c>
      <c r="AA83" s="171">
        <v>384799</v>
      </c>
      <c r="AB83" s="156">
        <v>89.911350169168372</v>
      </c>
      <c r="AC83" s="155">
        <v>43177</v>
      </c>
      <c r="AD83" s="177">
        <v>10.088649830831635</v>
      </c>
      <c r="AE83" s="171">
        <v>144512</v>
      </c>
      <c r="AF83" s="156">
        <v>33.766379423145224</v>
      </c>
      <c r="AG83" s="155">
        <v>113420</v>
      </c>
      <c r="AH83" s="156">
        <v>26.501486064639142</v>
      </c>
      <c r="AI83" s="155">
        <v>68098</v>
      </c>
      <c r="AJ83" s="157">
        <v>15.911639905041405</v>
      </c>
      <c r="AK83" s="155">
        <v>100893</v>
      </c>
      <c r="AL83" s="157">
        <v>23.574452773052695</v>
      </c>
      <c r="AM83" s="155">
        <v>700</v>
      </c>
      <c r="AN83" s="156">
        <v>0.16356057349010225</v>
      </c>
      <c r="AO83" s="155">
        <v>353</v>
      </c>
      <c r="AP83" s="177">
        <v>8.2481260631437278E-2</v>
      </c>
      <c r="AQ83" s="508">
        <v>288193</v>
      </c>
      <c r="AR83" s="179">
        <v>427976</v>
      </c>
      <c r="AT83"/>
    </row>
    <row r="84" spans="1:46" ht="15">
      <c r="A84" s="286">
        <v>2</v>
      </c>
      <c r="B84" s="289" t="s">
        <v>8</v>
      </c>
      <c r="C84" s="250">
        <v>3126</v>
      </c>
      <c r="D84" s="251">
        <v>26.770574633895695</v>
      </c>
      <c r="E84" s="252">
        <v>5974</v>
      </c>
      <c r="F84" s="251">
        <v>51.160400787873591</v>
      </c>
      <c r="G84" s="252">
        <v>2480</v>
      </c>
      <c r="H84" s="251">
        <v>21.238331763295367</v>
      </c>
      <c r="I84" s="252">
        <v>2</v>
      </c>
      <c r="J84" s="253">
        <v>1.7127686905883361E-2</v>
      </c>
      <c r="K84" s="252">
        <v>85</v>
      </c>
      <c r="L84" s="254">
        <v>0.7279266935000428</v>
      </c>
      <c r="M84" s="252">
        <v>10</v>
      </c>
      <c r="N84" s="466">
        <v>8.5638434529416801E-2</v>
      </c>
      <c r="O84" s="271">
        <v>5909</v>
      </c>
      <c r="P84" s="268">
        <v>50.60375096343239</v>
      </c>
      <c r="Q84" s="269">
        <v>5768</v>
      </c>
      <c r="R84" s="270">
        <v>49.39624903656761</v>
      </c>
      <c r="S84" s="271">
        <v>1842</v>
      </c>
      <c r="T84" s="268">
        <v>58.18066961465572</v>
      </c>
      <c r="U84" s="269">
        <v>1324</v>
      </c>
      <c r="V84" s="272">
        <v>41.81933038534428</v>
      </c>
      <c r="W84" s="271">
        <v>3837</v>
      </c>
      <c r="X84" s="273">
        <v>32.859467328937228</v>
      </c>
      <c r="Y84" s="269">
        <v>7840</v>
      </c>
      <c r="Z84" s="272">
        <v>67.140532671062772</v>
      </c>
      <c r="AA84" s="258">
        <v>2231</v>
      </c>
      <c r="AB84" s="251">
        <v>70.467466835123176</v>
      </c>
      <c r="AC84" s="258">
        <v>935</v>
      </c>
      <c r="AD84" s="259">
        <v>29.532533164876817</v>
      </c>
      <c r="AE84" s="258">
        <v>1448</v>
      </c>
      <c r="AF84" s="251">
        <v>45.735944409349337</v>
      </c>
      <c r="AG84" s="256">
        <v>670</v>
      </c>
      <c r="AH84" s="251">
        <v>21.162349968414404</v>
      </c>
      <c r="AI84" s="256">
        <v>392</v>
      </c>
      <c r="AJ84" s="255">
        <v>12.381554011370815</v>
      </c>
      <c r="AK84" s="256">
        <v>653</v>
      </c>
      <c r="AL84" s="255">
        <v>20.625394819962096</v>
      </c>
      <c r="AM84" s="256">
        <v>2</v>
      </c>
      <c r="AN84" s="251">
        <v>6.3171193935565376E-2</v>
      </c>
      <c r="AO84" s="256">
        <v>1</v>
      </c>
      <c r="AP84" s="259">
        <v>3.1585596967782688E-2</v>
      </c>
      <c r="AQ84" s="509">
        <v>11677</v>
      </c>
      <c r="AR84" s="274">
        <v>3166</v>
      </c>
      <c r="AT84"/>
    </row>
    <row r="85" spans="1:46" ht="15">
      <c r="A85" s="286">
        <v>21</v>
      </c>
      <c r="B85" s="287" t="s">
        <v>12</v>
      </c>
      <c r="C85" s="250">
        <v>2146</v>
      </c>
      <c r="D85" s="251">
        <v>74.695440306300029</v>
      </c>
      <c r="E85" s="252">
        <v>522</v>
      </c>
      <c r="F85" s="251">
        <v>18.169161155586494</v>
      </c>
      <c r="G85" s="252">
        <v>197</v>
      </c>
      <c r="H85" s="251">
        <v>6.8569439610163592</v>
      </c>
      <c r="I85" s="252">
        <v>0</v>
      </c>
      <c r="J85" s="253">
        <v>0</v>
      </c>
      <c r="K85" s="252">
        <v>8</v>
      </c>
      <c r="L85" s="254">
        <v>0.27845457709711108</v>
      </c>
      <c r="M85" s="252">
        <v>0</v>
      </c>
      <c r="N85" s="466">
        <v>0</v>
      </c>
      <c r="O85" s="258">
        <v>1466</v>
      </c>
      <c r="P85" s="255">
        <v>51.026801253045598</v>
      </c>
      <c r="Q85" s="256">
        <v>1407</v>
      </c>
      <c r="R85" s="257">
        <v>48.973198746954402</v>
      </c>
      <c r="S85" s="258">
        <v>248</v>
      </c>
      <c r="T85" s="255">
        <v>50.202429149797567</v>
      </c>
      <c r="U85" s="256">
        <v>246</v>
      </c>
      <c r="V85" s="259">
        <v>49.797570850202426</v>
      </c>
      <c r="W85" s="258">
        <v>1389</v>
      </c>
      <c r="X85" s="251">
        <v>48.346675948485903</v>
      </c>
      <c r="Y85" s="256">
        <v>1484</v>
      </c>
      <c r="Z85" s="259">
        <v>51.65332405151409</v>
      </c>
      <c r="AA85" s="258">
        <v>406</v>
      </c>
      <c r="AB85" s="251">
        <v>82.186234817813769</v>
      </c>
      <c r="AC85" s="258">
        <v>88</v>
      </c>
      <c r="AD85" s="259">
        <v>17.813765182186234</v>
      </c>
      <c r="AE85" s="258">
        <v>175</v>
      </c>
      <c r="AF85" s="251">
        <v>35.425101214574902</v>
      </c>
      <c r="AG85" s="256">
        <v>145</v>
      </c>
      <c r="AH85" s="251">
        <v>29.352226720647774</v>
      </c>
      <c r="AI85" s="256">
        <v>73</v>
      </c>
      <c r="AJ85" s="255">
        <v>14.777327935222672</v>
      </c>
      <c r="AK85" s="256">
        <v>101</v>
      </c>
      <c r="AL85" s="255">
        <v>20.445344129554655</v>
      </c>
      <c r="AM85" s="256">
        <v>0</v>
      </c>
      <c r="AN85" s="251">
        <v>0</v>
      </c>
      <c r="AO85" s="256">
        <v>0</v>
      </c>
      <c r="AP85" s="259">
        <v>0</v>
      </c>
      <c r="AQ85" s="506">
        <v>2873</v>
      </c>
      <c r="AR85" s="260">
        <v>494</v>
      </c>
      <c r="AT85"/>
    </row>
    <row r="86" spans="1:46" ht="15">
      <c r="A86" s="286">
        <v>55</v>
      </c>
      <c r="B86" s="287" t="s">
        <v>929</v>
      </c>
      <c r="C86" s="250">
        <v>4832</v>
      </c>
      <c r="D86" s="251">
        <v>77.960632462084547</v>
      </c>
      <c r="E86" s="252">
        <v>1218</v>
      </c>
      <c r="F86" s="251">
        <v>19.651500484027107</v>
      </c>
      <c r="G86" s="252">
        <v>120</v>
      </c>
      <c r="H86" s="251">
        <v>1.9361084220716358</v>
      </c>
      <c r="I86" s="252">
        <v>0</v>
      </c>
      <c r="J86" s="253">
        <v>0</v>
      </c>
      <c r="K86" s="252">
        <v>28</v>
      </c>
      <c r="L86" s="254">
        <v>0.45175863181671505</v>
      </c>
      <c r="M86" s="252">
        <v>0</v>
      </c>
      <c r="N86" s="466">
        <v>0</v>
      </c>
      <c r="O86" s="258">
        <v>3220</v>
      </c>
      <c r="P86" s="255">
        <v>51.952242658922231</v>
      </c>
      <c r="Q86" s="256">
        <v>2978</v>
      </c>
      <c r="R86" s="257">
        <v>48.047757341077769</v>
      </c>
      <c r="S86" s="258">
        <v>324</v>
      </c>
      <c r="T86" s="255">
        <v>55.862068965517238</v>
      </c>
      <c r="U86" s="256">
        <v>256</v>
      </c>
      <c r="V86" s="259">
        <v>44.137931034482762</v>
      </c>
      <c r="W86" s="258">
        <v>2373</v>
      </c>
      <c r="X86" s="251">
        <v>38.286544046466602</v>
      </c>
      <c r="Y86" s="256">
        <v>3825</v>
      </c>
      <c r="Z86" s="259">
        <v>61.713455953533405</v>
      </c>
      <c r="AA86" s="258">
        <v>453</v>
      </c>
      <c r="AB86" s="251">
        <v>78.103448275862064</v>
      </c>
      <c r="AC86" s="258">
        <v>127</v>
      </c>
      <c r="AD86" s="259">
        <v>21.896551724137929</v>
      </c>
      <c r="AE86" s="258">
        <v>243</v>
      </c>
      <c r="AF86" s="251">
        <v>41.896551724137929</v>
      </c>
      <c r="AG86" s="256">
        <v>169</v>
      </c>
      <c r="AH86" s="251">
        <v>29.137931034482762</v>
      </c>
      <c r="AI86" s="256">
        <v>81</v>
      </c>
      <c r="AJ86" s="255">
        <v>13.96551724137931</v>
      </c>
      <c r="AK86" s="256">
        <v>87</v>
      </c>
      <c r="AL86" s="255">
        <v>15</v>
      </c>
      <c r="AM86" s="256">
        <v>0</v>
      </c>
      <c r="AN86" s="251">
        <v>0</v>
      </c>
      <c r="AO86" s="256">
        <v>0</v>
      </c>
      <c r="AP86" s="259">
        <v>0</v>
      </c>
      <c r="AQ86" s="506">
        <v>6198</v>
      </c>
      <c r="AR86" s="260">
        <v>580</v>
      </c>
      <c r="AT86"/>
    </row>
    <row r="87" spans="1:46" ht="15">
      <c r="A87" s="286">
        <v>148</v>
      </c>
      <c r="B87" s="287" t="s">
        <v>73</v>
      </c>
      <c r="C87" s="250">
        <v>5428</v>
      </c>
      <c r="D87" s="251">
        <v>28.256116605934412</v>
      </c>
      <c r="E87" s="252">
        <v>6681</v>
      </c>
      <c r="F87" s="251">
        <v>34.778761061946902</v>
      </c>
      <c r="G87" s="252">
        <v>6579</v>
      </c>
      <c r="H87" s="251">
        <v>34.247787610619469</v>
      </c>
      <c r="I87" s="252">
        <v>17</v>
      </c>
      <c r="J87" s="253">
        <v>8.8495575221238937E-2</v>
      </c>
      <c r="K87" s="252">
        <v>396</v>
      </c>
      <c r="L87" s="254">
        <v>2.0614263404476834</v>
      </c>
      <c r="M87" s="252">
        <v>109</v>
      </c>
      <c r="N87" s="466">
        <v>0.56741280583029674</v>
      </c>
      <c r="O87" s="258">
        <v>9566</v>
      </c>
      <c r="P87" s="255">
        <v>49.796980739198332</v>
      </c>
      <c r="Q87" s="256">
        <v>9644</v>
      </c>
      <c r="R87" s="257">
        <v>50.203019260801661</v>
      </c>
      <c r="S87" s="258">
        <v>18787</v>
      </c>
      <c r="T87" s="255">
        <v>49.789309092836511</v>
      </c>
      <c r="U87" s="256">
        <v>18946</v>
      </c>
      <c r="V87" s="259">
        <v>50.210690907163489</v>
      </c>
      <c r="W87" s="258">
        <v>11668</v>
      </c>
      <c r="X87" s="251">
        <v>60.739198334200935</v>
      </c>
      <c r="Y87" s="256">
        <v>7542</v>
      </c>
      <c r="Z87" s="259">
        <v>39.260801665799065</v>
      </c>
      <c r="AA87" s="258">
        <v>32188</v>
      </c>
      <c r="AB87" s="251">
        <v>85.304640500357777</v>
      </c>
      <c r="AC87" s="258">
        <v>5545</v>
      </c>
      <c r="AD87" s="259">
        <v>14.695359499642224</v>
      </c>
      <c r="AE87" s="258">
        <v>12621</v>
      </c>
      <c r="AF87" s="251">
        <v>33.448175337237963</v>
      </c>
      <c r="AG87" s="256">
        <v>9280</v>
      </c>
      <c r="AH87" s="251">
        <v>24.593856836191133</v>
      </c>
      <c r="AI87" s="256">
        <v>6113</v>
      </c>
      <c r="AJ87" s="255">
        <v>16.200673150822887</v>
      </c>
      <c r="AK87" s="256">
        <v>9645</v>
      </c>
      <c r="AL87" s="255">
        <v>25.561179869080114</v>
      </c>
      <c r="AM87" s="256">
        <v>53</v>
      </c>
      <c r="AN87" s="251">
        <v>0.14046060477566055</v>
      </c>
      <c r="AO87" s="256">
        <v>21</v>
      </c>
      <c r="AP87" s="259">
        <v>5.5654201892242863E-2</v>
      </c>
      <c r="AQ87" s="506">
        <v>19210</v>
      </c>
      <c r="AR87" s="260">
        <v>37733</v>
      </c>
      <c r="AT87"/>
    </row>
    <row r="88" spans="1:46" ht="15">
      <c r="A88" s="286">
        <v>197</v>
      </c>
      <c r="B88" s="287" t="s">
        <v>84</v>
      </c>
      <c r="C88" s="250">
        <v>8994</v>
      </c>
      <c r="D88" s="251">
        <v>77.461028335199373</v>
      </c>
      <c r="E88" s="252">
        <v>2270</v>
      </c>
      <c r="F88" s="251">
        <v>19.550426319869089</v>
      </c>
      <c r="G88" s="252">
        <v>301</v>
      </c>
      <c r="H88" s="251">
        <v>2.5923693049694259</v>
      </c>
      <c r="I88" s="252">
        <v>1</v>
      </c>
      <c r="J88" s="253">
        <v>8.6125226078718458E-3</v>
      </c>
      <c r="K88" s="252">
        <v>43</v>
      </c>
      <c r="L88" s="254">
        <v>0.37033847213848936</v>
      </c>
      <c r="M88" s="252">
        <v>2</v>
      </c>
      <c r="N88" s="466">
        <v>1.7225045215743692E-2</v>
      </c>
      <c r="O88" s="258">
        <v>5908</v>
      </c>
      <c r="P88" s="255">
        <v>50.882783567306866</v>
      </c>
      <c r="Q88" s="256">
        <v>5703</v>
      </c>
      <c r="R88" s="257">
        <v>49.117216432693134</v>
      </c>
      <c r="S88" s="258">
        <v>1412</v>
      </c>
      <c r="T88" s="255">
        <v>50.901225666906988</v>
      </c>
      <c r="U88" s="256">
        <v>1362</v>
      </c>
      <c r="V88" s="259">
        <v>49.098774333093004</v>
      </c>
      <c r="W88" s="258">
        <v>4475</v>
      </c>
      <c r="X88" s="251">
        <v>38.541038670226506</v>
      </c>
      <c r="Y88" s="256">
        <v>7136</v>
      </c>
      <c r="Z88" s="259">
        <v>61.458961329773487</v>
      </c>
      <c r="AA88" s="258">
        <v>2264</v>
      </c>
      <c r="AB88" s="251">
        <v>81.614996395097322</v>
      </c>
      <c r="AC88" s="258">
        <v>510</v>
      </c>
      <c r="AD88" s="259">
        <v>18.385003604902668</v>
      </c>
      <c r="AE88" s="258">
        <v>888</v>
      </c>
      <c r="AF88" s="251">
        <v>32.011535688536405</v>
      </c>
      <c r="AG88" s="256">
        <v>694</v>
      </c>
      <c r="AH88" s="251">
        <v>25.018024513338137</v>
      </c>
      <c r="AI88" s="256">
        <v>523</v>
      </c>
      <c r="AJ88" s="255">
        <v>18.853640951694302</v>
      </c>
      <c r="AK88" s="256">
        <v>666</v>
      </c>
      <c r="AL88" s="255">
        <v>24.008651766402306</v>
      </c>
      <c r="AM88" s="256">
        <v>1</v>
      </c>
      <c r="AN88" s="251">
        <v>3.6049026676279738E-2</v>
      </c>
      <c r="AO88" s="256">
        <v>2</v>
      </c>
      <c r="AP88" s="259">
        <v>7.2098053352559477E-2</v>
      </c>
      <c r="AQ88" s="506">
        <v>11611</v>
      </c>
      <c r="AR88" s="260">
        <v>2774</v>
      </c>
    </row>
    <row r="89" spans="1:46" ht="15">
      <c r="A89" s="286">
        <v>206</v>
      </c>
      <c r="B89" s="287" t="s">
        <v>86</v>
      </c>
      <c r="C89" s="250">
        <v>1014</v>
      </c>
      <c r="D89" s="251">
        <v>37.821708317791867</v>
      </c>
      <c r="E89" s="252">
        <v>1028</v>
      </c>
      <c r="F89" s="251">
        <v>38.343901529280117</v>
      </c>
      <c r="G89" s="252">
        <v>620</v>
      </c>
      <c r="H89" s="251">
        <v>23.125699365908243</v>
      </c>
      <c r="I89" s="252">
        <v>0</v>
      </c>
      <c r="J89" s="253">
        <v>0</v>
      </c>
      <c r="K89" s="252">
        <v>12</v>
      </c>
      <c r="L89" s="254">
        <v>0.44759418127564338</v>
      </c>
      <c r="M89" s="252">
        <v>7</v>
      </c>
      <c r="N89" s="466">
        <v>0.26109660574412535</v>
      </c>
      <c r="O89" s="258">
        <v>1353</v>
      </c>
      <c r="P89" s="255">
        <v>50.466243938828789</v>
      </c>
      <c r="Q89" s="256">
        <v>1328</v>
      </c>
      <c r="R89" s="257">
        <v>49.533756061171204</v>
      </c>
      <c r="S89" s="258">
        <v>393</v>
      </c>
      <c r="T89" s="255">
        <v>55.042016806722692</v>
      </c>
      <c r="U89" s="256">
        <v>321</v>
      </c>
      <c r="V89" s="259">
        <v>44.957983193277315</v>
      </c>
      <c r="W89" s="258">
        <v>856</v>
      </c>
      <c r="X89" s="251">
        <v>31.928384930995897</v>
      </c>
      <c r="Y89" s="256">
        <v>1825</v>
      </c>
      <c r="Z89" s="259">
        <v>68.071615069004096</v>
      </c>
      <c r="AA89" s="258">
        <v>553</v>
      </c>
      <c r="AB89" s="251">
        <v>77.450980392156865</v>
      </c>
      <c r="AC89" s="258">
        <v>161</v>
      </c>
      <c r="AD89" s="259">
        <v>22.549019607843139</v>
      </c>
      <c r="AE89" s="258">
        <v>283</v>
      </c>
      <c r="AF89" s="251">
        <v>39.635854341736696</v>
      </c>
      <c r="AG89" s="256">
        <v>154</v>
      </c>
      <c r="AH89" s="251">
        <v>21.568627450980394</v>
      </c>
      <c r="AI89" s="256">
        <v>110</v>
      </c>
      <c r="AJ89" s="255">
        <v>15.406162464985995</v>
      </c>
      <c r="AK89" s="256">
        <v>166</v>
      </c>
      <c r="AL89" s="255">
        <v>23.249299719887954</v>
      </c>
      <c r="AM89" s="256">
        <v>0</v>
      </c>
      <c r="AN89" s="251">
        <v>0</v>
      </c>
      <c r="AO89" s="256">
        <v>1</v>
      </c>
      <c r="AP89" s="259">
        <v>0.14005602240896359</v>
      </c>
      <c r="AQ89" s="506">
        <v>2681</v>
      </c>
      <c r="AR89" s="260">
        <v>714</v>
      </c>
    </row>
    <row r="90" spans="1:46" ht="15">
      <c r="A90" s="286">
        <v>313</v>
      </c>
      <c r="B90" s="287" t="s">
        <v>930</v>
      </c>
      <c r="C90" s="250">
        <v>5171</v>
      </c>
      <c r="D90" s="251">
        <v>77.410179640718567</v>
      </c>
      <c r="E90" s="252">
        <v>1083</v>
      </c>
      <c r="F90" s="251">
        <v>16.212574850299401</v>
      </c>
      <c r="G90" s="252">
        <v>360</v>
      </c>
      <c r="H90" s="251">
        <v>5.3892215568862278</v>
      </c>
      <c r="I90" s="252">
        <v>0</v>
      </c>
      <c r="J90" s="253">
        <v>0</v>
      </c>
      <c r="K90" s="252">
        <v>63</v>
      </c>
      <c r="L90" s="254">
        <v>0.94311377245508976</v>
      </c>
      <c r="M90" s="252">
        <v>3</v>
      </c>
      <c r="N90" s="466">
        <v>4.4910179640718563E-2</v>
      </c>
      <c r="O90" s="258">
        <v>3389</v>
      </c>
      <c r="P90" s="255">
        <v>50.733532934131745</v>
      </c>
      <c r="Q90" s="256">
        <v>3291</v>
      </c>
      <c r="R90" s="257">
        <v>49.266467065868262</v>
      </c>
      <c r="S90" s="258">
        <v>900</v>
      </c>
      <c r="T90" s="255">
        <v>50.279329608938554</v>
      </c>
      <c r="U90" s="256">
        <v>890</v>
      </c>
      <c r="V90" s="259">
        <v>49.720670391061446</v>
      </c>
      <c r="W90" s="258">
        <v>3086</v>
      </c>
      <c r="X90" s="251">
        <v>46.197604790419163</v>
      </c>
      <c r="Y90" s="256">
        <v>3594</v>
      </c>
      <c r="Z90" s="259">
        <v>53.802395209580837</v>
      </c>
      <c r="AA90" s="258">
        <v>1563</v>
      </c>
      <c r="AB90" s="251">
        <v>87.318435754189949</v>
      </c>
      <c r="AC90" s="258">
        <v>227</v>
      </c>
      <c r="AD90" s="259">
        <v>12.681564245810057</v>
      </c>
      <c r="AE90" s="258">
        <v>579</v>
      </c>
      <c r="AF90" s="251">
        <v>32.346368715083798</v>
      </c>
      <c r="AG90" s="256">
        <v>435</v>
      </c>
      <c r="AH90" s="251">
        <v>24.30167597765363</v>
      </c>
      <c r="AI90" s="256">
        <v>320</v>
      </c>
      <c r="AJ90" s="255">
        <v>17.877094972067038</v>
      </c>
      <c r="AK90" s="256">
        <v>455</v>
      </c>
      <c r="AL90" s="255">
        <v>25.41899441340782</v>
      </c>
      <c r="AM90" s="256">
        <v>1</v>
      </c>
      <c r="AN90" s="251">
        <v>5.5865921787709494E-2</v>
      </c>
      <c r="AO90" s="256">
        <v>0</v>
      </c>
      <c r="AP90" s="259">
        <v>0</v>
      </c>
      <c r="AQ90" s="506">
        <v>6680</v>
      </c>
      <c r="AR90" s="260">
        <v>1790</v>
      </c>
    </row>
    <row r="91" spans="1:46" ht="15">
      <c r="A91" s="286">
        <v>318</v>
      </c>
      <c r="B91" s="287" t="s">
        <v>120</v>
      </c>
      <c r="C91" s="250">
        <v>2775</v>
      </c>
      <c r="D91" s="251">
        <v>17.669531996179561</v>
      </c>
      <c r="E91" s="252">
        <v>6073</v>
      </c>
      <c r="F91" s="251">
        <v>38.669213626233685</v>
      </c>
      <c r="G91" s="252">
        <v>6217</v>
      </c>
      <c r="H91" s="251">
        <v>39.586119070359757</v>
      </c>
      <c r="I91" s="252">
        <v>63</v>
      </c>
      <c r="J91" s="253">
        <v>0.40114613180515757</v>
      </c>
      <c r="K91" s="252">
        <v>470</v>
      </c>
      <c r="L91" s="254">
        <v>2.9926774912448266</v>
      </c>
      <c r="M91" s="252">
        <v>107</v>
      </c>
      <c r="N91" s="466">
        <v>0.68131168417701371</v>
      </c>
      <c r="O91" s="258">
        <v>7875</v>
      </c>
      <c r="P91" s="255">
        <v>50.143266475644701</v>
      </c>
      <c r="Q91" s="256">
        <v>7830</v>
      </c>
      <c r="R91" s="257">
        <v>49.856733524355299</v>
      </c>
      <c r="S91" s="258">
        <v>17275</v>
      </c>
      <c r="T91" s="255">
        <v>50.15241689650167</v>
      </c>
      <c r="U91" s="256">
        <v>17170</v>
      </c>
      <c r="V91" s="259">
        <v>49.84758310349833</v>
      </c>
      <c r="W91" s="258">
        <v>8837</v>
      </c>
      <c r="X91" s="251">
        <v>56.268704234320275</v>
      </c>
      <c r="Y91" s="256">
        <v>6868</v>
      </c>
      <c r="Z91" s="259">
        <v>43.731295765679718</v>
      </c>
      <c r="AA91" s="258">
        <v>29772</v>
      </c>
      <c r="AB91" s="251">
        <v>86.433444621860929</v>
      </c>
      <c r="AC91" s="258">
        <v>4673</v>
      </c>
      <c r="AD91" s="259">
        <v>13.566555378139061</v>
      </c>
      <c r="AE91" s="258">
        <v>11667</v>
      </c>
      <c r="AF91" s="251">
        <v>33.871389171142404</v>
      </c>
      <c r="AG91" s="256">
        <v>8986</v>
      </c>
      <c r="AH91" s="251">
        <v>26.087966323123819</v>
      </c>
      <c r="AI91" s="256">
        <v>5558</v>
      </c>
      <c r="AJ91" s="255">
        <v>16.135868776310058</v>
      </c>
      <c r="AK91" s="256">
        <v>8154</v>
      </c>
      <c r="AL91" s="255">
        <v>23.672521410944984</v>
      </c>
      <c r="AM91" s="256">
        <v>50</v>
      </c>
      <c r="AN91" s="251">
        <v>0.1451589490492089</v>
      </c>
      <c r="AO91" s="256">
        <v>30</v>
      </c>
      <c r="AP91" s="259">
        <v>8.7095369429525324E-2</v>
      </c>
      <c r="AQ91" s="506">
        <v>15705</v>
      </c>
      <c r="AR91" s="260">
        <v>34445</v>
      </c>
    </row>
    <row r="92" spans="1:46" ht="15">
      <c r="A92" s="286">
        <v>321</v>
      </c>
      <c r="B92" s="287" t="s">
        <v>122</v>
      </c>
      <c r="C92" s="250">
        <v>1438</v>
      </c>
      <c r="D92" s="251">
        <v>35.691238520724745</v>
      </c>
      <c r="E92" s="252">
        <v>1339</v>
      </c>
      <c r="F92" s="251">
        <v>33.234053114916847</v>
      </c>
      <c r="G92" s="252">
        <v>1147</v>
      </c>
      <c r="H92" s="251">
        <v>28.468602630925787</v>
      </c>
      <c r="I92" s="252">
        <v>1</v>
      </c>
      <c r="J92" s="253">
        <v>2.482005460412013E-2</v>
      </c>
      <c r="K92" s="252">
        <v>92</v>
      </c>
      <c r="L92" s="254">
        <v>2.283445023579052</v>
      </c>
      <c r="M92" s="252">
        <v>12</v>
      </c>
      <c r="N92" s="466">
        <v>0.29784065524944153</v>
      </c>
      <c r="O92" s="258">
        <v>1989</v>
      </c>
      <c r="P92" s="255">
        <v>49.367088607594937</v>
      </c>
      <c r="Q92" s="256">
        <v>2040</v>
      </c>
      <c r="R92" s="257">
        <v>50.632911392405063</v>
      </c>
      <c r="S92" s="258">
        <v>1455</v>
      </c>
      <c r="T92" s="255">
        <v>52.113180515759318</v>
      </c>
      <c r="U92" s="256">
        <v>1337</v>
      </c>
      <c r="V92" s="259">
        <v>47.886819484240689</v>
      </c>
      <c r="W92" s="258">
        <v>2843</v>
      </c>
      <c r="X92" s="251">
        <v>70.563415239513532</v>
      </c>
      <c r="Y92" s="256">
        <v>1186</v>
      </c>
      <c r="Z92" s="259">
        <v>29.436584760486472</v>
      </c>
      <c r="AA92" s="258">
        <v>2373</v>
      </c>
      <c r="AB92" s="251">
        <v>84.992836676217763</v>
      </c>
      <c r="AC92" s="258">
        <v>419</v>
      </c>
      <c r="AD92" s="259">
        <v>15.007163323782235</v>
      </c>
      <c r="AE92" s="258">
        <v>991</v>
      </c>
      <c r="AF92" s="251">
        <v>35.494269340974213</v>
      </c>
      <c r="AG92" s="256">
        <v>730</v>
      </c>
      <c r="AH92" s="251">
        <v>26.146131805157591</v>
      </c>
      <c r="AI92" s="256">
        <v>456</v>
      </c>
      <c r="AJ92" s="255">
        <v>16.332378223495702</v>
      </c>
      <c r="AK92" s="256">
        <v>601</v>
      </c>
      <c r="AL92" s="255">
        <v>21.525787965616043</v>
      </c>
      <c r="AM92" s="256">
        <v>8</v>
      </c>
      <c r="AN92" s="251">
        <v>0.28653295128939826</v>
      </c>
      <c r="AO92" s="256">
        <v>6</v>
      </c>
      <c r="AP92" s="259">
        <v>0.21489971346704873</v>
      </c>
      <c r="AQ92" s="506">
        <v>4029</v>
      </c>
      <c r="AR92" s="260">
        <v>2792</v>
      </c>
    </row>
    <row r="93" spans="1:46" ht="15">
      <c r="A93" s="286">
        <v>376</v>
      </c>
      <c r="B93" s="287" t="s">
        <v>931</v>
      </c>
      <c r="C93" s="250">
        <v>4329</v>
      </c>
      <c r="D93" s="251">
        <v>25.651813225882908</v>
      </c>
      <c r="E93" s="252">
        <v>6807</v>
      </c>
      <c r="F93" s="251">
        <v>40.335387532590659</v>
      </c>
      <c r="G93" s="252">
        <v>5393</v>
      </c>
      <c r="H93" s="251">
        <v>31.956624792604881</v>
      </c>
      <c r="I93" s="252">
        <v>13</v>
      </c>
      <c r="J93" s="253">
        <v>7.7032472149798539E-2</v>
      </c>
      <c r="K93" s="252">
        <v>246</v>
      </c>
      <c r="L93" s="254">
        <v>1.4576913960654183</v>
      </c>
      <c r="M93" s="252">
        <v>88</v>
      </c>
      <c r="N93" s="466">
        <v>0.52145058070632855</v>
      </c>
      <c r="O93" s="258">
        <v>8607</v>
      </c>
      <c r="P93" s="255">
        <v>51.001422137947387</v>
      </c>
      <c r="Q93" s="256">
        <v>8269</v>
      </c>
      <c r="R93" s="257">
        <v>48.998577862052613</v>
      </c>
      <c r="S93" s="258">
        <v>31315</v>
      </c>
      <c r="T93" s="255">
        <v>49.256783326779399</v>
      </c>
      <c r="U93" s="256">
        <v>32260</v>
      </c>
      <c r="V93" s="259">
        <v>50.743216673220601</v>
      </c>
      <c r="W93" s="258">
        <v>13688</v>
      </c>
      <c r="X93" s="251">
        <v>81.109267598957103</v>
      </c>
      <c r="Y93" s="256">
        <v>3188</v>
      </c>
      <c r="Z93" s="259">
        <v>18.8907324010429</v>
      </c>
      <c r="AA93" s="258">
        <v>59891</v>
      </c>
      <c r="AB93" s="251">
        <v>94.205269366889496</v>
      </c>
      <c r="AC93" s="258">
        <v>3684</v>
      </c>
      <c r="AD93" s="259">
        <v>5.7947306331104995</v>
      </c>
      <c r="AE93" s="258">
        <v>21779</v>
      </c>
      <c r="AF93" s="251">
        <v>34.257176563114434</v>
      </c>
      <c r="AG93" s="256">
        <v>17563</v>
      </c>
      <c r="AH93" s="251">
        <v>27.625639009044434</v>
      </c>
      <c r="AI93" s="256">
        <v>9452</v>
      </c>
      <c r="AJ93" s="255">
        <v>14.867479355092412</v>
      </c>
      <c r="AK93" s="256">
        <v>14636</v>
      </c>
      <c r="AL93" s="255">
        <v>23.021627998427054</v>
      </c>
      <c r="AM93" s="256">
        <v>84</v>
      </c>
      <c r="AN93" s="251">
        <v>0.13212740857255209</v>
      </c>
      <c r="AO93" s="256">
        <v>61</v>
      </c>
      <c r="AP93" s="259">
        <v>9.5949665749115218E-2</v>
      </c>
      <c r="AQ93" s="506">
        <v>16876</v>
      </c>
      <c r="AR93" s="260">
        <v>63575</v>
      </c>
    </row>
    <row r="94" spans="1:46" ht="15">
      <c r="A94" s="286">
        <v>400</v>
      </c>
      <c r="B94" s="287" t="s">
        <v>932</v>
      </c>
      <c r="C94" s="250">
        <v>4363</v>
      </c>
      <c r="D94" s="251">
        <v>42.404509670521918</v>
      </c>
      <c r="E94" s="252">
        <v>3308</v>
      </c>
      <c r="F94" s="251">
        <v>32.150840703664109</v>
      </c>
      <c r="G94" s="252">
        <v>2422</v>
      </c>
      <c r="H94" s="251">
        <v>23.539702595004375</v>
      </c>
      <c r="I94" s="252">
        <v>1</v>
      </c>
      <c r="J94" s="253">
        <v>9.7191175041306255E-3</v>
      </c>
      <c r="K94" s="252">
        <v>145</v>
      </c>
      <c r="L94" s="254">
        <v>1.4092720380989405</v>
      </c>
      <c r="M94" s="252">
        <v>50</v>
      </c>
      <c r="N94" s="466">
        <v>0.48595587520653127</v>
      </c>
      <c r="O94" s="258">
        <v>5258</v>
      </c>
      <c r="P94" s="255">
        <v>51.103119836718825</v>
      </c>
      <c r="Q94" s="256">
        <v>5031</v>
      </c>
      <c r="R94" s="257">
        <v>48.896880163281175</v>
      </c>
      <c r="S94" s="258">
        <v>6524</v>
      </c>
      <c r="T94" s="255">
        <v>50.893205398236994</v>
      </c>
      <c r="U94" s="256">
        <v>6295</v>
      </c>
      <c r="V94" s="259">
        <v>49.106794601763006</v>
      </c>
      <c r="W94" s="258">
        <v>6156</v>
      </c>
      <c r="X94" s="251">
        <v>59.830887355428132</v>
      </c>
      <c r="Y94" s="256">
        <v>4133</v>
      </c>
      <c r="Z94" s="259">
        <v>40.169112644571875</v>
      </c>
      <c r="AA94" s="258">
        <v>10445</v>
      </c>
      <c r="AB94" s="251">
        <v>81.480614712536081</v>
      </c>
      <c r="AC94" s="258">
        <v>2374</v>
      </c>
      <c r="AD94" s="259">
        <v>18.519385287463923</v>
      </c>
      <c r="AE94" s="258">
        <v>4263</v>
      </c>
      <c r="AF94" s="251">
        <v>33.255324128247132</v>
      </c>
      <c r="AG94" s="256">
        <v>3018</v>
      </c>
      <c r="AH94" s="251">
        <v>23.543178095015215</v>
      </c>
      <c r="AI94" s="256">
        <v>2244</v>
      </c>
      <c r="AJ94" s="255">
        <v>17.50526562134332</v>
      </c>
      <c r="AK94" s="256">
        <v>3273</v>
      </c>
      <c r="AL94" s="255">
        <v>25.532412824713319</v>
      </c>
      <c r="AM94" s="256">
        <v>17</v>
      </c>
      <c r="AN94" s="251">
        <v>0.1326156486465403</v>
      </c>
      <c r="AO94" s="256">
        <v>4</v>
      </c>
      <c r="AP94" s="259">
        <v>3.1203682034480068E-2</v>
      </c>
      <c r="AQ94" s="506">
        <v>10289</v>
      </c>
      <c r="AR94" s="260">
        <v>12819</v>
      </c>
    </row>
    <row r="95" spans="1:46" ht="15">
      <c r="A95" s="286">
        <v>440</v>
      </c>
      <c r="B95" s="287" t="s">
        <v>149</v>
      </c>
      <c r="C95" s="250">
        <v>7721</v>
      </c>
      <c r="D95" s="251">
        <v>28.750698194004841</v>
      </c>
      <c r="E95" s="252">
        <v>10159</v>
      </c>
      <c r="F95" s="251">
        <v>37.829082107614973</v>
      </c>
      <c r="G95" s="252">
        <v>7556</v>
      </c>
      <c r="H95" s="251">
        <v>28.136287469744925</v>
      </c>
      <c r="I95" s="252">
        <v>11</v>
      </c>
      <c r="J95" s="253">
        <v>4.0960714950660955E-2</v>
      </c>
      <c r="K95" s="252">
        <v>1224</v>
      </c>
      <c r="L95" s="254">
        <v>4.557810463600819</v>
      </c>
      <c r="M95" s="252">
        <v>184</v>
      </c>
      <c r="N95" s="466">
        <v>0.68516105008378336</v>
      </c>
      <c r="O95" s="258">
        <v>13284</v>
      </c>
      <c r="P95" s="255">
        <v>49.465648854961827</v>
      </c>
      <c r="Q95" s="256">
        <v>13571</v>
      </c>
      <c r="R95" s="257">
        <v>50.534351145038173</v>
      </c>
      <c r="S95" s="258">
        <v>23045</v>
      </c>
      <c r="T95" s="255">
        <v>50.181826100211225</v>
      </c>
      <c r="U95" s="256">
        <v>22878</v>
      </c>
      <c r="V95" s="259">
        <v>49.818173899788775</v>
      </c>
      <c r="W95" s="258">
        <v>18059</v>
      </c>
      <c r="X95" s="251">
        <v>67.246322844907837</v>
      </c>
      <c r="Y95" s="256">
        <v>8796</v>
      </c>
      <c r="Z95" s="259">
        <v>32.753677155092156</v>
      </c>
      <c r="AA95" s="258">
        <v>42406</v>
      </c>
      <c r="AB95" s="251">
        <v>92.341528210265011</v>
      </c>
      <c r="AC95" s="258">
        <v>3517</v>
      </c>
      <c r="AD95" s="259">
        <v>7.6584717897349917</v>
      </c>
      <c r="AE95" s="258">
        <v>14742</v>
      </c>
      <c r="AF95" s="251">
        <v>32.101561309147918</v>
      </c>
      <c r="AG95" s="256">
        <v>11100</v>
      </c>
      <c r="AH95" s="251">
        <v>24.170894758617685</v>
      </c>
      <c r="AI95" s="256">
        <v>8234</v>
      </c>
      <c r="AJ95" s="255">
        <v>17.930013283104326</v>
      </c>
      <c r="AK95" s="256">
        <v>11755</v>
      </c>
      <c r="AL95" s="255">
        <v>25.597195305184766</v>
      </c>
      <c r="AM95" s="256">
        <v>69</v>
      </c>
      <c r="AN95" s="251">
        <v>0.15025150795897479</v>
      </c>
      <c r="AO95" s="256">
        <v>23</v>
      </c>
      <c r="AP95" s="259">
        <v>5.0083835986324932E-2</v>
      </c>
      <c r="AQ95" s="506">
        <v>26855</v>
      </c>
      <c r="AR95" s="260">
        <v>45923</v>
      </c>
    </row>
    <row r="96" spans="1:46" ht="15">
      <c r="A96" s="286">
        <v>483</v>
      </c>
      <c r="B96" s="287" t="s">
        <v>157</v>
      </c>
      <c r="C96" s="250">
        <v>5515</v>
      </c>
      <c r="D96" s="251">
        <v>72.422849638870645</v>
      </c>
      <c r="E96" s="252">
        <v>1803</v>
      </c>
      <c r="F96" s="251">
        <v>23.676953381483916</v>
      </c>
      <c r="G96" s="252">
        <v>270</v>
      </c>
      <c r="H96" s="251">
        <v>3.5456336178594881</v>
      </c>
      <c r="I96" s="252">
        <v>0</v>
      </c>
      <c r="J96" s="253">
        <v>0</v>
      </c>
      <c r="K96" s="252">
        <v>25</v>
      </c>
      <c r="L96" s="254">
        <v>0.3282994090610637</v>
      </c>
      <c r="M96" s="252">
        <v>2</v>
      </c>
      <c r="N96" s="466">
        <v>2.6263952724885097E-2</v>
      </c>
      <c r="O96" s="258">
        <v>4039</v>
      </c>
      <c r="P96" s="255">
        <v>53.040052527905445</v>
      </c>
      <c r="Q96" s="256">
        <v>3576</v>
      </c>
      <c r="R96" s="257">
        <v>46.959947472094548</v>
      </c>
      <c r="S96" s="258">
        <v>397</v>
      </c>
      <c r="T96" s="255">
        <v>54.160982264665755</v>
      </c>
      <c r="U96" s="256">
        <v>336</v>
      </c>
      <c r="V96" s="259">
        <v>45.839017735334245</v>
      </c>
      <c r="W96" s="258">
        <v>2315</v>
      </c>
      <c r="X96" s="251">
        <v>30.400525279054495</v>
      </c>
      <c r="Y96" s="256">
        <v>5300</v>
      </c>
      <c r="Z96" s="259">
        <v>69.599474720945494</v>
      </c>
      <c r="AA96" s="258">
        <v>558</v>
      </c>
      <c r="AB96" s="251">
        <v>76.12551159618009</v>
      </c>
      <c r="AC96" s="258">
        <v>175</v>
      </c>
      <c r="AD96" s="259">
        <v>23.874488403819917</v>
      </c>
      <c r="AE96" s="258">
        <v>278</v>
      </c>
      <c r="AF96" s="251">
        <v>37.92633015006821</v>
      </c>
      <c r="AG96" s="256">
        <v>186</v>
      </c>
      <c r="AH96" s="251">
        <v>25.375170532060025</v>
      </c>
      <c r="AI96" s="256">
        <v>119</v>
      </c>
      <c r="AJ96" s="255">
        <v>16.234652114597544</v>
      </c>
      <c r="AK96" s="256">
        <v>150</v>
      </c>
      <c r="AL96" s="255">
        <v>20.463847203274216</v>
      </c>
      <c r="AM96" s="256">
        <v>0</v>
      </c>
      <c r="AN96" s="251">
        <v>0</v>
      </c>
      <c r="AO96" s="256">
        <v>0</v>
      </c>
      <c r="AP96" s="259">
        <v>0</v>
      </c>
      <c r="AQ96" s="506">
        <v>7615</v>
      </c>
      <c r="AR96" s="260">
        <v>733</v>
      </c>
    </row>
    <row r="97" spans="1:44" ht="15">
      <c r="A97" s="286">
        <v>541</v>
      </c>
      <c r="B97" s="287" t="s">
        <v>933</v>
      </c>
      <c r="C97" s="250">
        <v>3355</v>
      </c>
      <c r="D97" s="251">
        <v>25.679295828549559</v>
      </c>
      <c r="E97" s="252">
        <v>6947</v>
      </c>
      <c r="F97" s="251">
        <v>53.172598545732875</v>
      </c>
      <c r="G97" s="252">
        <v>2616</v>
      </c>
      <c r="H97" s="251">
        <v>20.02296211251435</v>
      </c>
      <c r="I97" s="252">
        <v>8</v>
      </c>
      <c r="J97" s="253">
        <v>6.1232300038270189E-2</v>
      </c>
      <c r="K97" s="252">
        <v>135</v>
      </c>
      <c r="L97" s="254">
        <v>1.0332950631458095</v>
      </c>
      <c r="M97" s="252">
        <v>4</v>
      </c>
      <c r="N97" s="466">
        <v>3.0616150019135095E-2</v>
      </c>
      <c r="O97" s="258">
        <v>6360</v>
      </c>
      <c r="P97" s="255">
        <v>48.679678530424795</v>
      </c>
      <c r="Q97" s="256">
        <v>6705</v>
      </c>
      <c r="R97" s="257">
        <v>51.320321469575205</v>
      </c>
      <c r="S97" s="258">
        <v>3069</v>
      </c>
      <c r="T97" s="255">
        <v>50.369276218611525</v>
      </c>
      <c r="U97" s="256">
        <v>3024</v>
      </c>
      <c r="V97" s="259">
        <v>49.630723781388483</v>
      </c>
      <c r="W97" s="258">
        <v>6843</v>
      </c>
      <c r="X97" s="251">
        <v>52.376578645235362</v>
      </c>
      <c r="Y97" s="256">
        <v>6222</v>
      </c>
      <c r="Z97" s="259">
        <v>47.623421354764638</v>
      </c>
      <c r="AA97" s="258">
        <v>4973</v>
      </c>
      <c r="AB97" s="251">
        <v>81.618250451337602</v>
      </c>
      <c r="AC97" s="258">
        <v>1120</v>
      </c>
      <c r="AD97" s="259">
        <v>18.381749548662398</v>
      </c>
      <c r="AE97" s="258">
        <v>2100</v>
      </c>
      <c r="AF97" s="251">
        <v>34.465780403741995</v>
      </c>
      <c r="AG97" s="256">
        <v>1522</v>
      </c>
      <c r="AH97" s="251">
        <v>24.979484654521585</v>
      </c>
      <c r="AI97" s="256">
        <v>966</v>
      </c>
      <c r="AJ97" s="255">
        <v>15.854258985721319</v>
      </c>
      <c r="AK97" s="256">
        <v>1495</v>
      </c>
      <c r="AL97" s="255">
        <v>24.536353192187757</v>
      </c>
      <c r="AM97" s="256">
        <v>3</v>
      </c>
      <c r="AN97" s="251">
        <v>4.9236829148202862E-2</v>
      </c>
      <c r="AO97" s="256">
        <v>7</v>
      </c>
      <c r="AP97" s="259">
        <v>0.11488593467914</v>
      </c>
      <c r="AQ97" s="506">
        <v>13065</v>
      </c>
      <c r="AR97" s="260">
        <v>6093</v>
      </c>
    </row>
    <row r="98" spans="1:44" ht="15">
      <c r="A98" s="286">
        <v>607</v>
      </c>
      <c r="B98" s="287" t="s">
        <v>934</v>
      </c>
      <c r="C98" s="250">
        <v>931</v>
      </c>
      <c r="D98" s="251">
        <v>21.436794842274924</v>
      </c>
      <c r="E98" s="252">
        <v>1586</v>
      </c>
      <c r="F98" s="251">
        <v>36.518535574487679</v>
      </c>
      <c r="G98" s="252">
        <v>1695</v>
      </c>
      <c r="H98" s="251">
        <v>39.02832143679484</v>
      </c>
      <c r="I98" s="252">
        <v>7</v>
      </c>
      <c r="J98" s="253">
        <v>0.16117890858853326</v>
      </c>
      <c r="K98" s="252">
        <v>82</v>
      </c>
      <c r="L98" s="254">
        <v>1.8880957863228183</v>
      </c>
      <c r="M98" s="252">
        <v>42</v>
      </c>
      <c r="N98" s="466">
        <v>0.96707345153119961</v>
      </c>
      <c r="O98" s="258">
        <v>2166</v>
      </c>
      <c r="P98" s="255">
        <v>49.873359428966154</v>
      </c>
      <c r="Q98" s="256">
        <v>2177</v>
      </c>
      <c r="R98" s="257">
        <v>50.126640571033846</v>
      </c>
      <c r="S98" s="258">
        <v>7139</v>
      </c>
      <c r="T98" s="255">
        <v>48.331189492925326</v>
      </c>
      <c r="U98" s="256">
        <v>7632</v>
      </c>
      <c r="V98" s="259">
        <v>51.668810507074667</v>
      </c>
      <c r="W98" s="258">
        <v>2506</v>
      </c>
      <c r="X98" s="251">
        <v>57.702049274694915</v>
      </c>
      <c r="Y98" s="256">
        <v>1837</v>
      </c>
      <c r="Z98" s="259">
        <v>42.297950725305085</v>
      </c>
      <c r="AA98" s="258">
        <v>13321</v>
      </c>
      <c r="AB98" s="251">
        <v>90.183467605443099</v>
      </c>
      <c r="AC98" s="258">
        <v>1450</v>
      </c>
      <c r="AD98" s="259">
        <v>9.8165323945569032</v>
      </c>
      <c r="AE98" s="258">
        <v>5142</v>
      </c>
      <c r="AF98" s="251">
        <v>34.811454877801097</v>
      </c>
      <c r="AG98" s="256">
        <v>4436</v>
      </c>
      <c r="AH98" s="251">
        <v>30.031819105003049</v>
      </c>
      <c r="AI98" s="256">
        <v>1972</v>
      </c>
      <c r="AJ98" s="255">
        <v>13.350484056597386</v>
      </c>
      <c r="AK98" s="256">
        <v>3178</v>
      </c>
      <c r="AL98" s="255">
        <v>21.5151309999323</v>
      </c>
      <c r="AM98" s="256">
        <v>25</v>
      </c>
      <c r="AN98" s="251">
        <v>0.16925055852684312</v>
      </c>
      <c r="AO98" s="256">
        <v>18</v>
      </c>
      <c r="AP98" s="259">
        <v>0.12186040213932707</v>
      </c>
      <c r="AQ98" s="506">
        <v>4343</v>
      </c>
      <c r="AR98" s="260">
        <v>14771</v>
      </c>
    </row>
    <row r="99" spans="1:44" ht="15">
      <c r="A99" s="286">
        <v>615</v>
      </c>
      <c r="B99" s="287" t="s">
        <v>935</v>
      </c>
      <c r="C99" s="250">
        <v>10499</v>
      </c>
      <c r="D99" s="251">
        <v>26.471181483535876</v>
      </c>
      <c r="E99" s="252">
        <v>15264</v>
      </c>
      <c r="F99" s="251">
        <v>38.48519993948868</v>
      </c>
      <c r="G99" s="252">
        <v>12302</v>
      </c>
      <c r="H99" s="251">
        <v>31.017094448086329</v>
      </c>
      <c r="I99" s="252">
        <v>104</v>
      </c>
      <c r="J99" s="253">
        <v>0.26221572285815137</v>
      </c>
      <c r="K99" s="252">
        <v>1368</v>
      </c>
      <c r="L99" s="254">
        <v>3.449145277595683</v>
      </c>
      <c r="M99" s="252">
        <v>125</v>
      </c>
      <c r="N99" s="466">
        <v>0.31516312843527811</v>
      </c>
      <c r="O99" s="258">
        <v>19650</v>
      </c>
      <c r="P99" s="255">
        <v>49.543643790025712</v>
      </c>
      <c r="Q99" s="256">
        <v>20012</v>
      </c>
      <c r="R99" s="257">
        <v>50.456356209974288</v>
      </c>
      <c r="S99" s="258">
        <v>80505</v>
      </c>
      <c r="T99" s="255">
        <v>49.307894898021679</v>
      </c>
      <c r="U99" s="256">
        <v>82765</v>
      </c>
      <c r="V99" s="259">
        <v>50.692105101978314</v>
      </c>
      <c r="W99" s="258">
        <v>30764</v>
      </c>
      <c r="X99" s="251">
        <v>77.565427865463164</v>
      </c>
      <c r="Y99" s="256">
        <v>8898</v>
      </c>
      <c r="Z99" s="259">
        <v>22.434572134536836</v>
      </c>
      <c r="AA99" s="258">
        <v>150421</v>
      </c>
      <c r="AB99" s="251">
        <v>92.130213756354507</v>
      </c>
      <c r="AC99" s="258">
        <v>12849</v>
      </c>
      <c r="AD99" s="259">
        <v>7.8697862436454953</v>
      </c>
      <c r="AE99" s="258">
        <v>55127</v>
      </c>
      <c r="AF99" s="251">
        <v>33.764316775892695</v>
      </c>
      <c r="AG99" s="256">
        <v>45876</v>
      </c>
      <c r="AH99" s="251">
        <v>28.098242175537454</v>
      </c>
      <c r="AI99" s="256">
        <v>25013</v>
      </c>
      <c r="AJ99" s="255">
        <v>15.320022049366081</v>
      </c>
      <c r="AK99" s="256">
        <v>36723</v>
      </c>
      <c r="AL99" s="255">
        <v>22.492190849513076</v>
      </c>
      <c r="AM99" s="256">
        <v>365</v>
      </c>
      <c r="AN99" s="251">
        <v>0.22355607276290809</v>
      </c>
      <c r="AO99" s="256">
        <v>166</v>
      </c>
      <c r="AP99" s="259">
        <v>0.10167207692778832</v>
      </c>
      <c r="AQ99" s="506">
        <v>39662</v>
      </c>
      <c r="AR99" s="260">
        <v>163270</v>
      </c>
    </row>
    <row r="100" spans="1:44" ht="15">
      <c r="A100" s="286">
        <v>649</v>
      </c>
      <c r="B100" s="287" t="s">
        <v>936</v>
      </c>
      <c r="C100" s="250">
        <v>7466</v>
      </c>
      <c r="D100" s="251">
        <v>73.138714733542315</v>
      </c>
      <c r="E100" s="252">
        <v>2089</v>
      </c>
      <c r="F100" s="251">
        <v>20.464341692789969</v>
      </c>
      <c r="G100" s="252">
        <v>598</v>
      </c>
      <c r="H100" s="251">
        <v>5.858150470219436</v>
      </c>
      <c r="I100" s="252">
        <v>0</v>
      </c>
      <c r="J100" s="253">
        <v>0</v>
      </c>
      <c r="K100" s="252">
        <v>52</v>
      </c>
      <c r="L100" s="254">
        <v>0.50940438871473348</v>
      </c>
      <c r="M100" s="252">
        <v>3</v>
      </c>
      <c r="N100" s="466">
        <v>2.938871473354232E-2</v>
      </c>
      <c r="O100" s="258">
        <v>5196</v>
      </c>
      <c r="P100" s="255">
        <v>50.901253918495293</v>
      </c>
      <c r="Q100" s="256">
        <v>5012</v>
      </c>
      <c r="R100" s="257">
        <v>49.0987460815047</v>
      </c>
      <c r="S100" s="258">
        <v>1318</v>
      </c>
      <c r="T100" s="255">
        <v>56.180733162830357</v>
      </c>
      <c r="U100" s="256">
        <v>1028</v>
      </c>
      <c r="V100" s="259">
        <v>43.81926683716965</v>
      </c>
      <c r="W100" s="258">
        <v>5802</v>
      </c>
      <c r="X100" s="251">
        <v>56.837774294670851</v>
      </c>
      <c r="Y100" s="256">
        <v>4406</v>
      </c>
      <c r="Z100" s="259">
        <v>43.162225705329156</v>
      </c>
      <c r="AA100" s="258">
        <v>1887</v>
      </c>
      <c r="AB100" s="251">
        <v>80.434782608695656</v>
      </c>
      <c r="AC100" s="258">
        <v>459</v>
      </c>
      <c r="AD100" s="259">
        <v>19.565217391304348</v>
      </c>
      <c r="AE100" s="258">
        <v>918</v>
      </c>
      <c r="AF100" s="251">
        <v>39.130434782608695</v>
      </c>
      <c r="AG100" s="256">
        <v>447</v>
      </c>
      <c r="AH100" s="251">
        <v>19.053708439897697</v>
      </c>
      <c r="AI100" s="256">
        <v>400</v>
      </c>
      <c r="AJ100" s="255">
        <v>17.050298380221655</v>
      </c>
      <c r="AK100" s="256">
        <v>581</v>
      </c>
      <c r="AL100" s="255">
        <v>24.765558397271953</v>
      </c>
      <c r="AM100" s="256">
        <v>0</v>
      </c>
      <c r="AN100" s="251">
        <v>0</v>
      </c>
      <c r="AO100" s="256">
        <v>0</v>
      </c>
      <c r="AP100" s="259">
        <v>0</v>
      </c>
      <c r="AQ100" s="506">
        <v>10208</v>
      </c>
      <c r="AR100" s="260">
        <v>2346</v>
      </c>
    </row>
    <row r="101" spans="1:44" ht="15">
      <c r="A101" s="286">
        <v>652</v>
      </c>
      <c r="B101" s="287" t="s">
        <v>193</v>
      </c>
      <c r="C101" s="250">
        <v>3707</v>
      </c>
      <c r="D101" s="251">
        <v>75.560538116591928</v>
      </c>
      <c r="E101" s="252">
        <v>971</v>
      </c>
      <c r="F101" s="251">
        <v>19.792091316754995</v>
      </c>
      <c r="G101" s="252">
        <v>214</v>
      </c>
      <c r="H101" s="251">
        <v>4.362005707297187</v>
      </c>
      <c r="I101" s="252">
        <v>0</v>
      </c>
      <c r="J101" s="253">
        <v>0</v>
      </c>
      <c r="K101" s="252">
        <v>14</v>
      </c>
      <c r="L101" s="254">
        <v>0.28536485935589079</v>
      </c>
      <c r="M101" s="252">
        <v>0</v>
      </c>
      <c r="N101" s="466">
        <v>0</v>
      </c>
      <c r="O101" s="258">
        <v>2523</v>
      </c>
      <c r="P101" s="255">
        <v>51.426824296779451</v>
      </c>
      <c r="Q101" s="256">
        <v>2383</v>
      </c>
      <c r="R101" s="257">
        <v>48.573175703220542</v>
      </c>
      <c r="S101" s="258">
        <v>268</v>
      </c>
      <c r="T101" s="255">
        <v>52.859960552268248</v>
      </c>
      <c r="U101" s="256">
        <v>239</v>
      </c>
      <c r="V101" s="259">
        <v>47.140039447731759</v>
      </c>
      <c r="W101" s="258">
        <v>2532</v>
      </c>
      <c r="X101" s="251">
        <v>51.610273134936811</v>
      </c>
      <c r="Y101" s="256">
        <v>2374</v>
      </c>
      <c r="Z101" s="259">
        <v>48.389726865063189</v>
      </c>
      <c r="AA101" s="258">
        <v>426</v>
      </c>
      <c r="AB101" s="251">
        <v>84.023668639053255</v>
      </c>
      <c r="AC101" s="258">
        <v>81</v>
      </c>
      <c r="AD101" s="259">
        <v>15.976331360946746</v>
      </c>
      <c r="AE101" s="258">
        <v>194</v>
      </c>
      <c r="AF101" s="251">
        <v>38.264299802761343</v>
      </c>
      <c r="AG101" s="256">
        <v>147</v>
      </c>
      <c r="AH101" s="251">
        <v>28.994082840236686</v>
      </c>
      <c r="AI101" s="256">
        <v>73</v>
      </c>
      <c r="AJ101" s="255">
        <v>14.398422090729785</v>
      </c>
      <c r="AK101" s="256">
        <v>92</v>
      </c>
      <c r="AL101" s="255">
        <v>18.145956607495069</v>
      </c>
      <c r="AM101" s="256">
        <v>1</v>
      </c>
      <c r="AN101" s="251">
        <v>0.19723865877712032</v>
      </c>
      <c r="AO101" s="256">
        <v>0</v>
      </c>
      <c r="AP101" s="259">
        <v>0</v>
      </c>
      <c r="AQ101" s="506">
        <v>4906</v>
      </c>
      <c r="AR101" s="260">
        <v>507</v>
      </c>
    </row>
    <row r="102" spans="1:44" ht="15">
      <c r="A102" s="286">
        <v>660</v>
      </c>
      <c r="B102" s="287" t="s">
        <v>937</v>
      </c>
      <c r="C102" s="250">
        <v>7283</v>
      </c>
      <c r="D102" s="251">
        <v>69.874316415619305</v>
      </c>
      <c r="E102" s="252">
        <v>2589</v>
      </c>
      <c r="F102" s="251">
        <v>24.839297706994149</v>
      </c>
      <c r="G102" s="252">
        <v>503</v>
      </c>
      <c r="H102" s="251">
        <v>4.8258658735488824</v>
      </c>
      <c r="I102" s="252">
        <v>0</v>
      </c>
      <c r="J102" s="253">
        <v>0</v>
      </c>
      <c r="K102" s="252">
        <v>47</v>
      </c>
      <c r="L102" s="254">
        <v>0.45092583709104866</v>
      </c>
      <c r="M102" s="252">
        <v>1</v>
      </c>
      <c r="N102" s="466">
        <v>9.5941667466180568E-3</v>
      </c>
      <c r="O102" s="258">
        <v>5203</v>
      </c>
      <c r="P102" s="255">
        <v>49.918449582653743</v>
      </c>
      <c r="Q102" s="256">
        <v>5220</v>
      </c>
      <c r="R102" s="257">
        <v>50.081550417346257</v>
      </c>
      <c r="S102" s="258">
        <v>1871</v>
      </c>
      <c r="T102" s="255">
        <v>56.034740940401321</v>
      </c>
      <c r="U102" s="256">
        <v>1468</v>
      </c>
      <c r="V102" s="259">
        <v>43.965259059598679</v>
      </c>
      <c r="W102" s="258">
        <v>5430</v>
      </c>
      <c r="X102" s="251">
        <v>52.096325434136048</v>
      </c>
      <c r="Y102" s="256">
        <v>4993</v>
      </c>
      <c r="Z102" s="259">
        <v>47.903674565863959</v>
      </c>
      <c r="AA102" s="258">
        <v>2656</v>
      </c>
      <c r="AB102" s="251">
        <v>79.54477388439652</v>
      </c>
      <c r="AC102" s="258">
        <v>683</v>
      </c>
      <c r="AD102" s="259">
        <v>20.455226115603477</v>
      </c>
      <c r="AE102" s="258">
        <v>1345</v>
      </c>
      <c r="AF102" s="251">
        <v>40.281521413596892</v>
      </c>
      <c r="AG102" s="256">
        <v>553</v>
      </c>
      <c r="AH102" s="251">
        <v>16.561844863731658</v>
      </c>
      <c r="AI102" s="256">
        <v>525</v>
      </c>
      <c r="AJ102" s="255">
        <v>15.723270440251572</v>
      </c>
      <c r="AK102" s="256">
        <v>915</v>
      </c>
      <c r="AL102" s="255">
        <v>27.403414195867025</v>
      </c>
      <c r="AM102" s="256">
        <v>1</v>
      </c>
      <c r="AN102" s="251">
        <v>2.9949086552860139E-2</v>
      </c>
      <c r="AO102" s="256">
        <v>0</v>
      </c>
      <c r="AP102" s="259">
        <v>0</v>
      </c>
      <c r="AQ102" s="506">
        <v>10423</v>
      </c>
      <c r="AR102" s="260">
        <v>3339</v>
      </c>
    </row>
    <row r="103" spans="1:44" ht="15">
      <c r="A103" s="286">
        <v>667</v>
      </c>
      <c r="B103" s="287" t="s">
        <v>209</v>
      </c>
      <c r="C103" s="250">
        <v>7623</v>
      </c>
      <c r="D103" s="251">
        <v>75.880947640852085</v>
      </c>
      <c r="E103" s="252">
        <v>1795</v>
      </c>
      <c r="F103" s="251">
        <v>17.867808082819032</v>
      </c>
      <c r="G103" s="252">
        <v>568</v>
      </c>
      <c r="H103" s="251">
        <v>5.6539916384630695</v>
      </c>
      <c r="I103" s="252">
        <v>0</v>
      </c>
      <c r="J103" s="253">
        <v>0</v>
      </c>
      <c r="K103" s="252">
        <v>53</v>
      </c>
      <c r="L103" s="254">
        <v>0.52757316344813854</v>
      </c>
      <c r="M103" s="252">
        <v>7</v>
      </c>
      <c r="N103" s="466">
        <v>6.9679474417678675E-2</v>
      </c>
      <c r="O103" s="258">
        <v>4980</v>
      </c>
      <c r="P103" s="255">
        <v>49.571968942862831</v>
      </c>
      <c r="Q103" s="256">
        <v>5066</v>
      </c>
      <c r="R103" s="257">
        <v>50.428031057137169</v>
      </c>
      <c r="S103" s="258">
        <v>1776</v>
      </c>
      <c r="T103" s="255">
        <v>53.014925373134325</v>
      </c>
      <c r="U103" s="256">
        <v>1574</v>
      </c>
      <c r="V103" s="259">
        <v>46.985074626865668</v>
      </c>
      <c r="W103" s="258">
        <v>4961</v>
      </c>
      <c r="X103" s="251">
        <v>49.382838940871984</v>
      </c>
      <c r="Y103" s="256">
        <v>5085</v>
      </c>
      <c r="Z103" s="259">
        <v>50.617161059128016</v>
      </c>
      <c r="AA103" s="258">
        <v>2788</v>
      </c>
      <c r="AB103" s="251">
        <v>83.223880597014926</v>
      </c>
      <c r="AC103" s="258">
        <v>562</v>
      </c>
      <c r="AD103" s="259">
        <v>16.776119402985074</v>
      </c>
      <c r="AE103" s="258">
        <v>1195</v>
      </c>
      <c r="AF103" s="251">
        <v>35.671641791044777</v>
      </c>
      <c r="AG103" s="256">
        <v>735</v>
      </c>
      <c r="AH103" s="251">
        <v>21.940298507462686</v>
      </c>
      <c r="AI103" s="256">
        <v>579</v>
      </c>
      <c r="AJ103" s="255">
        <v>17.283582089552237</v>
      </c>
      <c r="AK103" s="256">
        <v>837</v>
      </c>
      <c r="AL103" s="255">
        <v>24.985074626865671</v>
      </c>
      <c r="AM103" s="256">
        <v>2</v>
      </c>
      <c r="AN103" s="251">
        <v>5.9701492537313432E-2</v>
      </c>
      <c r="AO103" s="256">
        <v>2</v>
      </c>
      <c r="AP103" s="259">
        <v>5.9701492537313432E-2</v>
      </c>
      <c r="AQ103" s="506">
        <v>10046</v>
      </c>
      <c r="AR103" s="260">
        <v>3350</v>
      </c>
    </row>
    <row r="104" spans="1:44" ht="15">
      <c r="A104" s="286">
        <v>674</v>
      </c>
      <c r="B104" s="287" t="s">
        <v>213</v>
      </c>
      <c r="C104" s="250">
        <v>3687</v>
      </c>
      <c r="D104" s="251">
        <v>31.376053101863672</v>
      </c>
      <c r="E104" s="252">
        <v>5795</v>
      </c>
      <c r="F104" s="251">
        <v>49.314951918985614</v>
      </c>
      <c r="G104" s="252">
        <v>2169</v>
      </c>
      <c r="H104" s="251">
        <v>18.4580035741639</v>
      </c>
      <c r="I104" s="252">
        <v>0</v>
      </c>
      <c r="J104" s="253">
        <v>0</v>
      </c>
      <c r="K104" s="252">
        <v>91</v>
      </c>
      <c r="L104" s="254">
        <v>0.77440217853799675</v>
      </c>
      <c r="M104" s="252">
        <v>9</v>
      </c>
      <c r="N104" s="466">
        <v>7.6589226448812872E-2</v>
      </c>
      <c r="O104" s="258">
        <v>6165</v>
      </c>
      <c r="P104" s="255">
        <v>52.463620117436818</v>
      </c>
      <c r="Q104" s="256">
        <v>5586</v>
      </c>
      <c r="R104" s="257">
        <v>47.536379882563182</v>
      </c>
      <c r="S104" s="258">
        <v>1508</v>
      </c>
      <c r="T104" s="255">
        <v>56.101190476190474</v>
      </c>
      <c r="U104" s="256">
        <v>1180</v>
      </c>
      <c r="V104" s="259">
        <v>43.898809523809526</v>
      </c>
      <c r="W104" s="258">
        <v>3147</v>
      </c>
      <c r="X104" s="251">
        <v>26.780699514934899</v>
      </c>
      <c r="Y104" s="256">
        <v>8604</v>
      </c>
      <c r="Z104" s="259">
        <v>73.219300485065091</v>
      </c>
      <c r="AA104" s="258">
        <v>1861</v>
      </c>
      <c r="AB104" s="251">
        <v>69.233630952380949</v>
      </c>
      <c r="AC104" s="258">
        <v>827</v>
      </c>
      <c r="AD104" s="259">
        <v>30.766369047619047</v>
      </c>
      <c r="AE104" s="258">
        <v>1143</v>
      </c>
      <c r="AF104" s="251">
        <v>42.522321428571431</v>
      </c>
      <c r="AG104" s="256">
        <v>648</v>
      </c>
      <c r="AH104" s="251">
        <v>24.107142857142858</v>
      </c>
      <c r="AI104" s="256">
        <v>365</v>
      </c>
      <c r="AJ104" s="255">
        <v>13.578869047619047</v>
      </c>
      <c r="AK104" s="256">
        <v>532</v>
      </c>
      <c r="AL104" s="255">
        <v>19.791666666666664</v>
      </c>
      <c r="AM104" s="256">
        <v>0</v>
      </c>
      <c r="AN104" s="251">
        <v>0</v>
      </c>
      <c r="AO104" s="256">
        <v>0</v>
      </c>
      <c r="AP104" s="259">
        <v>0</v>
      </c>
      <c r="AQ104" s="506">
        <v>11751</v>
      </c>
      <c r="AR104" s="260">
        <v>2688</v>
      </c>
    </row>
    <row r="105" spans="1:44" ht="15">
      <c r="A105" s="286">
        <v>697</v>
      </c>
      <c r="B105" s="287" t="s">
        <v>223</v>
      </c>
      <c r="C105" s="250">
        <v>5292</v>
      </c>
      <c r="D105" s="251">
        <v>29.768802385104348</v>
      </c>
      <c r="E105" s="252">
        <v>7106</v>
      </c>
      <c r="F105" s="251">
        <v>39.972998818698322</v>
      </c>
      <c r="G105" s="252">
        <v>4854</v>
      </c>
      <c r="H105" s="251">
        <v>27.304944591325871</v>
      </c>
      <c r="I105" s="252">
        <v>1</v>
      </c>
      <c r="J105" s="253">
        <v>5.6252461045170725E-3</v>
      </c>
      <c r="K105" s="252">
        <v>468</v>
      </c>
      <c r="L105" s="254">
        <v>2.6326151769139901</v>
      </c>
      <c r="M105" s="252">
        <v>56</v>
      </c>
      <c r="N105" s="466">
        <v>0.31501378185295609</v>
      </c>
      <c r="O105" s="258">
        <v>8736</v>
      </c>
      <c r="P105" s="255">
        <v>49.142149969061144</v>
      </c>
      <c r="Q105" s="256">
        <v>9041</v>
      </c>
      <c r="R105" s="257">
        <v>50.857850030938856</v>
      </c>
      <c r="S105" s="258">
        <v>8009</v>
      </c>
      <c r="T105" s="255">
        <v>47.488882300622592</v>
      </c>
      <c r="U105" s="256">
        <v>8856</v>
      </c>
      <c r="V105" s="259">
        <v>52.511117699377408</v>
      </c>
      <c r="W105" s="258">
        <v>11220</v>
      </c>
      <c r="X105" s="251">
        <v>63.115261292681559</v>
      </c>
      <c r="Y105" s="256">
        <v>6557</v>
      </c>
      <c r="Z105" s="259">
        <v>36.884738707318441</v>
      </c>
      <c r="AA105" s="258">
        <v>15254</v>
      </c>
      <c r="AB105" s="251">
        <v>90.447672694930333</v>
      </c>
      <c r="AC105" s="258">
        <v>1611</v>
      </c>
      <c r="AD105" s="259">
        <v>9.5523273050696709</v>
      </c>
      <c r="AE105" s="258">
        <v>4522</v>
      </c>
      <c r="AF105" s="251">
        <v>26.812926178476133</v>
      </c>
      <c r="AG105" s="256">
        <v>4297</v>
      </c>
      <c r="AH105" s="251">
        <v>25.478802253187073</v>
      </c>
      <c r="AI105" s="256">
        <v>3471</v>
      </c>
      <c r="AJ105" s="255">
        <v>20.581085087459236</v>
      </c>
      <c r="AK105" s="256">
        <v>4550</v>
      </c>
      <c r="AL105" s="255">
        <v>26.978950489178771</v>
      </c>
      <c r="AM105" s="256">
        <v>16</v>
      </c>
      <c r="AN105" s="251">
        <v>9.4871034687222064E-2</v>
      </c>
      <c r="AO105" s="256">
        <v>9</v>
      </c>
      <c r="AP105" s="259">
        <v>5.3364957011562408E-2</v>
      </c>
      <c r="AQ105" s="506">
        <v>17777</v>
      </c>
      <c r="AR105" s="260">
        <v>16865</v>
      </c>
    </row>
    <row r="106" spans="1:44" ht="15">
      <c r="A106" s="286">
        <v>756</v>
      </c>
      <c r="B106" s="288" t="s">
        <v>228</v>
      </c>
      <c r="C106" s="250">
        <v>10113</v>
      </c>
      <c r="D106" s="251">
        <v>42.647492936364017</v>
      </c>
      <c r="E106" s="252">
        <v>9227</v>
      </c>
      <c r="F106" s="251">
        <v>38.911145785012444</v>
      </c>
      <c r="G106" s="252">
        <v>4241</v>
      </c>
      <c r="H106" s="251">
        <v>17.884704592417659</v>
      </c>
      <c r="I106" s="252">
        <v>0</v>
      </c>
      <c r="J106" s="253">
        <v>0</v>
      </c>
      <c r="K106" s="252">
        <v>121</v>
      </c>
      <c r="L106" s="254">
        <v>0.5102686290220555</v>
      </c>
      <c r="M106" s="252">
        <v>11</v>
      </c>
      <c r="N106" s="466">
        <v>4.6388057183823224E-2</v>
      </c>
      <c r="O106" s="264">
        <v>11807</v>
      </c>
      <c r="P106" s="261">
        <v>49.791253742672801</v>
      </c>
      <c r="Q106" s="262">
        <v>11906</v>
      </c>
      <c r="R106" s="263">
        <v>50.208746257327206</v>
      </c>
      <c r="S106" s="264">
        <v>3930</v>
      </c>
      <c r="T106" s="261">
        <v>54.515189346650018</v>
      </c>
      <c r="U106" s="262">
        <v>3279</v>
      </c>
      <c r="V106" s="265">
        <v>45.484810653349975</v>
      </c>
      <c r="W106" s="264">
        <v>10928</v>
      </c>
      <c r="X106" s="266">
        <v>46.084426264074558</v>
      </c>
      <c r="Y106" s="262">
        <v>12785</v>
      </c>
      <c r="Z106" s="265">
        <v>53.915573735925435</v>
      </c>
      <c r="AA106" s="258">
        <v>6109</v>
      </c>
      <c r="AB106" s="251">
        <v>84.741295602718822</v>
      </c>
      <c r="AC106" s="258">
        <v>1100</v>
      </c>
      <c r="AD106" s="259">
        <v>15.258704397281175</v>
      </c>
      <c r="AE106" s="258">
        <v>2869</v>
      </c>
      <c r="AF106" s="251">
        <v>39.797475377999724</v>
      </c>
      <c r="AG106" s="256">
        <v>1629</v>
      </c>
      <c r="AH106" s="251">
        <v>22.596754057428214</v>
      </c>
      <c r="AI106" s="256">
        <v>1059</v>
      </c>
      <c r="AJ106" s="255">
        <v>14.68997086974615</v>
      </c>
      <c r="AK106" s="256">
        <v>1648</v>
      </c>
      <c r="AL106" s="255">
        <v>22.860313497017618</v>
      </c>
      <c r="AM106" s="256">
        <v>2</v>
      </c>
      <c r="AN106" s="251">
        <v>2.7743098904147594E-2</v>
      </c>
      <c r="AO106" s="256">
        <v>2</v>
      </c>
      <c r="AP106" s="259">
        <v>2.7743098904147594E-2</v>
      </c>
      <c r="AQ106" s="507">
        <v>23713</v>
      </c>
      <c r="AR106" s="267">
        <v>7209</v>
      </c>
    </row>
    <row r="107" spans="1:44" ht="18.75" customHeight="1">
      <c r="A107" s="154"/>
      <c r="B107" s="170" t="s">
        <v>399</v>
      </c>
      <c r="C107" s="173">
        <v>56692</v>
      </c>
      <c r="D107" s="160">
        <v>26.890549033558635</v>
      </c>
      <c r="E107" s="159">
        <v>105069</v>
      </c>
      <c r="F107" s="160">
        <v>49.837068658840273</v>
      </c>
      <c r="G107" s="159">
        <v>46065</v>
      </c>
      <c r="H107" s="160">
        <v>21.84987548914977</v>
      </c>
      <c r="I107" s="159">
        <v>35</v>
      </c>
      <c r="J107" s="160">
        <v>1.6601446697497926E-2</v>
      </c>
      <c r="K107" s="159">
        <v>2722</v>
      </c>
      <c r="L107" s="174">
        <v>1.2911182260168386</v>
      </c>
      <c r="M107" s="159">
        <v>242</v>
      </c>
      <c r="N107" s="466">
        <v>0.11478714573698566</v>
      </c>
      <c r="O107" s="173">
        <v>105348</v>
      </c>
      <c r="P107" s="161">
        <v>49.969405905371758</v>
      </c>
      <c r="Q107" s="159">
        <v>105477</v>
      </c>
      <c r="R107" s="176">
        <v>50.030594094628242</v>
      </c>
      <c r="S107" s="173">
        <v>47187</v>
      </c>
      <c r="T107" s="161">
        <v>53.982290760993912</v>
      </c>
      <c r="U107" s="159">
        <v>40225</v>
      </c>
      <c r="V107" s="178">
        <v>46.017709239006088</v>
      </c>
      <c r="W107" s="173">
        <v>96035</v>
      </c>
      <c r="X107" s="160">
        <v>45.551998102691805</v>
      </c>
      <c r="Y107" s="159">
        <v>114790</v>
      </c>
      <c r="Z107" s="178">
        <v>54.448001897308195</v>
      </c>
      <c r="AA107" s="173">
        <v>68990</v>
      </c>
      <c r="AB107" s="160">
        <v>78.925090376607329</v>
      </c>
      <c r="AC107" s="159">
        <v>18422</v>
      </c>
      <c r="AD107" s="178">
        <v>21.074909623392667</v>
      </c>
      <c r="AE107" s="173">
        <v>35149</v>
      </c>
      <c r="AF107" s="160">
        <v>40.210726216080175</v>
      </c>
      <c r="AG107" s="159">
        <v>18287</v>
      </c>
      <c r="AH107" s="160">
        <v>20.920468585548896</v>
      </c>
      <c r="AI107" s="159">
        <v>11981</v>
      </c>
      <c r="AJ107" s="161">
        <v>13.706356106713036</v>
      </c>
      <c r="AK107" s="159">
        <v>21907</v>
      </c>
      <c r="AL107" s="161">
        <v>25.061776415137508</v>
      </c>
      <c r="AM107" s="159">
        <v>57</v>
      </c>
      <c r="AN107" s="160">
        <v>6.520843820070471E-2</v>
      </c>
      <c r="AO107" s="159">
        <v>31</v>
      </c>
      <c r="AP107" s="178">
        <v>3.5464238319681506E-2</v>
      </c>
      <c r="AQ107" s="510">
        <v>210825</v>
      </c>
      <c r="AR107" s="180">
        <v>87412</v>
      </c>
    </row>
    <row r="108" spans="1:44" ht="15">
      <c r="A108" s="286">
        <v>30</v>
      </c>
      <c r="B108" s="289" t="s">
        <v>14</v>
      </c>
      <c r="C108" s="250">
        <v>1399</v>
      </c>
      <c r="D108" s="251">
        <v>13.211823590518462</v>
      </c>
      <c r="E108" s="252">
        <v>5268</v>
      </c>
      <c r="F108" s="251">
        <v>49.749740296534142</v>
      </c>
      <c r="G108" s="252">
        <v>3428</v>
      </c>
      <c r="H108" s="251">
        <v>32.373217489847953</v>
      </c>
      <c r="I108" s="252">
        <v>0</v>
      </c>
      <c r="J108" s="253">
        <v>0</v>
      </c>
      <c r="K108" s="252">
        <v>484</v>
      </c>
      <c r="L108" s="254">
        <v>4.5707809991500614</v>
      </c>
      <c r="M108" s="252">
        <v>10</v>
      </c>
      <c r="N108" s="466">
        <v>9.4437623949381433E-2</v>
      </c>
      <c r="O108" s="271">
        <v>4961</v>
      </c>
      <c r="P108" s="268">
        <v>46.850505241288133</v>
      </c>
      <c r="Q108" s="269">
        <v>5628</v>
      </c>
      <c r="R108" s="270">
        <v>53.149494758711867</v>
      </c>
      <c r="S108" s="271">
        <v>8031</v>
      </c>
      <c r="T108" s="268">
        <v>54.403197398726455</v>
      </c>
      <c r="U108" s="269">
        <v>6731</v>
      </c>
      <c r="V108" s="272">
        <v>45.596802601273538</v>
      </c>
      <c r="W108" s="271">
        <v>6143</v>
      </c>
      <c r="X108" s="273">
        <v>58.013032392105011</v>
      </c>
      <c r="Y108" s="269">
        <v>4446</v>
      </c>
      <c r="Z108" s="272">
        <v>41.986967607894989</v>
      </c>
      <c r="AA108" s="258">
        <v>11901</v>
      </c>
      <c r="AB108" s="251">
        <v>80.619157295759379</v>
      </c>
      <c r="AC108" s="258">
        <v>2861</v>
      </c>
      <c r="AD108" s="259">
        <v>19.380842704240617</v>
      </c>
      <c r="AE108" s="258">
        <v>6127</v>
      </c>
      <c r="AF108" s="251">
        <v>41.505216095380035</v>
      </c>
      <c r="AG108" s="256">
        <v>2670</v>
      </c>
      <c r="AH108" s="251">
        <v>18.086980083999457</v>
      </c>
      <c r="AI108" s="256">
        <v>1896</v>
      </c>
      <c r="AJ108" s="255">
        <v>12.843788104592873</v>
      </c>
      <c r="AK108" s="256">
        <v>4055</v>
      </c>
      <c r="AL108" s="255">
        <v>27.469177618208914</v>
      </c>
      <c r="AM108" s="256">
        <v>8</v>
      </c>
      <c r="AN108" s="251">
        <v>5.4193198753556431E-2</v>
      </c>
      <c r="AO108" s="256">
        <v>6</v>
      </c>
      <c r="AP108" s="259">
        <v>4.0644899065167321E-2</v>
      </c>
      <c r="AQ108" s="509">
        <v>10589</v>
      </c>
      <c r="AR108" s="274">
        <v>14762</v>
      </c>
    </row>
    <row r="109" spans="1:44" ht="15">
      <c r="A109" s="286">
        <v>34</v>
      </c>
      <c r="B109" s="287" t="s">
        <v>18</v>
      </c>
      <c r="C109" s="250">
        <v>4337</v>
      </c>
      <c r="D109" s="251">
        <v>15.68875705397193</v>
      </c>
      <c r="E109" s="252">
        <v>13687</v>
      </c>
      <c r="F109" s="251">
        <v>49.511648097236289</v>
      </c>
      <c r="G109" s="252">
        <v>8969</v>
      </c>
      <c r="H109" s="251">
        <v>32.444653451020109</v>
      </c>
      <c r="I109" s="252">
        <v>2</v>
      </c>
      <c r="J109" s="253">
        <v>7.2348430039068153E-3</v>
      </c>
      <c r="K109" s="252">
        <v>615</v>
      </c>
      <c r="L109" s="254">
        <v>2.224714223701346</v>
      </c>
      <c r="M109" s="252">
        <v>34</v>
      </c>
      <c r="N109" s="466">
        <v>0.12299233106641587</v>
      </c>
      <c r="O109" s="258">
        <v>14257</v>
      </c>
      <c r="P109" s="255">
        <v>51.573578353349738</v>
      </c>
      <c r="Q109" s="256">
        <v>13387</v>
      </c>
      <c r="R109" s="257">
        <v>48.426421646650269</v>
      </c>
      <c r="S109" s="258">
        <v>5851</v>
      </c>
      <c r="T109" s="255">
        <v>50.574811997579737</v>
      </c>
      <c r="U109" s="256">
        <v>5718</v>
      </c>
      <c r="V109" s="259">
        <v>49.425188002420263</v>
      </c>
      <c r="W109" s="258">
        <v>14022</v>
      </c>
      <c r="X109" s="251">
        <v>50.723484300390687</v>
      </c>
      <c r="Y109" s="256">
        <v>13622</v>
      </c>
      <c r="Z109" s="259">
        <v>49.27651569960932</v>
      </c>
      <c r="AA109" s="258">
        <v>10418</v>
      </c>
      <c r="AB109" s="251">
        <v>90.050998357680015</v>
      </c>
      <c r="AC109" s="258">
        <v>1151</v>
      </c>
      <c r="AD109" s="259">
        <v>9.9490016423199936</v>
      </c>
      <c r="AE109" s="258">
        <v>3923</v>
      </c>
      <c r="AF109" s="251">
        <v>33.909585962485956</v>
      </c>
      <c r="AG109" s="256">
        <v>2830</v>
      </c>
      <c r="AH109" s="251">
        <v>24.461924107528741</v>
      </c>
      <c r="AI109" s="256">
        <v>1913</v>
      </c>
      <c r="AJ109" s="255">
        <v>16.535569193534446</v>
      </c>
      <c r="AK109" s="256">
        <v>2881</v>
      </c>
      <c r="AL109" s="255">
        <v>24.902757368830493</v>
      </c>
      <c r="AM109" s="256">
        <v>15</v>
      </c>
      <c r="AN109" s="251">
        <v>0.12965684155933963</v>
      </c>
      <c r="AO109" s="256">
        <v>7</v>
      </c>
      <c r="AP109" s="259">
        <v>6.0506526061025148E-2</v>
      </c>
      <c r="AQ109" s="506">
        <v>27644</v>
      </c>
      <c r="AR109" s="260">
        <v>11569</v>
      </c>
    </row>
    <row r="110" spans="1:44" ht="15">
      <c r="A110" s="286">
        <v>36</v>
      </c>
      <c r="B110" s="287" t="s">
        <v>20</v>
      </c>
      <c r="C110" s="250">
        <v>528</v>
      </c>
      <c r="D110" s="251">
        <v>22.335025380710661</v>
      </c>
      <c r="E110" s="252">
        <v>1174</v>
      </c>
      <c r="F110" s="251">
        <v>49.661590524534688</v>
      </c>
      <c r="G110" s="252">
        <v>619</v>
      </c>
      <c r="H110" s="251">
        <v>26.184433164128595</v>
      </c>
      <c r="I110" s="252">
        <v>0</v>
      </c>
      <c r="J110" s="253">
        <v>0</v>
      </c>
      <c r="K110" s="252">
        <v>24</v>
      </c>
      <c r="L110" s="254">
        <v>1.015228426395939</v>
      </c>
      <c r="M110" s="252">
        <v>19</v>
      </c>
      <c r="N110" s="466">
        <v>0.80372250423011837</v>
      </c>
      <c r="O110" s="258">
        <v>1107</v>
      </c>
      <c r="P110" s="255">
        <v>46.827411167512686</v>
      </c>
      <c r="Q110" s="256">
        <v>1257</v>
      </c>
      <c r="R110" s="257">
        <v>53.172588832487314</v>
      </c>
      <c r="S110" s="258">
        <v>747</v>
      </c>
      <c r="T110" s="255">
        <v>63.037974683544306</v>
      </c>
      <c r="U110" s="256">
        <v>438</v>
      </c>
      <c r="V110" s="259">
        <v>36.962025316455701</v>
      </c>
      <c r="W110" s="258">
        <v>1222</v>
      </c>
      <c r="X110" s="251">
        <v>51.692047377326567</v>
      </c>
      <c r="Y110" s="256">
        <v>1142</v>
      </c>
      <c r="Z110" s="259">
        <v>48.307952622673433</v>
      </c>
      <c r="AA110" s="258">
        <v>904</v>
      </c>
      <c r="AB110" s="251">
        <v>76.286919831223628</v>
      </c>
      <c r="AC110" s="258">
        <v>281</v>
      </c>
      <c r="AD110" s="259">
        <v>23.713080168776372</v>
      </c>
      <c r="AE110" s="258">
        <v>597</v>
      </c>
      <c r="AF110" s="251">
        <v>50.379746835443044</v>
      </c>
      <c r="AG110" s="256">
        <v>167</v>
      </c>
      <c r="AH110" s="251">
        <v>14.09282700421941</v>
      </c>
      <c r="AI110" s="256">
        <v>150</v>
      </c>
      <c r="AJ110" s="255">
        <v>12.658227848101266</v>
      </c>
      <c r="AK110" s="256">
        <v>271</v>
      </c>
      <c r="AL110" s="255">
        <v>22.869198312236286</v>
      </c>
      <c r="AM110" s="256">
        <v>0</v>
      </c>
      <c r="AN110" s="251">
        <v>0</v>
      </c>
      <c r="AO110" s="256">
        <v>0</v>
      </c>
      <c r="AP110" s="259">
        <v>0</v>
      </c>
      <c r="AQ110" s="506">
        <v>2364</v>
      </c>
      <c r="AR110" s="260">
        <v>1185</v>
      </c>
    </row>
    <row r="111" spans="1:44" ht="15">
      <c r="A111" s="286">
        <v>91</v>
      </c>
      <c r="B111" s="287" t="s">
        <v>47</v>
      </c>
      <c r="C111" s="250">
        <v>1434</v>
      </c>
      <c r="D111" s="251">
        <v>23.808733189440478</v>
      </c>
      <c r="E111" s="252">
        <v>3954</v>
      </c>
      <c r="F111" s="251">
        <v>65.648347999335883</v>
      </c>
      <c r="G111" s="252">
        <v>589</v>
      </c>
      <c r="H111" s="251">
        <v>9.7791798107255516</v>
      </c>
      <c r="I111" s="252">
        <v>1</v>
      </c>
      <c r="J111" s="253">
        <v>1.6603021749958494E-2</v>
      </c>
      <c r="K111" s="252">
        <v>44</v>
      </c>
      <c r="L111" s="254">
        <v>0.73053295699817367</v>
      </c>
      <c r="M111" s="252">
        <v>1</v>
      </c>
      <c r="N111" s="466">
        <v>1.6603021749958494E-2</v>
      </c>
      <c r="O111" s="258">
        <v>3191</v>
      </c>
      <c r="P111" s="255">
        <v>52.980242404117547</v>
      </c>
      <c r="Q111" s="256">
        <v>2832</v>
      </c>
      <c r="R111" s="257">
        <v>47.019757595882453</v>
      </c>
      <c r="S111" s="258">
        <v>540</v>
      </c>
      <c r="T111" s="255">
        <v>53.254437869822489</v>
      </c>
      <c r="U111" s="256">
        <v>474</v>
      </c>
      <c r="V111" s="259">
        <v>46.745562130177518</v>
      </c>
      <c r="W111" s="258">
        <v>2579</v>
      </c>
      <c r="X111" s="251">
        <v>42.819193093142957</v>
      </c>
      <c r="Y111" s="256">
        <v>3444</v>
      </c>
      <c r="Z111" s="259">
        <v>57.18080690685705</v>
      </c>
      <c r="AA111" s="258">
        <v>856</v>
      </c>
      <c r="AB111" s="251">
        <v>84.418145956607489</v>
      </c>
      <c r="AC111" s="258">
        <v>158</v>
      </c>
      <c r="AD111" s="259">
        <v>15.581854043392504</v>
      </c>
      <c r="AE111" s="258">
        <v>396</v>
      </c>
      <c r="AF111" s="251">
        <v>39.053254437869825</v>
      </c>
      <c r="AG111" s="256">
        <v>238</v>
      </c>
      <c r="AH111" s="251">
        <v>23.471400394477318</v>
      </c>
      <c r="AI111" s="256">
        <v>144</v>
      </c>
      <c r="AJ111" s="255">
        <v>14.201183431952662</v>
      </c>
      <c r="AK111" s="256">
        <v>235</v>
      </c>
      <c r="AL111" s="255">
        <v>23.175542406311635</v>
      </c>
      <c r="AM111" s="256">
        <v>0</v>
      </c>
      <c r="AN111" s="251">
        <v>0</v>
      </c>
      <c r="AO111" s="256">
        <v>1</v>
      </c>
      <c r="AP111" s="259">
        <v>9.8619329388560162E-2</v>
      </c>
      <c r="AQ111" s="506">
        <v>6023</v>
      </c>
      <c r="AR111" s="260">
        <v>1014</v>
      </c>
    </row>
    <row r="112" spans="1:44" ht="15">
      <c r="A112" s="286">
        <v>93</v>
      </c>
      <c r="B112" s="287" t="s">
        <v>49</v>
      </c>
      <c r="C112" s="250">
        <v>8997</v>
      </c>
      <c r="D112" s="251">
        <v>64.342415790602885</v>
      </c>
      <c r="E112" s="252">
        <v>4276</v>
      </c>
      <c r="F112" s="251">
        <v>30.579989987842382</v>
      </c>
      <c r="G112" s="252">
        <v>630</v>
      </c>
      <c r="H112" s="251">
        <v>4.5054709289851962</v>
      </c>
      <c r="I112" s="252">
        <v>1</v>
      </c>
      <c r="J112" s="253">
        <v>7.15154115711936E-3</v>
      </c>
      <c r="K112" s="252">
        <v>76</v>
      </c>
      <c r="L112" s="254">
        <v>0.54351712794107132</v>
      </c>
      <c r="M112" s="252">
        <v>3</v>
      </c>
      <c r="N112" s="466">
        <v>2.1454623471358077E-2</v>
      </c>
      <c r="O112" s="258">
        <v>7218</v>
      </c>
      <c r="P112" s="255">
        <v>51.619824072087539</v>
      </c>
      <c r="Q112" s="256">
        <v>6765</v>
      </c>
      <c r="R112" s="257">
        <v>48.380175927912468</v>
      </c>
      <c r="S112" s="258">
        <v>688</v>
      </c>
      <c r="T112" s="255">
        <v>54.045561665357425</v>
      </c>
      <c r="U112" s="256">
        <v>585</v>
      </c>
      <c r="V112" s="259">
        <v>45.954438334642575</v>
      </c>
      <c r="W112" s="258">
        <v>4310</v>
      </c>
      <c r="X112" s="251">
        <v>30.823142387184436</v>
      </c>
      <c r="Y112" s="256">
        <v>9673</v>
      </c>
      <c r="Z112" s="259">
        <v>69.176857612815553</v>
      </c>
      <c r="AA112" s="258">
        <v>1020</v>
      </c>
      <c r="AB112" s="251">
        <v>80.125687352710131</v>
      </c>
      <c r="AC112" s="258">
        <v>253</v>
      </c>
      <c r="AD112" s="259">
        <v>19.874312647289866</v>
      </c>
      <c r="AE112" s="258">
        <v>531</v>
      </c>
      <c r="AF112" s="251">
        <v>41.712490180675573</v>
      </c>
      <c r="AG112" s="256">
        <v>323</v>
      </c>
      <c r="AH112" s="251">
        <v>25.373134328358208</v>
      </c>
      <c r="AI112" s="256">
        <v>156</v>
      </c>
      <c r="AJ112" s="255">
        <v>12.254516889238021</v>
      </c>
      <c r="AK112" s="256">
        <v>262</v>
      </c>
      <c r="AL112" s="255">
        <v>20.581304006284366</v>
      </c>
      <c r="AM112" s="256">
        <v>1</v>
      </c>
      <c r="AN112" s="251">
        <v>7.8554595443833475E-2</v>
      </c>
      <c r="AO112" s="256">
        <v>0</v>
      </c>
      <c r="AP112" s="259">
        <v>0</v>
      </c>
      <c r="AQ112" s="506">
        <v>13983</v>
      </c>
      <c r="AR112" s="260">
        <v>1273</v>
      </c>
    </row>
    <row r="113" spans="1:44" ht="15">
      <c r="A113" s="286">
        <v>101</v>
      </c>
      <c r="B113" s="287" t="s">
        <v>938</v>
      </c>
      <c r="C113" s="250">
        <v>3569</v>
      </c>
      <c r="D113" s="251">
        <v>19.293977727321874</v>
      </c>
      <c r="E113" s="252">
        <v>11747</v>
      </c>
      <c r="F113" s="251">
        <v>63.504162612174284</v>
      </c>
      <c r="G113" s="252">
        <v>2873</v>
      </c>
      <c r="H113" s="251">
        <v>15.531408800951455</v>
      </c>
      <c r="I113" s="252">
        <v>2</v>
      </c>
      <c r="J113" s="253">
        <v>1.0811979673478214E-2</v>
      </c>
      <c r="K113" s="252">
        <v>279</v>
      </c>
      <c r="L113" s="254">
        <v>1.5082711644502109</v>
      </c>
      <c r="M113" s="252">
        <v>28</v>
      </c>
      <c r="N113" s="466">
        <v>0.15136771542869498</v>
      </c>
      <c r="O113" s="258">
        <v>9443</v>
      </c>
      <c r="P113" s="255">
        <v>51.048762028327388</v>
      </c>
      <c r="Q113" s="256">
        <v>9055</v>
      </c>
      <c r="R113" s="257">
        <v>48.951237971672612</v>
      </c>
      <c r="S113" s="258">
        <v>3716</v>
      </c>
      <c r="T113" s="255">
        <v>53.459933822471584</v>
      </c>
      <c r="U113" s="256">
        <v>3235</v>
      </c>
      <c r="V113" s="259">
        <v>46.540066177528409</v>
      </c>
      <c r="W113" s="258">
        <v>9023</v>
      </c>
      <c r="X113" s="251">
        <v>48.77824629689696</v>
      </c>
      <c r="Y113" s="256">
        <v>9475</v>
      </c>
      <c r="Z113" s="259">
        <v>51.221753703103033</v>
      </c>
      <c r="AA113" s="258">
        <v>5099</v>
      </c>
      <c r="AB113" s="251">
        <v>73.356351604085745</v>
      </c>
      <c r="AC113" s="258">
        <v>1852</v>
      </c>
      <c r="AD113" s="259">
        <v>26.643648395914255</v>
      </c>
      <c r="AE113" s="258">
        <v>2734</v>
      </c>
      <c r="AF113" s="251">
        <v>39.332470148180114</v>
      </c>
      <c r="AG113" s="256">
        <v>1651</v>
      </c>
      <c r="AH113" s="251">
        <v>23.751978132642783</v>
      </c>
      <c r="AI113" s="256">
        <v>977</v>
      </c>
      <c r="AJ113" s="255">
        <v>14.055531578190189</v>
      </c>
      <c r="AK113" s="256">
        <v>1581</v>
      </c>
      <c r="AL113" s="255">
        <v>22.744928787224861</v>
      </c>
      <c r="AM113" s="256">
        <v>5</v>
      </c>
      <c r="AN113" s="251">
        <v>7.1932096101280388E-2</v>
      </c>
      <c r="AO113" s="256">
        <v>3</v>
      </c>
      <c r="AP113" s="259">
        <v>4.3159257660768238E-2</v>
      </c>
      <c r="AQ113" s="506">
        <v>18498</v>
      </c>
      <c r="AR113" s="260">
        <v>6951</v>
      </c>
    </row>
    <row r="114" spans="1:44" ht="15">
      <c r="A114" s="286">
        <v>145</v>
      </c>
      <c r="B114" s="287" t="s">
        <v>69</v>
      </c>
      <c r="C114" s="250">
        <v>421</v>
      </c>
      <c r="D114" s="251">
        <v>12.769184106763726</v>
      </c>
      <c r="E114" s="252">
        <v>1973</v>
      </c>
      <c r="F114" s="251">
        <v>59.842280861389142</v>
      </c>
      <c r="G114" s="252">
        <v>887</v>
      </c>
      <c r="H114" s="251">
        <v>26.903245374582959</v>
      </c>
      <c r="I114" s="252">
        <v>0</v>
      </c>
      <c r="J114" s="253">
        <v>0</v>
      </c>
      <c r="K114" s="252">
        <v>12</v>
      </c>
      <c r="L114" s="254">
        <v>0.36396724294813471</v>
      </c>
      <c r="M114" s="252">
        <v>4</v>
      </c>
      <c r="N114" s="466">
        <v>0.12132241431604489</v>
      </c>
      <c r="O114" s="258">
        <v>1650</v>
      </c>
      <c r="P114" s="255">
        <v>50.045495905368519</v>
      </c>
      <c r="Q114" s="256">
        <v>1647</v>
      </c>
      <c r="R114" s="257">
        <v>49.954504094631488</v>
      </c>
      <c r="S114" s="258">
        <v>479</v>
      </c>
      <c r="T114" s="255">
        <v>56.154747948417352</v>
      </c>
      <c r="U114" s="256">
        <v>374</v>
      </c>
      <c r="V114" s="259">
        <v>43.845252051582648</v>
      </c>
      <c r="W114" s="258">
        <v>1874</v>
      </c>
      <c r="X114" s="251">
        <v>56.839551107067031</v>
      </c>
      <c r="Y114" s="256">
        <v>1423</v>
      </c>
      <c r="Z114" s="259">
        <v>43.160448892932969</v>
      </c>
      <c r="AA114" s="258">
        <v>710</v>
      </c>
      <c r="AB114" s="251">
        <v>83.235638921453699</v>
      </c>
      <c r="AC114" s="258">
        <v>143</v>
      </c>
      <c r="AD114" s="259">
        <v>16.764361078546308</v>
      </c>
      <c r="AE114" s="258">
        <v>364</v>
      </c>
      <c r="AF114" s="251">
        <v>42.672919109026964</v>
      </c>
      <c r="AG114" s="256">
        <v>187</v>
      </c>
      <c r="AH114" s="251">
        <v>21.922626025791324</v>
      </c>
      <c r="AI114" s="256">
        <v>115</v>
      </c>
      <c r="AJ114" s="255">
        <v>13.481828839390387</v>
      </c>
      <c r="AK114" s="256">
        <v>186</v>
      </c>
      <c r="AL114" s="255">
        <v>21.805392731535754</v>
      </c>
      <c r="AM114" s="256">
        <v>0</v>
      </c>
      <c r="AN114" s="251">
        <v>0</v>
      </c>
      <c r="AO114" s="256">
        <v>1</v>
      </c>
      <c r="AP114" s="259">
        <v>0.11723329425556857</v>
      </c>
      <c r="AQ114" s="506">
        <v>3297</v>
      </c>
      <c r="AR114" s="260">
        <v>853</v>
      </c>
    </row>
    <row r="115" spans="1:44" ht="15">
      <c r="A115" s="286">
        <v>209</v>
      </c>
      <c r="B115" s="287" t="s">
        <v>88</v>
      </c>
      <c r="C115" s="250">
        <v>2253</v>
      </c>
      <c r="D115" s="251">
        <v>17.604313173933427</v>
      </c>
      <c r="E115" s="252">
        <v>7611</v>
      </c>
      <c r="F115" s="251">
        <v>59.470229723394283</v>
      </c>
      <c r="G115" s="252">
        <v>2823</v>
      </c>
      <c r="H115" s="251">
        <v>22.05813408345054</v>
      </c>
      <c r="I115" s="252">
        <v>1</v>
      </c>
      <c r="J115" s="253">
        <v>7.8137208938896703E-3</v>
      </c>
      <c r="K115" s="252">
        <v>101</v>
      </c>
      <c r="L115" s="254">
        <v>0.78918581028285661</v>
      </c>
      <c r="M115" s="252">
        <v>9</v>
      </c>
      <c r="N115" s="466">
        <v>7.0323488045007029E-2</v>
      </c>
      <c r="O115" s="258">
        <v>6625</v>
      </c>
      <c r="P115" s="255">
        <v>51.765900922019071</v>
      </c>
      <c r="Q115" s="256">
        <v>6173</v>
      </c>
      <c r="R115" s="257">
        <v>48.234099077980936</v>
      </c>
      <c r="S115" s="258">
        <v>1772</v>
      </c>
      <c r="T115" s="255">
        <v>54.556650246305416</v>
      </c>
      <c r="U115" s="256">
        <v>1476</v>
      </c>
      <c r="V115" s="259">
        <v>45.443349753694577</v>
      </c>
      <c r="W115" s="258">
        <v>5453</v>
      </c>
      <c r="X115" s="251">
        <v>42.608220034380373</v>
      </c>
      <c r="Y115" s="256">
        <v>7345</v>
      </c>
      <c r="Z115" s="259">
        <v>57.391779965619627</v>
      </c>
      <c r="AA115" s="258">
        <v>2579</v>
      </c>
      <c r="AB115" s="251">
        <v>79.402709359605922</v>
      </c>
      <c r="AC115" s="258">
        <v>669</v>
      </c>
      <c r="AD115" s="259">
        <v>20.597290640394089</v>
      </c>
      <c r="AE115" s="258">
        <v>1267</v>
      </c>
      <c r="AF115" s="251">
        <v>39.008620689655174</v>
      </c>
      <c r="AG115" s="256">
        <v>640</v>
      </c>
      <c r="AH115" s="251">
        <v>19.704433497536947</v>
      </c>
      <c r="AI115" s="256">
        <v>500</v>
      </c>
      <c r="AJ115" s="255">
        <v>15.39408866995074</v>
      </c>
      <c r="AK115" s="256">
        <v>835</v>
      </c>
      <c r="AL115" s="255">
        <v>25.708128078817733</v>
      </c>
      <c r="AM115" s="256">
        <v>5</v>
      </c>
      <c r="AN115" s="251">
        <v>0.1539408866995074</v>
      </c>
      <c r="AO115" s="256">
        <v>1</v>
      </c>
      <c r="AP115" s="259">
        <v>3.0788177339901478E-2</v>
      </c>
      <c r="AQ115" s="506">
        <v>12798</v>
      </c>
      <c r="AR115" s="260">
        <v>3248</v>
      </c>
    </row>
    <row r="116" spans="1:44" ht="15">
      <c r="A116" s="286">
        <v>282</v>
      </c>
      <c r="B116" s="287" t="s">
        <v>106</v>
      </c>
      <c r="C116" s="250">
        <v>758</v>
      </c>
      <c r="D116" s="251">
        <v>9.4407771827126652</v>
      </c>
      <c r="E116" s="252">
        <v>4070</v>
      </c>
      <c r="F116" s="251">
        <v>50.691244239631338</v>
      </c>
      <c r="G116" s="252">
        <v>3056</v>
      </c>
      <c r="H116" s="251">
        <v>38.062025158799351</v>
      </c>
      <c r="I116" s="252">
        <v>1</v>
      </c>
      <c r="J116" s="253">
        <v>1.2454851164528583E-2</v>
      </c>
      <c r="K116" s="252">
        <v>134</v>
      </c>
      <c r="L116" s="254">
        <v>1.6689500560468302</v>
      </c>
      <c r="M116" s="252">
        <v>10</v>
      </c>
      <c r="N116" s="466">
        <v>0.12454851164528584</v>
      </c>
      <c r="O116" s="258">
        <v>3861</v>
      </c>
      <c r="P116" s="255">
        <v>48.088180346244862</v>
      </c>
      <c r="Q116" s="256">
        <v>4168</v>
      </c>
      <c r="R116" s="257">
        <v>51.911819653755146</v>
      </c>
      <c r="S116" s="258">
        <v>3320</v>
      </c>
      <c r="T116" s="255">
        <v>54.767403497195644</v>
      </c>
      <c r="U116" s="256">
        <v>2742</v>
      </c>
      <c r="V116" s="259">
        <v>45.232596502804356</v>
      </c>
      <c r="W116" s="258">
        <v>3983</v>
      </c>
      <c r="X116" s="251">
        <v>49.607672188317345</v>
      </c>
      <c r="Y116" s="256">
        <v>4046</v>
      </c>
      <c r="Z116" s="259">
        <v>50.392327811682648</v>
      </c>
      <c r="AA116" s="258">
        <v>4526</v>
      </c>
      <c r="AB116" s="251">
        <v>74.66182777961069</v>
      </c>
      <c r="AC116" s="258">
        <v>1536</v>
      </c>
      <c r="AD116" s="259">
        <v>25.33817222038931</v>
      </c>
      <c r="AE116" s="258">
        <v>2560</v>
      </c>
      <c r="AF116" s="251">
        <v>42.230287033982187</v>
      </c>
      <c r="AG116" s="256">
        <v>1035</v>
      </c>
      <c r="AH116" s="251">
        <v>17.073573078192016</v>
      </c>
      <c r="AI116" s="256">
        <v>756</v>
      </c>
      <c r="AJ116" s="255">
        <v>12.471131639722865</v>
      </c>
      <c r="AK116" s="256">
        <v>1705</v>
      </c>
      <c r="AL116" s="255">
        <v>28.126031012867042</v>
      </c>
      <c r="AM116" s="256">
        <v>4</v>
      </c>
      <c r="AN116" s="251">
        <v>6.5984823490597158E-2</v>
      </c>
      <c r="AO116" s="256">
        <v>2</v>
      </c>
      <c r="AP116" s="259">
        <v>3.2992411745298579E-2</v>
      </c>
      <c r="AQ116" s="506">
        <v>8029</v>
      </c>
      <c r="AR116" s="260">
        <v>6062</v>
      </c>
    </row>
    <row r="117" spans="1:44" ht="15">
      <c r="A117" s="286">
        <v>353</v>
      </c>
      <c r="B117" s="287" t="s">
        <v>126</v>
      </c>
      <c r="C117" s="250">
        <v>401</v>
      </c>
      <c r="D117" s="251">
        <v>14.973861090365945</v>
      </c>
      <c r="E117" s="252">
        <v>1606</v>
      </c>
      <c r="F117" s="251">
        <v>59.970126960418227</v>
      </c>
      <c r="G117" s="252">
        <v>642</v>
      </c>
      <c r="H117" s="251">
        <v>23.973114264376399</v>
      </c>
      <c r="I117" s="252">
        <v>1</v>
      </c>
      <c r="J117" s="253">
        <v>3.7341299477221812E-2</v>
      </c>
      <c r="K117" s="252">
        <v>26</v>
      </c>
      <c r="L117" s="254">
        <v>0.97087378640776689</v>
      </c>
      <c r="M117" s="252">
        <v>2</v>
      </c>
      <c r="N117" s="466">
        <v>7.4682598954443624E-2</v>
      </c>
      <c r="O117" s="258">
        <v>1317</v>
      </c>
      <c r="P117" s="255">
        <v>49.17849141150112</v>
      </c>
      <c r="Q117" s="256">
        <v>1361</v>
      </c>
      <c r="R117" s="257">
        <v>50.821508588498872</v>
      </c>
      <c r="S117" s="258">
        <v>459</v>
      </c>
      <c r="T117" s="255">
        <v>55.367913148371528</v>
      </c>
      <c r="U117" s="256">
        <v>370</v>
      </c>
      <c r="V117" s="259">
        <v>44.632086851628465</v>
      </c>
      <c r="W117" s="258">
        <v>1384</v>
      </c>
      <c r="X117" s="251">
        <v>51.680358476474986</v>
      </c>
      <c r="Y117" s="256">
        <v>1294</v>
      </c>
      <c r="Z117" s="259">
        <v>48.319641523525021</v>
      </c>
      <c r="AA117" s="258">
        <v>623</v>
      </c>
      <c r="AB117" s="251">
        <v>75.15078407720145</v>
      </c>
      <c r="AC117" s="258">
        <v>206</v>
      </c>
      <c r="AD117" s="259">
        <v>24.849215922798553</v>
      </c>
      <c r="AE117" s="258">
        <v>356</v>
      </c>
      <c r="AF117" s="251">
        <v>42.94330518697226</v>
      </c>
      <c r="AG117" s="256">
        <v>159</v>
      </c>
      <c r="AH117" s="251">
        <v>19.179734620024124</v>
      </c>
      <c r="AI117" s="256">
        <v>103</v>
      </c>
      <c r="AJ117" s="255">
        <v>12.424607961399277</v>
      </c>
      <c r="AK117" s="256">
        <v>211</v>
      </c>
      <c r="AL117" s="255">
        <v>25.45235223160434</v>
      </c>
      <c r="AM117" s="256">
        <v>0</v>
      </c>
      <c r="AN117" s="251">
        <v>0</v>
      </c>
      <c r="AO117" s="256">
        <v>0</v>
      </c>
      <c r="AP117" s="259">
        <v>0</v>
      </c>
      <c r="AQ117" s="506">
        <v>2678</v>
      </c>
      <c r="AR117" s="260">
        <v>829</v>
      </c>
    </row>
    <row r="118" spans="1:44" ht="15">
      <c r="A118" s="286">
        <v>364</v>
      </c>
      <c r="B118" s="287" t="s">
        <v>133</v>
      </c>
      <c r="C118" s="250">
        <v>2773</v>
      </c>
      <c r="D118" s="251">
        <v>29.015381395835515</v>
      </c>
      <c r="E118" s="252">
        <v>4203</v>
      </c>
      <c r="F118" s="251">
        <v>43.978235848069481</v>
      </c>
      <c r="G118" s="252">
        <v>2495</v>
      </c>
      <c r="H118" s="251">
        <v>26.106518782044574</v>
      </c>
      <c r="I118" s="252">
        <v>2</v>
      </c>
      <c r="J118" s="253">
        <v>2.0927069163963585E-2</v>
      </c>
      <c r="K118" s="252">
        <v>52</v>
      </c>
      <c r="L118" s="254">
        <v>0.54410379826305322</v>
      </c>
      <c r="M118" s="252">
        <v>32</v>
      </c>
      <c r="N118" s="466">
        <v>0.33483310662341736</v>
      </c>
      <c r="O118" s="258">
        <v>4892</v>
      </c>
      <c r="P118" s="255">
        <v>51.18761117505494</v>
      </c>
      <c r="Q118" s="256">
        <v>4665</v>
      </c>
      <c r="R118" s="257">
        <v>48.812388824945067</v>
      </c>
      <c r="S118" s="258">
        <v>1861</v>
      </c>
      <c r="T118" s="255">
        <v>50.392634714324402</v>
      </c>
      <c r="U118" s="256">
        <v>1832</v>
      </c>
      <c r="V118" s="259">
        <v>49.607365285675606</v>
      </c>
      <c r="W118" s="258">
        <v>3993</v>
      </c>
      <c r="X118" s="251">
        <v>41.780893585853299</v>
      </c>
      <c r="Y118" s="256">
        <v>5564</v>
      </c>
      <c r="Z118" s="259">
        <v>58.219106414146701</v>
      </c>
      <c r="AA118" s="258">
        <v>3041</v>
      </c>
      <c r="AB118" s="251">
        <v>82.344976983482269</v>
      </c>
      <c r="AC118" s="258">
        <v>652</v>
      </c>
      <c r="AD118" s="259">
        <v>17.655023016517738</v>
      </c>
      <c r="AE118" s="258">
        <v>1346</v>
      </c>
      <c r="AF118" s="251">
        <v>36.447332791768211</v>
      </c>
      <c r="AG118" s="256">
        <v>996</v>
      </c>
      <c r="AH118" s="251">
        <v>26.96994313566206</v>
      </c>
      <c r="AI118" s="256">
        <v>512</v>
      </c>
      <c r="AJ118" s="255">
        <v>13.864067154075277</v>
      </c>
      <c r="AK118" s="256">
        <v>836</v>
      </c>
      <c r="AL118" s="255">
        <v>22.637422150013538</v>
      </c>
      <c r="AM118" s="256">
        <v>3</v>
      </c>
      <c r="AN118" s="251">
        <v>8.1234768480909825E-2</v>
      </c>
      <c r="AO118" s="256">
        <v>0</v>
      </c>
      <c r="AP118" s="259">
        <v>0</v>
      </c>
      <c r="AQ118" s="506">
        <v>9557</v>
      </c>
      <c r="AR118" s="260">
        <v>3693</v>
      </c>
    </row>
    <row r="119" spans="1:44" ht="15">
      <c r="A119" s="286">
        <v>368</v>
      </c>
      <c r="B119" s="287" t="s">
        <v>135</v>
      </c>
      <c r="C119" s="250">
        <v>493</v>
      </c>
      <c r="D119" s="251">
        <v>7.6624184022381092</v>
      </c>
      <c r="E119" s="252">
        <v>4702</v>
      </c>
      <c r="F119" s="251">
        <v>73.08050979173143</v>
      </c>
      <c r="G119" s="252">
        <v>1170</v>
      </c>
      <c r="H119" s="251">
        <v>18.18464407833385</v>
      </c>
      <c r="I119" s="252">
        <v>3</v>
      </c>
      <c r="J119" s="253">
        <v>4.6627292508548336E-2</v>
      </c>
      <c r="K119" s="252">
        <v>66</v>
      </c>
      <c r="L119" s="254">
        <v>1.0258004351880634</v>
      </c>
      <c r="M119" s="252">
        <v>0</v>
      </c>
      <c r="N119" s="466">
        <v>0</v>
      </c>
      <c r="O119" s="258">
        <v>3076</v>
      </c>
      <c r="P119" s="255">
        <v>47.808517252098227</v>
      </c>
      <c r="Q119" s="256">
        <v>3358</v>
      </c>
      <c r="R119" s="257">
        <v>52.191482747901773</v>
      </c>
      <c r="S119" s="258">
        <v>1906</v>
      </c>
      <c r="T119" s="255">
        <v>55.18239722061378</v>
      </c>
      <c r="U119" s="256">
        <v>1548</v>
      </c>
      <c r="V119" s="259">
        <v>44.81760277938622</v>
      </c>
      <c r="W119" s="258">
        <v>2123</v>
      </c>
      <c r="X119" s="251">
        <v>32.996580665216044</v>
      </c>
      <c r="Y119" s="256">
        <v>4311</v>
      </c>
      <c r="Z119" s="259">
        <v>67.00341933478397</v>
      </c>
      <c r="AA119" s="258">
        <v>2183</v>
      </c>
      <c r="AB119" s="251">
        <v>63.202084539664163</v>
      </c>
      <c r="AC119" s="258">
        <v>1271</v>
      </c>
      <c r="AD119" s="259">
        <v>36.797915460335844</v>
      </c>
      <c r="AE119" s="258">
        <v>1478</v>
      </c>
      <c r="AF119" s="251">
        <v>42.790966994788647</v>
      </c>
      <c r="AG119" s="256">
        <v>805</v>
      </c>
      <c r="AH119" s="251">
        <v>23.306311522872033</v>
      </c>
      <c r="AI119" s="256">
        <v>426</v>
      </c>
      <c r="AJ119" s="255">
        <v>12.333526346265201</v>
      </c>
      <c r="AK119" s="256">
        <v>743</v>
      </c>
      <c r="AL119" s="255">
        <v>21.511291256514188</v>
      </c>
      <c r="AM119" s="256">
        <v>2</v>
      </c>
      <c r="AN119" s="251">
        <v>5.790387955993051E-2</v>
      </c>
      <c r="AO119" s="256">
        <v>0</v>
      </c>
      <c r="AP119" s="259">
        <v>0</v>
      </c>
      <c r="AQ119" s="506">
        <v>6434</v>
      </c>
      <c r="AR119" s="260">
        <v>3454</v>
      </c>
    </row>
    <row r="120" spans="1:44" ht="15">
      <c r="A120" s="286">
        <v>390</v>
      </c>
      <c r="B120" s="287" t="s">
        <v>141</v>
      </c>
      <c r="C120" s="250">
        <v>848</v>
      </c>
      <c r="D120" s="251">
        <v>18.004246284501061</v>
      </c>
      <c r="E120" s="252">
        <v>2848</v>
      </c>
      <c r="F120" s="251">
        <v>60.467091295116774</v>
      </c>
      <c r="G120" s="252">
        <v>961</v>
      </c>
      <c r="H120" s="251">
        <v>20.40339702760085</v>
      </c>
      <c r="I120" s="252">
        <v>0</v>
      </c>
      <c r="J120" s="253">
        <v>0</v>
      </c>
      <c r="K120" s="252">
        <v>50</v>
      </c>
      <c r="L120" s="254">
        <v>1.0615711252653928</v>
      </c>
      <c r="M120" s="252">
        <v>3</v>
      </c>
      <c r="N120" s="466">
        <v>6.3694267515923567E-2</v>
      </c>
      <c r="O120" s="258">
        <v>2221</v>
      </c>
      <c r="P120" s="255">
        <v>47.154989384288747</v>
      </c>
      <c r="Q120" s="256">
        <v>2489</v>
      </c>
      <c r="R120" s="257">
        <v>52.845010615711253</v>
      </c>
      <c r="S120" s="258">
        <v>1711</v>
      </c>
      <c r="T120" s="255">
        <v>55.193548387096769</v>
      </c>
      <c r="U120" s="256">
        <v>1389</v>
      </c>
      <c r="V120" s="259">
        <v>44.806451612903224</v>
      </c>
      <c r="W120" s="258">
        <v>3858</v>
      </c>
      <c r="X120" s="251">
        <v>81.910828025477713</v>
      </c>
      <c r="Y120" s="256">
        <v>852</v>
      </c>
      <c r="Z120" s="259">
        <v>18.089171974522291</v>
      </c>
      <c r="AA120" s="258">
        <v>2609</v>
      </c>
      <c r="AB120" s="251">
        <v>84.161290322580641</v>
      </c>
      <c r="AC120" s="258">
        <v>491</v>
      </c>
      <c r="AD120" s="259">
        <v>15.838709677419354</v>
      </c>
      <c r="AE120" s="258">
        <v>1309</v>
      </c>
      <c r="AF120" s="251">
        <v>42.225806451612904</v>
      </c>
      <c r="AG120" s="256">
        <v>579</v>
      </c>
      <c r="AH120" s="251">
        <v>18.677419354838708</v>
      </c>
      <c r="AI120" s="256">
        <v>401</v>
      </c>
      <c r="AJ120" s="255">
        <v>12.935483870967742</v>
      </c>
      <c r="AK120" s="256">
        <v>808</v>
      </c>
      <c r="AL120" s="255">
        <v>26.064516129032256</v>
      </c>
      <c r="AM120" s="256">
        <v>1</v>
      </c>
      <c r="AN120" s="251">
        <v>3.2258064516129031E-2</v>
      </c>
      <c r="AO120" s="256">
        <v>2</v>
      </c>
      <c r="AP120" s="259">
        <v>6.4516129032258063E-2</v>
      </c>
      <c r="AQ120" s="506">
        <v>4710</v>
      </c>
      <c r="AR120" s="260">
        <v>3100</v>
      </c>
    </row>
    <row r="121" spans="1:44" ht="15">
      <c r="A121" s="286">
        <v>467</v>
      </c>
      <c r="B121" s="287" t="s">
        <v>151</v>
      </c>
      <c r="C121" s="250">
        <v>1478</v>
      </c>
      <c r="D121" s="251">
        <v>34.047454503570606</v>
      </c>
      <c r="E121" s="252">
        <v>2037</v>
      </c>
      <c r="F121" s="251">
        <v>46.924671734623359</v>
      </c>
      <c r="G121" s="252">
        <v>806</v>
      </c>
      <c r="H121" s="251">
        <v>18.567150426169086</v>
      </c>
      <c r="I121" s="252">
        <v>1</v>
      </c>
      <c r="J121" s="253">
        <v>2.30361667818475E-2</v>
      </c>
      <c r="K121" s="252">
        <v>14</v>
      </c>
      <c r="L121" s="254">
        <v>0.322506334945865</v>
      </c>
      <c r="M121" s="252">
        <v>5</v>
      </c>
      <c r="N121" s="466">
        <v>0.11518083390923751</v>
      </c>
      <c r="O121" s="258">
        <v>2279</v>
      </c>
      <c r="P121" s="255">
        <v>52.499424095830449</v>
      </c>
      <c r="Q121" s="256">
        <v>2062</v>
      </c>
      <c r="R121" s="257">
        <v>47.500575904169544</v>
      </c>
      <c r="S121" s="258">
        <v>472</v>
      </c>
      <c r="T121" s="255">
        <v>54.315304948216337</v>
      </c>
      <c r="U121" s="256">
        <v>397</v>
      </c>
      <c r="V121" s="259">
        <v>45.684695051783656</v>
      </c>
      <c r="W121" s="258">
        <v>1192</v>
      </c>
      <c r="X121" s="251">
        <v>27.459110803962222</v>
      </c>
      <c r="Y121" s="256">
        <v>3149</v>
      </c>
      <c r="Z121" s="259">
        <v>72.540889196037782</v>
      </c>
      <c r="AA121" s="258">
        <v>695</v>
      </c>
      <c r="AB121" s="251">
        <v>79.976985040276176</v>
      </c>
      <c r="AC121" s="258">
        <v>174</v>
      </c>
      <c r="AD121" s="259">
        <v>20.02301495972382</v>
      </c>
      <c r="AE121" s="258">
        <v>329</v>
      </c>
      <c r="AF121" s="251">
        <v>37.859608745684696</v>
      </c>
      <c r="AG121" s="256">
        <v>196</v>
      </c>
      <c r="AH121" s="251">
        <v>22.554660529344073</v>
      </c>
      <c r="AI121" s="256">
        <v>141</v>
      </c>
      <c r="AJ121" s="255">
        <v>16.225546605293438</v>
      </c>
      <c r="AK121" s="256">
        <v>201</v>
      </c>
      <c r="AL121" s="255">
        <v>23.130034522439587</v>
      </c>
      <c r="AM121" s="256">
        <v>2</v>
      </c>
      <c r="AN121" s="251">
        <v>0.23014959723820483</v>
      </c>
      <c r="AO121" s="256">
        <v>0</v>
      </c>
      <c r="AP121" s="259">
        <v>0</v>
      </c>
      <c r="AQ121" s="506">
        <v>4341</v>
      </c>
      <c r="AR121" s="260">
        <v>869</v>
      </c>
    </row>
    <row r="122" spans="1:44" ht="15">
      <c r="A122" s="286">
        <v>576</v>
      </c>
      <c r="B122" s="287" t="s">
        <v>169</v>
      </c>
      <c r="C122" s="250">
        <v>644</v>
      </c>
      <c r="D122" s="251">
        <v>11.561938958707362</v>
      </c>
      <c r="E122" s="252">
        <v>3643</v>
      </c>
      <c r="F122" s="251">
        <v>65.403949730700191</v>
      </c>
      <c r="G122" s="252">
        <v>1246</v>
      </c>
      <c r="H122" s="251">
        <v>22.369838420107722</v>
      </c>
      <c r="I122" s="252">
        <v>0</v>
      </c>
      <c r="J122" s="253">
        <v>0</v>
      </c>
      <c r="K122" s="252">
        <v>36</v>
      </c>
      <c r="L122" s="254">
        <v>0.64631956912028721</v>
      </c>
      <c r="M122" s="252">
        <v>1</v>
      </c>
      <c r="N122" s="466">
        <v>1.7953321364452424E-2</v>
      </c>
      <c r="O122" s="258">
        <v>2768</v>
      </c>
      <c r="P122" s="255">
        <v>49.694793536804312</v>
      </c>
      <c r="Q122" s="256">
        <v>2802</v>
      </c>
      <c r="R122" s="257">
        <v>50.305206463195695</v>
      </c>
      <c r="S122" s="258">
        <v>639</v>
      </c>
      <c r="T122" s="255">
        <v>52.985074626865668</v>
      </c>
      <c r="U122" s="256">
        <v>567</v>
      </c>
      <c r="V122" s="259">
        <v>47.014925373134332</v>
      </c>
      <c r="W122" s="258">
        <v>2036</v>
      </c>
      <c r="X122" s="251">
        <v>36.552962298025129</v>
      </c>
      <c r="Y122" s="256">
        <v>3534</v>
      </c>
      <c r="Z122" s="259">
        <v>63.447037701974864</v>
      </c>
      <c r="AA122" s="258">
        <v>909</v>
      </c>
      <c r="AB122" s="251">
        <v>75.373134328358205</v>
      </c>
      <c r="AC122" s="258">
        <v>297</v>
      </c>
      <c r="AD122" s="259">
        <v>24.626865671641792</v>
      </c>
      <c r="AE122" s="258">
        <v>460</v>
      </c>
      <c r="AF122" s="251">
        <v>38.142620232172469</v>
      </c>
      <c r="AG122" s="256">
        <v>294</v>
      </c>
      <c r="AH122" s="251">
        <v>24.378109452736318</v>
      </c>
      <c r="AI122" s="256">
        <v>179</v>
      </c>
      <c r="AJ122" s="255">
        <v>14.842454394693199</v>
      </c>
      <c r="AK122" s="256">
        <v>273</v>
      </c>
      <c r="AL122" s="255">
        <v>22.636815920398011</v>
      </c>
      <c r="AM122" s="256">
        <v>0</v>
      </c>
      <c r="AN122" s="251">
        <v>0</v>
      </c>
      <c r="AO122" s="256">
        <v>0</v>
      </c>
      <c r="AP122" s="259">
        <v>0</v>
      </c>
      <c r="AQ122" s="506">
        <v>5570</v>
      </c>
      <c r="AR122" s="260">
        <v>1206</v>
      </c>
    </row>
    <row r="123" spans="1:44" ht="15">
      <c r="A123" s="286">
        <v>642</v>
      </c>
      <c r="B123" s="287" t="s">
        <v>187</v>
      </c>
      <c r="C123" s="250">
        <v>3724</v>
      </c>
      <c r="D123" s="251">
        <v>29.976656202205586</v>
      </c>
      <c r="E123" s="252">
        <v>6411</v>
      </c>
      <c r="F123" s="251">
        <v>51.605892296546727</v>
      </c>
      <c r="G123" s="252">
        <v>2170</v>
      </c>
      <c r="H123" s="251">
        <v>17.467600418578442</v>
      </c>
      <c r="I123" s="252">
        <v>2</v>
      </c>
      <c r="J123" s="253">
        <v>1.6099170892699025E-2</v>
      </c>
      <c r="K123" s="252">
        <v>108</v>
      </c>
      <c r="L123" s="254">
        <v>0.86935522820574751</v>
      </c>
      <c r="M123" s="252">
        <v>8</v>
      </c>
      <c r="N123" s="466">
        <v>6.4396683570796101E-2</v>
      </c>
      <c r="O123" s="258">
        <v>6422</v>
      </c>
      <c r="P123" s="255">
        <v>51.694437736456578</v>
      </c>
      <c r="Q123" s="256">
        <v>6001</v>
      </c>
      <c r="R123" s="257">
        <v>48.305562263543429</v>
      </c>
      <c r="S123" s="258">
        <v>1224</v>
      </c>
      <c r="T123" s="255">
        <v>53.148067737733399</v>
      </c>
      <c r="U123" s="256">
        <v>1079</v>
      </c>
      <c r="V123" s="259">
        <v>46.851932262266608</v>
      </c>
      <c r="W123" s="258">
        <v>5222</v>
      </c>
      <c r="X123" s="251">
        <v>42.034935200837161</v>
      </c>
      <c r="Y123" s="256">
        <v>7201</v>
      </c>
      <c r="Z123" s="259">
        <v>57.965064799162846</v>
      </c>
      <c r="AA123" s="258">
        <v>1857</v>
      </c>
      <c r="AB123" s="251">
        <v>80.63395570994355</v>
      </c>
      <c r="AC123" s="258">
        <v>446</v>
      </c>
      <c r="AD123" s="259">
        <v>19.366044290056447</v>
      </c>
      <c r="AE123" s="258">
        <v>941</v>
      </c>
      <c r="AF123" s="251">
        <v>40.859748154580984</v>
      </c>
      <c r="AG123" s="256">
        <v>563</v>
      </c>
      <c r="AH123" s="251">
        <v>24.446374294398609</v>
      </c>
      <c r="AI123" s="256">
        <v>283</v>
      </c>
      <c r="AJ123" s="255">
        <v>12.288319583152409</v>
      </c>
      <c r="AK123" s="256">
        <v>515</v>
      </c>
      <c r="AL123" s="255">
        <v>22.362136343899262</v>
      </c>
      <c r="AM123" s="256">
        <v>0</v>
      </c>
      <c r="AN123" s="251">
        <v>0</v>
      </c>
      <c r="AO123" s="256">
        <v>1</v>
      </c>
      <c r="AP123" s="259">
        <v>4.3421623968736431E-2</v>
      </c>
      <c r="AQ123" s="506">
        <v>12423</v>
      </c>
      <c r="AR123" s="260">
        <v>2303</v>
      </c>
    </row>
    <row r="124" spans="1:44" ht="15">
      <c r="A124" s="286">
        <v>679</v>
      </c>
      <c r="B124" s="287" t="s">
        <v>939</v>
      </c>
      <c r="C124" s="250">
        <v>2059</v>
      </c>
      <c r="D124" s="251">
        <v>16.25868603916614</v>
      </c>
      <c r="E124" s="252">
        <v>7610</v>
      </c>
      <c r="F124" s="251">
        <v>60.091598231206568</v>
      </c>
      <c r="G124" s="252">
        <v>2828</v>
      </c>
      <c r="H124" s="251">
        <v>22.331017056222365</v>
      </c>
      <c r="I124" s="252">
        <v>2</v>
      </c>
      <c r="J124" s="253">
        <v>1.5792798483891344E-2</v>
      </c>
      <c r="K124" s="252">
        <v>158</v>
      </c>
      <c r="L124" s="254">
        <v>1.2476310802274162</v>
      </c>
      <c r="M124" s="252">
        <v>7</v>
      </c>
      <c r="N124" s="466">
        <v>5.5274794693619712E-2</v>
      </c>
      <c r="O124" s="258">
        <v>6094</v>
      </c>
      <c r="P124" s="255">
        <v>48.120656980416932</v>
      </c>
      <c r="Q124" s="256">
        <v>6570</v>
      </c>
      <c r="R124" s="257">
        <v>51.879343019583068</v>
      </c>
      <c r="S124" s="258">
        <v>2745</v>
      </c>
      <c r="T124" s="255">
        <v>52.606362591031044</v>
      </c>
      <c r="U124" s="256">
        <v>2473</v>
      </c>
      <c r="V124" s="259">
        <v>47.393637408968949</v>
      </c>
      <c r="W124" s="258">
        <v>5474</v>
      </c>
      <c r="X124" s="251">
        <v>43.224889450410615</v>
      </c>
      <c r="Y124" s="256">
        <v>7190</v>
      </c>
      <c r="Z124" s="259">
        <v>56.775110549589392</v>
      </c>
      <c r="AA124" s="258">
        <v>4009</v>
      </c>
      <c r="AB124" s="251">
        <v>76.830203142966653</v>
      </c>
      <c r="AC124" s="258">
        <v>1209</v>
      </c>
      <c r="AD124" s="259">
        <v>23.169796857033344</v>
      </c>
      <c r="AE124" s="258">
        <v>1997</v>
      </c>
      <c r="AF124" s="251">
        <v>38.27136834036029</v>
      </c>
      <c r="AG124" s="256">
        <v>1079</v>
      </c>
      <c r="AH124" s="251">
        <v>20.678420850900729</v>
      </c>
      <c r="AI124" s="256">
        <v>747</v>
      </c>
      <c r="AJ124" s="255">
        <v>14.315829819854351</v>
      </c>
      <c r="AK124" s="256">
        <v>1394</v>
      </c>
      <c r="AL124" s="255">
        <v>26.715216558068228</v>
      </c>
      <c r="AM124" s="256">
        <v>1</v>
      </c>
      <c r="AN124" s="251">
        <v>1.9164430816404752E-2</v>
      </c>
      <c r="AO124" s="256">
        <v>0</v>
      </c>
      <c r="AP124" s="259">
        <v>0</v>
      </c>
      <c r="AQ124" s="506">
        <v>12664</v>
      </c>
      <c r="AR124" s="260">
        <v>5218</v>
      </c>
    </row>
    <row r="125" spans="1:44" ht="15.75" customHeight="1">
      <c r="A125" s="286">
        <v>789</v>
      </c>
      <c r="B125" s="287" t="s">
        <v>232</v>
      </c>
      <c r="C125" s="250">
        <v>1247</v>
      </c>
      <c r="D125" s="251">
        <v>13.49859276899762</v>
      </c>
      <c r="E125" s="252">
        <v>4529</v>
      </c>
      <c r="F125" s="251">
        <v>49.025763152197442</v>
      </c>
      <c r="G125" s="252">
        <v>3303</v>
      </c>
      <c r="H125" s="251">
        <v>35.754492314353762</v>
      </c>
      <c r="I125" s="252">
        <v>14</v>
      </c>
      <c r="J125" s="253">
        <v>0.15154795410261962</v>
      </c>
      <c r="K125" s="252">
        <v>115</v>
      </c>
      <c r="L125" s="254">
        <v>1.2448581944143755</v>
      </c>
      <c r="M125" s="252">
        <v>30</v>
      </c>
      <c r="N125" s="466">
        <v>0.32474561593418488</v>
      </c>
      <c r="O125" s="258">
        <v>4441</v>
      </c>
      <c r="P125" s="255">
        <v>48.073176012123838</v>
      </c>
      <c r="Q125" s="256">
        <v>4797</v>
      </c>
      <c r="R125" s="257">
        <v>51.926823987876162</v>
      </c>
      <c r="S125" s="258">
        <v>2344</v>
      </c>
      <c r="T125" s="255">
        <v>55.479289940828401</v>
      </c>
      <c r="U125" s="256">
        <v>1881</v>
      </c>
      <c r="V125" s="259">
        <v>44.520710059171599</v>
      </c>
      <c r="W125" s="258">
        <v>3855</v>
      </c>
      <c r="X125" s="251">
        <v>41.729811647542761</v>
      </c>
      <c r="Y125" s="256">
        <v>5383</v>
      </c>
      <c r="Z125" s="259">
        <v>58.270188352457239</v>
      </c>
      <c r="AA125" s="258">
        <v>2789</v>
      </c>
      <c r="AB125" s="251">
        <v>66.011834319526628</v>
      </c>
      <c r="AC125" s="258">
        <v>1436</v>
      </c>
      <c r="AD125" s="259">
        <v>33.988165680473372</v>
      </c>
      <c r="AE125" s="258">
        <v>1817</v>
      </c>
      <c r="AF125" s="251">
        <v>43.005917159763314</v>
      </c>
      <c r="AG125" s="256">
        <v>818</v>
      </c>
      <c r="AH125" s="251">
        <v>19.360946745562131</v>
      </c>
      <c r="AI125" s="256">
        <v>525</v>
      </c>
      <c r="AJ125" s="255">
        <v>12.42603550295858</v>
      </c>
      <c r="AK125" s="256">
        <v>1061</v>
      </c>
      <c r="AL125" s="255">
        <v>25.11242603550296</v>
      </c>
      <c r="AM125" s="256">
        <v>2</v>
      </c>
      <c r="AN125" s="251">
        <v>4.7337278106508875E-2</v>
      </c>
      <c r="AO125" s="256">
        <v>2</v>
      </c>
      <c r="AP125" s="259">
        <v>4.7337278106508875E-2</v>
      </c>
      <c r="AQ125" s="506">
        <v>9238</v>
      </c>
      <c r="AR125" s="260">
        <v>4225</v>
      </c>
    </row>
    <row r="126" spans="1:44" ht="15">
      <c r="A126" s="286">
        <v>792</v>
      </c>
      <c r="B126" s="287" t="s">
        <v>236</v>
      </c>
      <c r="C126" s="250">
        <v>254</v>
      </c>
      <c r="D126" s="251">
        <v>7.939981244138794</v>
      </c>
      <c r="E126" s="252">
        <v>2163</v>
      </c>
      <c r="F126" s="251">
        <v>67.614879649890597</v>
      </c>
      <c r="G126" s="252">
        <v>735</v>
      </c>
      <c r="H126" s="251">
        <v>22.975929978118163</v>
      </c>
      <c r="I126" s="252">
        <v>0</v>
      </c>
      <c r="J126" s="253">
        <v>0</v>
      </c>
      <c r="K126" s="252">
        <v>42</v>
      </c>
      <c r="L126" s="254">
        <v>1.3129102844638949</v>
      </c>
      <c r="M126" s="252">
        <v>5</v>
      </c>
      <c r="N126" s="466">
        <v>0.15629884338855893</v>
      </c>
      <c r="O126" s="258">
        <v>1476</v>
      </c>
      <c r="P126" s="255">
        <v>46.139418568302595</v>
      </c>
      <c r="Q126" s="256">
        <v>1723</v>
      </c>
      <c r="R126" s="257">
        <v>53.860581431697405</v>
      </c>
      <c r="S126" s="258">
        <v>935</v>
      </c>
      <c r="T126" s="255">
        <v>54.171494785631516</v>
      </c>
      <c r="U126" s="256">
        <v>791</v>
      </c>
      <c r="V126" s="259">
        <v>45.828505214368484</v>
      </c>
      <c r="W126" s="258">
        <v>1657</v>
      </c>
      <c r="X126" s="251">
        <v>51.797436698968426</v>
      </c>
      <c r="Y126" s="256">
        <v>1542</v>
      </c>
      <c r="Z126" s="259">
        <v>48.202563301031567</v>
      </c>
      <c r="AA126" s="258">
        <v>1386</v>
      </c>
      <c r="AB126" s="251">
        <v>80.301274623406712</v>
      </c>
      <c r="AC126" s="258">
        <v>340</v>
      </c>
      <c r="AD126" s="259">
        <v>19.698725376593281</v>
      </c>
      <c r="AE126" s="258">
        <v>691</v>
      </c>
      <c r="AF126" s="251">
        <v>40.034762456546929</v>
      </c>
      <c r="AG126" s="256">
        <v>324</v>
      </c>
      <c r="AH126" s="251">
        <v>18.771726535341831</v>
      </c>
      <c r="AI126" s="256">
        <v>243</v>
      </c>
      <c r="AJ126" s="255">
        <v>14.078794901506372</v>
      </c>
      <c r="AK126" s="256">
        <v>466</v>
      </c>
      <c r="AL126" s="255">
        <v>26.998841251448436</v>
      </c>
      <c r="AM126" s="256">
        <v>1</v>
      </c>
      <c r="AN126" s="251">
        <v>5.7937427578215524E-2</v>
      </c>
      <c r="AO126" s="256">
        <v>1</v>
      </c>
      <c r="AP126" s="259">
        <v>5.7937427578215524E-2</v>
      </c>
      <c r="AQ126" s="506">
        <v>3199</v>
      </c>
      <c r="AR126" s="260">
        <v>1726</v>
      </c>
    </row>
    <row r="127" spans="1:44" ht="15">
      <c r="A127" s="286">
        <v>809</v>
      </c>
      <c r="B127" s="287" t="s">
        <v>238</v>
      </c>
      <c r="C127" s="250">
        <v>377</v>
      </c>
      <c r="D127" s="251">
        <v>10.984848484848484</v>
      </c>
      <c r="E127" s="252">
        <v>1993</v>
      </c>
      <c r="F127" s="251">
        <v>58.071095571095569</v>
      </c>
      <c r="G127" s="252">
        <v>1025</v>
      </c>
      <c r="H127" s="251">
        <v>29.865967365967368</v>
      </c>
      <c r="I127" s="252">
        <v>0</v>
      </c>
      <c r="J127" s="253">
        <v>0</v>
      </c>
      <c r="K127" s="252">
        <v>35</v>
      </c>
      <c r="L127" s="254">
        <v>1.0198135198135199</v>
      </c>
      <c r="M127" s="252">
        <v>2</v>
      </c>
      <c r="N127" s="466">
        <v>5.8275058275058272E-2</v>
      </c>
      <c r="O127" s="258">
        <v>1577</v>
      </c>
      <c r="P127" s="255">
        <v>45.949883449883451</v>
      </c>
      <c r="Q127" s="256">
        <v>1855</v>
      </c>
      <c r="R127" s="257">
        <v>54.050116550116542</v>
      </c>
      <c r="S127" s="258">
        <v>1938</v>
      </c>
      <c r="T127" s="255">
        <v>55.308219178082197</v>
      </c>
      <c r="U127" s="256">
        <v>1566</v>
      </c>
      <c r="V127" s="259">
        <v>44.69178082191781</v>
      </c>
      <c r="W127" s="258">
        <v>1599</v>
      </c>
      <c r="X127" s="251">
        <v>46.590909090909086</v>
      </c>
      <c r="Y127" s="256">
        <v>1833</v>
      </c>
      <c r="Z127" s="259">
        <v>53.409090909090907</v>
      </c>
      <c r="AA127" s="258">
        <v>2525</v>
      </c>
      <c r="AB127" s="251">
        <v>72.060502283105023</v>
      </c>
      <c r="AC127" s="258">
        <v>979</v>
      </c>
      <c r="AD127" s="259">
        <v>27.93949771689498</v>
      </c>
      <c r="AE127" s="258">
        <v>1519</v>
      </c>
      <c r="AF127" s="251">
        <v>43.350456621004568</v>
      </c>
      <c r="AG127" s="256">
        <v>545</v>
      </c>
      <c r="AH127" s="251">
        <v>15.553652968036531</v>
      </c>
      <c r="AI127" s="256">
        <v>417</v>
      </c>
      <c r="AJ127" s="255">
        <v>11.90068493150685</v>
      </c>
      <c r="AK127" s="256">
        <v>1021</v>
      </c>
      <c r="AL127" s="255">
        <v>29.138127853881279</v>
      </c>
      <c r="AM127" s="256">
        <v>2</v>
      </c>
      <c r="AN127" s="251">
        <v>5.7077625570776253E-2</v>
      </c>
      <c r="AO127" s="256">
        <v>0</v>
      </c>
      <c r="AP127" s="259">
        <v>0</v>
      </c>
      <c r="AQ127" s="506">
        <v>3432</v>
      </c>
      <c r="AR127" s="260">
        <v>3504</v>
      </c>
    </row>
    <row r="128" spans="1:44" ht="15">
      <c r="A128" s="286">
        <v>847</v>
      </c>
      <c r="B128" s="287" t="s">
        <v>246</v>
      </c>
      <c r="C128" s="250">
        <v>17541</v>
      </c>
      <c r="D128" s="251">
        <v>71.062226543509965</v>
      </c>
      <c r="E128" s="252">
        <v>5241</v>
      </c>
      <c r="F128" s="251">
        <v>21.232377248420029</v>
      </c>
      <c r="G128" s="252">
        <v>1739</v>
      </c>
      <c r="H128" s="251">
        <v>7.0450494247285693</v>
      </c>
      <c r="I128" s="252">
        <v>1</v>
      </c>
      <c r="J128" s="253">
        <v>4.0512072597634098E-3</v>
      </c>
      <c r="K128" s="252">
        <v>151</v>
      </c>
      <c r="L128" s="254">
        <v>0.61173229622427483</v>
      </c>
      <c r="M128" s="252">
        <v>11</v>
      </c>
      <c r="N128" s="466">
        <v>4.4563279857397504E-2</v>
      </c>
      <c r="O128" s="258">
        <v>12389</v>
      </c>
      <c r="P128" s="255">
        <v>50.190406741208882</v>
      </c>
      <c r="Q128" s="256">
        <v>12295</v>
      </c>
      <c r="R128" s="257">
        <v>49.809593258791118</v>
      </c>
      <c r="S128" s="258">
        <v>2967</v>
      </c>
      <c r="T128" s="255">
        <v>55.179468104891207</v>
      </c>
      <c r="U128" s="256">
        <v>2410</v>
      </c>
      <c r="V128" s="259">
        <v>44.820531895108793</v>
      </c>
      <c r="W128" s="258">
        <v>10183</v>
      </c>
      <c r="X128" s="251">
        <v>41.253443526170798</v>
      </c>
      <c r="Y128" s="256">
        <v>14501</v>
      </c>
      <c r="Z128" s="259">
        <v>58.746556473829202</v>
      </c>
      <c r="AA128" s="258">
        <v>4472</v>
      </c>
      <c r="AB128" s="251">
        <v>83.16905337548819</v>
      </c>
      <c r="AC128" s="258">
        <v>905</v>
      </c>
      <c r="AD128" s="259">
        <v>16.830946624511807</v>
      </c>
      <c r="AE128" s="258">
        <v>2153</v>
      </c>
      <c r="AF128" s="251">
        <v>40.040915008368977</v>
      </c>
      <c r="AG128" s="256">
        <v>1254</v>
      </c>
      <c r="AH128" s="251">
        <v>23.32155477031802</v>
      </c>
      <c r="AI128" s="256">
        <v>811</v>
      </c>
      <c r="AJ128" s="255">
        <v>15.082759903291798</v>
      </c>
      <c r="AK128" s="256">
        <v>1154</v>
      </c>
      <c r="AL128" s="255">
        <v>21.461781662637158</v>
      </c>
      <c r="AM128" s="256">
        <v>3</v>
      </c>
      <c r="AN128" s="251">
        <v>5.5793193230425885E-2</v>
      </c>
      <c r="AO128" s="256">
        <v>2</v>
      </c>
      <c r="AP128" s="259">
        <v>3.7195462153617256E-2</v>
      </c>
      <c r="AQ128" s="506">
        <v>24684</v>
      </c>
      <c r="AR128" s="260">
        <v>5377</v>
      </c>
    </row>
    <row r="129" spans="1:44" ht="15">
      <c r="A129" s="286">
        <v>856</v>
      </c>
      <c r="B129" s="287" t="s">
        <v>251</v>
      </c>
      <c r="C129" s="250">
        <v>509</v>
      </c>
      <c r="D129" s="251">
        <v>17.449434350359958</v>
      </c>
      <c r="E129" s="252">
        <v>1603</v>
      </c>
      <c r="F129" s="251">
        <v>54.953719574905726</v>
      </c>
      <c r="G129" s="252">
        <v>763</v>
      </c>
      <c r="H129" s="251">
        <v>26.157010627356875</v>
      </c>
      <c r="I129" s="252">
        <v>1</v>
      </c>
      <c r="J129" s="253">
        <v>3.4281796366129588E-2</v>
      </c>
      <c r="K129" s="252">
        <v>36</v>
      </c>
      <c r="L129" s="254">
        <v>1.234144669180665</v>
      </c>
      <c r="M129" s="252">
        <v>5</v>
      </c>
      <c r="N129" s="466">
        <v>0.17140898183064793</v>
      </c>
      <c r="O129" s="258">
        <v>1403</v>
      </c>
      <c r="P129" s="255">
        <v>48.097360301679807</v>
      </c>
      <c r="Q129" s="256">
        <v>1514</v>
      </c>
      <c r="R129" s="257">
        <v>51.902639698320193</v>
      </c>
      <c r="S129" s="258">
        <v>831</v>
      </c>
      <c r="T129" s="255">
        <v>56.917808219178077</v>
      </c>
      <c r="U129" s="256">
        <v>629</v>
      </c>
      <c r="V129" s="259">
        <v>43.082191780821915</v>
      </c>
      <c r="W129" s="258">
        <v>1624</v>
      </c>
      <c r="X129" s="251">
        <v>55.67363729859445</v>
      </c>
      <c r="Y129" s="256">
        <v>1293</v>
      </c>
      <c r="Z129" s="259">
        <v>44.32636270140555</v>
      </c>
      <c r="AA129" s="258">
        <v>1112</v>
      </c>
      <c r="AB129" s="251">
        <v>76.164383561643831</v>
      </c>
      <c r="AC129" s="258">
        <v>348</v>
      </c>
      <c r="AD129" s="259">
        <v>23.835616438356162</v>
      </c>
      <c r="AE129" s="258">
        <v>650</v>
      </c>
      <c r="AF129" s="251">
        <v>44.520547945205479</v>
      </c>
      <c r="AG129" s="256">
        <v>267</v>
      </c>
      <c r="AH129" s="251">
        <v>18.287671232876711</v>
      </c>
      <c r="AI129" s="256">
        <v>180</v>
      </c>
      <c r="AJ129" s="255">
        <v>12.328767123287671</v>
      </c>
      <c r="AK129" s="256">
        <v>361</v>
      </c>
      <c r="AL129" s="255">
        <v>24.726027397260275</v>
      </c>
      <c r="AM129" s="256">
        <v>1</v>
      </c>
      <c r="AN129" s="251">
        <v>6.8493150684931503E-2</v>
      </c>
      <c r="AO129" s="256">
        <v>1</v>
      </c>
      <c r="AP129" s="259">
        <v>6.8493150684931503E-2</v>
      </c>
      <c r="AQ129" s="506">
        <v>2917</v>
      </c>
      <c r="AR129" s="260">
        <v>1460</v>
      </c>
    </row>
    <row r="130" spans="1:44" ht="15">
      <c r="A130" s="286">
        <v>861</v>
      </c>
      <c r="B130" s="288" t="s">
        <v>255</v>
      </c>
      <c r="C130" s="250">
        <v>648</v>
      </c>
      <c r="D130" s="251">
        <v>11.26368851034243</v>
      </c>
      <c r="E130" s="252">
        <v>2720</v>
      </c>
      <c r="F130" s="251">
        <v>47.279680166869461</v>
      </c>
      <c r="G130" s="252">
        <v>2308</v>
      </c>
      <c r="H130" s="251">
        <v>40.118199200417173</v>
      </c>
      <c r="I130" s="252">
        <v>0</v>
      </c>
      <c r="J130" s="253">
        <v>0</v>
      </c>
      <c r="K130" s="252">
        <v>64</v>
      </c>
      <c r="L130" s="254">
        <v>1.1124630627498697</v>
      </c>
      <c r="M130" s="252">
        <v>13</v>
      </c>
      <c r="N130" s="466">
        <v>0.22596905962106728</v>
      </c>
      <c r="O130" s="264">
        <v>2680</v>
      </c>
      <c r="P130" s="261">
        <v>46.584390752650791</v>
      </c>
      <c r="Q130" s="262">
        <v>3073</v>
      </c>
      <c r="R130" s="263">
        <v>53.415609247349202</v>
      </c>
      <c r="S130" s="264">
        <v>2011</v>
      </c>
      <c r="T130" s="261">
        <v>56.952704616256021</v>
      </c>
      <c r="U130" s="262">
        <v>1520</v>
      </c>
      <c r="V130" s="265">
        <v>43.047295383743986</v>
      </c>
      <c r="W130" s="264">
        <v>3226</v>
      </c>
      <c r="X130" s="266">
        <v>56.075091256735618</v>
      </c>
      <c r="Y130" s="262">
        <v>2527</v>
      </c>
      <c r="Z130" s="265">
        <v>43.924908743264382</v>
      </c>
      <c r="AA130" s="258">
        <v>2767</v>
      </c>
      <c r="AB130" s="251">
        <v>78.363069951854996</v>
      </c>
      <c r="AC130" s="258">
        <v>764</v>
      </c>
      <c r="AD130" s="259">
        <v>21.636930048145</v>
      </c>
      <c r="AE130" s="258">
        <v>1604</v>
      </c>
      <c r="AF130" s="251">
        <v>45.426224865477202</v>
      </c>
      <c r="AG130" s="256">
        <v>667</v>
      </c>
      <c r="AH130" s="251">
        <v>18.889832908524497</v>
      </c>
      <c r="AI130" s="256">
        <v>406</v>
      </c>
      <c r="AJ130" s="255">
        <v>11.498159161710564</v>
      </c>
      <c r="AK130" s="256">
        <v>852</v>
      </c>
      <c r="AL130" s="255">
        <v>24.129141886151231</v>
      </c>
      <c r="AM130" s="256">
        <v>1</v>
      </c>
      <c r="AN130" s="251">
        <v>2.8320589068252619E-2</v>
      </c>
      <c r="AO130" s="256">
        <v>1</v>
      </c>
      <c r="AP130" s="259">
        <v>2.8320589068252619E-2</v>
      </c>
      <c r="AQ130" s="507">
        <v>5753</v>
      </c>
      <c r="AR130" s="267">
        <v>3531</v>
      </c>
    </row>
    <row r="131" spans="1:44" ht="17.25" customHeight="1">
      <c r="A131" s="154"/>
      <c r="B131" s="169" t="s">
        <v>861</v>
      </c>
      <c r="C131" s="171">
        <v>311594</v>
      </c>
      <c r="D131" s="156">
        <v>26.114037403463779</v>
      </c>
      <c r="E131" s="155">
        <v>417508</v>
      </c>
      <c r="F131" s="156">
        <v>34.990466851882118</v>
      </c>
      <c r="G131" s="155">
        <v>403799</v>
      </c>
      <c r="H131" s="156">
        <v>33.841544411899044</v>
      </c>
      <c r="I131" s="155">
        <v>2951</v>
      </c>
      <c r="J131" s="209">
        <v>0.24731709974396687</v>
      </c>
      <c r="K131" s="155">
        <v>49864</v>
      </c>
      <c r="L131" s="172">
        <v>4.1789969032982599</v>
      </c>
      <c r="M131" s="155">
        <v>7489</v>
      </c>
      <c r="N131" s="466">
        <v>0.62763732971283226</v>
      </c>
      <c r="O131" s="171">
        <v>573882</v>
      </c>
      <c r="P131" s="157">
        <v>48.095842709341646</v>
      </c>
      <c r="Q131" s="155">
        <v>619323</v>
      </c>
      <c r="R131" s="175">
        <v>51.904157290658347</v>
      </c>
      <c r="S131" s="171">
        <v>1479793</v>
      </c>
      <c r="T131" s="157">
        <v>47.337561467464951</v>
      </c>
      <c r="U131" s="155">
        <v>1646251</v>
      </c>
      <c r="V131" s="177">
        <v>52.662438532535049</v>
      </c>
      <c r="W131" s="171">
        <v>1095549</v>
      </c>
      <c r="X131" s="156">
        <v>91.81565615296617</v>
      </c>
      <c r="Y131" s="155">
        <v>97656</v>
      </c>
      <c r="Z131" s="177">
        <v>8.1843438470338281</v>
      </c>
      <c r="AA131" s="171">
        <v>3076530</v>
      </c>
      <c r="AB131" s="156">
        <v>98.416081155607543</v>
      </c>
      <c r="AC131" s="155">
        <v>49514</v>
      </c>
      <c r="AD131" s="177">
        <v>1.5839188443924654</v>
      </c>
      <c r="AE131" s="171">
        <v>1001791</v>
      </c>
      <c r="AF131" s="156">
        <v>32.046605869910984</v>
      </c>
      <c r="AG131" s="155">
        <v>952621</v>
      </c>
      <c r="AH131" s="156">
        <v>30.473691349194059</v>
      </c>
      <c r="AI131" s="155">
        <v>471026</v>
      </c>
      <c r="AJ131" s="157">
        <v>15.067798149994049</v>
      </c>
      <c r="AK131" s="155">
        <v>689326</v>
      </c>
      <c r="AL131" s="157">
        <v>22.051065180144615</v>
      </c>
      <c r="AM131" s="159">
        <v>6976</v>
      </c>
      <c r="AN131" s="156">
        <v>0.2231574475599192</v>
      </c>
      <c r="AO131" s="155">
        <v>4304</v>
      </c>
      <c r="AP131" s="177">
        <v>0.13768200319637217</v>
      </c>
      <c r="AQ131" s="508">
        <v>1193205</v>
      </c>
      <c r="AR131" s="179">
        <v>3126044</v>
      </c>
    </row>
    <row r="132" spans="1:44" ht="15">
      <c r="A132" s="286">
        <v>1</v>
      </c>
      <c r="B132" s="289" t="s">
        <v>6</v>
      </c>
      <c r="C132" s="250">
        <v>235195</v>
      </c>
      <c r="D132" s="251">
        <v>27.853769339358969</v>
      </c>
      <c r="E132" s="252">
        <v>286646</v>
      </c>
      <c r="F132" s="251">
        <v>33.947029341822279</v>
      </c>
      <c r="G132" s="252">
        <v>279910</v>
      </c>
      <c r="H132" s="251">
        <v>33.149295587831247</v>
      </c>
      <c r="I132" s="252">
        <v>2286</v>
      </c>
      <c r="J132" s="253">
        <v>0.27072733990847853</v>
      </c>
      <c r="K132" s="252">
        <v>35509</v>
      </c>
      <c r="L132" s="254">
        <v>4.2052743275635009</v>
      </c>
      <c r="M132" s="252">
        <v>4846</v>
      </c>
      <c r="N132" s="466">
        <v>0.57390406351552359</v>
      </c>
      <c r="O132" s="271">
        <v>408495</v>
      </c>
      <c r="P132" s="268">
        <v>48.377412386664012</v>
      </c>
      <c r="Q132" s="269">
        <v>435897</v>
      </c>
      <c r="R132" s="270">
        <v>51.622587613335988</v>
      </c>
      <c r="S132" s="271">
        <v>971660</v>
      </c>
      <c r="T132" s="268">
        <v>47.47354329323705</v>
      </c>
      <c r="U132" s="269">
        <v>1075080</v>
      </c>
      <c r="V132" s="272">
        <v>52.52645670676295</v>
      </c>
      <c r="W132" s="271">
        <v>785888</v>
      </c>
      <c r="X132" s="273">
        <v>93.071464438317747</v>
      </c>
      <c r="Y132" s="269">
        <v>58504</v>
      </c>
      <c r="Z132" s="272">
        <v>6.9285355616822519</v>
      </c>
      <c r="AA132" s="258">
        <v>2018106</v>
      </c>
      <c r="AB132" s="251">
        <v>98.60099475263101</v>
      </c>
      <c r="AC132" s="258">
        <v>28634</v>
      </c>
      <c r="AD132" s="259">
        <v>1.3990052473689869</v>
      </c>
      <c r="AE132" s="258">
        <v>657553</v>
      </c>
      <c r="AF132" s="251">
        <v>32.126845617909453</v>
      </c>
      <c r="AG132" s="256">
        <v>633193</v>
      </c>
      <c r="AH132" s="251">
        <v>30.936660249958472</v>
      </c>
      <c r="AI132" s="256">
        <v>309429</v>
      </c>
      <c r="AJ132" s="255">
        <v>15.118139089478881</v>
      </c>
      <c r="AK132" s="256">
        <v>439001</v>
      </c>
      <c r="AL132" s="255">
        <v>21.448791737103882</v>
      </c>
      <c r="AM132" s="256">
        <v>4678</v>
      </c>
      <c r="AN132" s="251">
        <v>0.22855858584871552</v>
      </c>
      <c r="AO132" s="256">
        <v>2886</v>
      </c>
      <c r="AP132" s="259">
        <v>0.14100471970059705</v>
      </c>
      <c r="AQ132" s="509">
        <v>844392</v>
      </c>
      <c r="AR132" s="274">
        <v>2046740</v>
      </c>
    </row>
    <row r="133" spans="1:44" ht="15">
      <c r="A133" s="286">
        <v>79</v>
      </c>
      <c r="B133" s="287" t="s">
        <v>41</v>
      </c>
      <c r="C133" s="250">
        <v>4337</v>
      </c>
      <c r="D133" s="251">
        <v>19.888109322694547</v>
      </c>
      <c r="E133" s="252">
        <v>12066</v>
      </c>
      <c r="F133" s="251">
        <v>55.330857064245428</v>
      </c>
      <c r="G133" s="252">
        <v>4697</v>
      </c>
      <c r="H133" s="251">
        <v>21.538955381299584</v>
      </c>
      <c r="I133" s="252">
        <v>5</v>
      </c>
      <c r="J133" s="253">
        <v>2.2928417480625487E-2</v>
      </c>
      <c r="K133" s="252">
        <v>659</v>
      </c>
      <c r="L133" s="254">
        <v>3.0219654239464391</v>
      </c>
      <c r="M133" s="252">
        <v>43</v>
      </c>
      <c r="N133" s="466">
        <v>0.1971843903333792</v>
      </c>
      <c r="O133" s="258">
        <v>10566</v>
      </c>
      <c r="P133" s="255">
        <v>48.452331820057779</v>
      </c>
      <c r="Q133" s="256">
        <v>11241</v>
      </c>
      <c r="R133" s="257">
        <v>51.547668179942221</v>
      </c>
      <c r="S133" s="258">
        <v>12742</v>
      </c>
      <c r="T133" s="255">
        <v>50.597625382202281</v>
      </c>
      <c r="U133" s="256">
        <v>12441</v>
      </c>
      <c r="V133" s="259">
        <v>49.402374617797726</v>
      </c>
      <c r="W133" s="258">
        <v>12931</v>
      </c>
      <c r="X133" s="251">
        <v>59.297473288393633</v>
      </c>
      <c r="Y133" s="256">
        <v>8876</v>
      </c>
      <c r="Z133" s="259">
        <v>40.70252671160636</v>
      </c>
      <c r="AA133" s="258">
        <v>22507</v>
      </c>
      <c r="AB133" s="251">
        <v>89.37378390183855</v>
      </c>
      <c r="AC133" s="258">
        <v>2676</v>
      </c>
      <c r="AD133" s="259">
        <v>10.626216098161457</v>
      </c>
      <c r="AE133" s="258">
        <v>8952</v>
      </c>
      <c r="AF133" s="251">
        <v>35.547790175912318</v>
      </c>
      <c r="AG133" s="256">
        <v>5702</v>
      </c>
      <c r="AH133" s="251">
        <v>22.642258666560775</v>
      </c>
      <c r="AI133" s="256">
        <v>3763</v>
      </c>
      <c r="AJ133" s="255">
        <v>14.942620021443037</v>
      </c>
      <c r="AK133" s="256">
        <v>6714</v>
      </c>
      <c r="AL133" s="255">
        <v>26.660842631934241</v>
      </c>
      <c r="AM133" s="256">
        <v>27</v>
      </c>
      <c r="AN133" s="251">
        <v>0.10721518484692054</v>
      </c>
      <c r="AO133" s="256">
        <v>25</v>
      </c>
      <c r="AP133" s="259">
        <v>9.9273319302704208E-2</v>
      </c>
      <c r="AQ133" s="506">
        <v>21807</v>
      </c>
      <c r="AR133" s="260">
        <v>25183</v>
      </c>
    </row>
    <row r="134" spans="1:44" ht="15">
      <c r="A134" s="286">
        <v>88</v>
      </c>
      <c r="B134" s="287" t="s">
        <v>45</v>
      </c>
      <c r="C134" s="250">
        <v>37015</v>
      </c>
      <c r="D134" s="251">
        <v>26.4547806572421</v>
      </c>
      <c r="E134" s="252">
        <v>51733</v>
      </c>
      <c r="F134" s="251">
        <v>36.973798939378774</v>
      </c>
      <c r="G134" s="252">
        <v>43051</v>
      </c>
      <c r="H134" s="251">
        <v>30.768735973927587</v>
      </c>
      <c r="I134" s="252">
        <v>104</v>
      </c>
      <c r="J134" s="253">
        <v>7.4329249989279436E-2</v>
      </c>
      <c r="K134" s="252">
        <v>7325</v>
      </c>
      <c r="L134" s="254">
        <v>5.23520919395646</v>
      </c>
      <c r="M134" s="252">
        <v>690</v>
      </c>
      <c r="N134" s="466">
        <v>0.4931459855057963</v>
      </c>
      <c r="O134" s="258">
        <v>65129</v>
      </c>
      <c r="P134" s="255">
        <v>46.547978101459428</v>
      </c>
      <c r="Q134" s="256">
        <v>74789</v>
      </c>
      <c r="R134" s="257">
        <v>53.452021898540572</v>
      </c>
      <c r="S134" s="258">
        <v>160526</v>
      </c>
      <c r="T134" s="255">
        <v>47.063479963879864</v>
      </c>
      <c r="U134" s="256">
        <v>180558</v>
      </c>
      <c r="V134" s="259">
        <v>52.936520036120136</v>
      </c>
      <c r="W134" s="258">
        <v>131067</v>
      </c>
      <c r="X134" s="251">
        <v>93.674152003316223</v>
      </c>
      <c r="Y134" s="256">
        <v>8851</v>
      </c>
      <c r="Z134" s="259">
        <v>6.3258479966837715</v>
      </c>
      <c r="AA134" s="258">
        <v>336472</v>
      </c>
      <c r="AB134" s="251">
        <v>98.647840414677916</v>
      </c>
      <c r="AC134" s="258">
        <v>4612</v>
      </c>
      <c r="AD134" s="259">
        <v>1.3521595853220907</v>
      </c>
      <c r="AE134" s="258">
        <v>105812</v>
      </c>
      <c r="AF134" s="251">
        <v>31.022270173916105</v>
      </c>
      <c r="AG134" s="256">
        <v>96560</v>
      </c>
      <c r="AH134" s="251">
        <v>28.309741881765195</v>
      </c>
      <c r="AI134" s="256">
        <v>54171</v>
      </c>
      <c r="AJ134" s="255">
        <v>15.882011469315477</v>
      </c>
      <c r="AK134" s="256">
        <v>83630</v>
      </c>
      <c r="AL134" s="255">
        <v>24.518886843123688</v>
      </c>
      <c r="AM134" s="256">
        <v>543</v>
      </c>
      <c r="AN134" s="251">
        <v>0.15919832064828604</v>
      </c>
      <c r="AO134" s="256">
        <v>368</v>
      </c>
      <c r="AP134" s="259">
        <v>0.10789131123125095</v>
      </c>
      <c r="AQ134" s="506">
        <v>139918</v>
      </c>
      <c r="AR134" s="260">
        <v>341084</v>
      </c>
    </row>
    <row r="135" spans="1:44" ht="15">
      <c r="A135" s="286">
        <v>129</v>
      </c>
      <c r="B135" s="287" t="s">
        <v>940</v>
      </c>
      <c r="C135" s="250">
        <v>3725</v>
      </c>
      <c r="D135" s="251">
        <v>17.058203965746209</v>
      </c>
      <c r="E135" s="252">
        <v>9074</v>
      </c>
      <c r="F135" s="251">
        <v>41.55332692219627</v>
      </c>
      <c r="G135" s="252">
        <v>8656</v>
      </c>
      <c r="H135" s="251">
        <v>39.639144571140719</v>
      </c>
      <c r="I135" s="252">
        <v>11</v>
      </c>
      <c r="J135" s="253">
        <v>5.0373219764619684E-2</v>
      </c>
      <c r="K135" s="252">
        <v>224</v>
      </c>
      <c r="L135" s="254">
        <v>1.0257819297522552</v>
      </c>
      <c r="M135" s="252">
        <v>147</v>
      </c>
      <c r="N135" s="466">
        <v>0.67316939139991749</v>
      </c>
      <c r="O135" s="258">
        <v>10546</v>
      </c>
      <c r="P135" s="255">
        <v>48.294179603425377</v>
      </c>
      <c r="Q135" s="256">
        <v>11291</v>
      </c>
      <c r="R135" s="257">
        <v>51.705820396574623</v>
      </c>
      <c r="S135" s="258">
        <v>35420</v>
      </c>
      <c r="T135" s="255">
        <v>48.354948805460751</v>
      </c>
      <c r="U135" s="256">
        <v>37830</v>
      </c>
      <c r="V135" s="259">
        <v>51.645051194539249</v>
      </c>
      <c r="W135" s="258">
        <v>19012</v>
      </c>
      <c r="X135" s="251">
        <v>87.063241287722676</v>
      </c>
      <c r="Y135" s="256">
        <v>2825</v>
      </c>
      <c r="Z135" s="259">
        <v>12.936758712277326</v>
      </c>
      <c r="AA135" s="258">
        <v>70651</v>
      </c>
      <c r="AB135" s="251">
        <v>96.451877133105796</v>
      </c>
      <c r="AC135" s="258">
        <v>2599</v>
      </c>
      <c r="AD135" s="259">
        <v>3.548122866894198</v>
      </c>
      <c r="AE135" s="258">
        <v>25237</v>
      </c>
      <c r="AF135" s="251">
        <v>34.453242320819108</v>
      </c>
      <c r="AG135" s="256">
        <v>19631</v>
      </c>
      <c r="AH135" s="251">
        <v>26.8</v>
      </c>
      <c r="AI135" s="256">
        <v>10083</v>
      </c>
      <c r="AJ135" s="255">
        <v>13.765187713310581</v>
      </c>
      <c r="AK135" s="256">
        <v>18138</v>
      </c>
      <c r="AL135" s="255">
        <v>24.761774744027303</v>
      </c>
      <c r="AM135" s="256">
        <v>100</v>
      </c>
      <c r="AN135" s="251">
        <v>0.13651877133105803</v>
      </c>
      <c r="AO135" s="256">
        <v>61</v>
      </c>
      <c r="AP135" s="259">
        <v>8.3276450511945391E-2</v>
      </c>
      <c r="AQ135" s="506">
        <v>21837</v>
      </c>
      <c r="AR135" s="260">
        <v>73250</v>
      </c>
    </row>
    <row r="136" spans="1:44" ht="15">
      <c r="A136" s="286">
        <v>212</v>
      </c>
      <c r="B136" s="287" t="s">
        <v>90</v>
      </c>
      <c r="C136" s="250">
        <v>3901</v>
      </c>
      <c r="D136" s="251">
        <v>19.007016176183981</v>
      </c>
      <c r="E136" s="252">
        <v>10869</v>
      </c>
      <c r="F136" s="251">
        <v>52.957513155330346</v>
      </c>
      <c r="G136" s="252">
        <v>5169</v>
      </c>
      <c r="H136" s="251">
        <v>25.18514909374391</v>
      </c>
      <c r="I136" s="252">
        <v>16</v>
      </c>
      <c r="J136" s="253">
        <v>7.7957513155330338E-2</v>
      </c>
      <c r="K136" s="252">
        <v>523</v>
      </c>
      <c r="L136" s="254">
        <v>2.5482362112648609</v>
      </c>
      <c r="M136" s="252">
        <v>46</v>
      </c>
      <c r="N136" s="466">
        <v>0.22412785032157476</v>
      </c>
      <c r="O136" s="258">
        <v>9843</v>
      </c>
      <c r="P136" s="255">
        <v>47.958487624244789</v>
      </c>
      <c r="Q136" s="256">
        <v>10681</v>
      </c>
      <c r="R136" s="257">
        <v>52.041512375755218</v>
      </c>
      <c r="S136" s="258">
        <v>23660</v>
      </c>
      <c r="T136" s="255">
        <v>48.283743520672623</v>
      </c>
      <c r="U136" s="256">
        <v>25342</v>
      </c>
      <c r="V136" s="259">
        <v>51.71625647932737</v>
      </c>
      <c r="W136" s="258">
        <v>16975</v>
      </c>
      <c r="X136" s="251">
        <v>82.708049113233287</v>
      </c>
      <c r="Y136" s="256">
        <v>3549</v>
      </c>
      <c r="Z136" s="259">
        <v>17.291950886766713</v>
      </c>
      <c r="AA136" s="258">
        <v>47432</v>
      </c>
      <c r="AB136" s="251">
        <v>96.796049140851395</v>
      </c>
      <c r="AC136" s="258">
        <v>1570</v>
      </c>
      <c r="AD136" s="259">
        <v>3.2039508591486063</v>
      </c>
      <c r="AE136" s="258">
        <v>16510</v>
      </c>
      <c r="AF136" s="251">
        <v>33.692502346842986</v>
      </c>
      <c r="AG136" s="256">
        <v>13547</v>
      </c>
      <c r="AH136" s="251">
        <v>27.645810375086732</v>
      </c>
      <c r="AI136" s="256">
        <v>7061</v>
      </c>
      <c r="AJ136" s="255">
        <v>14.409615934043508</v>
      </c>
      <c r="AK136" s="256">
        <v>11737</v>
      </c>
      <c r="AL136" s="255">
        <v>23.952083588424962</v>
      </c>
      <c r="AM136" s="256">
        <v>89</v>
      </c>
      <c r="AN136" s="251">
        <v>0.18162523978613118</v>
      </c>
      <c r="AO136" s="256">
        <v>58</v>
      </c>
      <c r="AP136" s="259">
        <v>0.118362515815681</v>
      </c>
      <c r="AQ136" s="506">
        <v>20524</v>
      </c>
      <c r="AR136" s="260">
        <v>49002</v>
      </c>
    </row>
    <row r="137" spans="1:44" ht="15">
      <c r="A137" s="286">
        <v>266</v>
      </c>
      <c r="B137" s="287" t="s">
        <v>104</v>
      </c>
      <c r="C137" s="250">
        <v>4662</v>
      </c>
      <c r="D137" s="251">
        <v>15.764379670645519</v>
      </c>
      <c r="E137" s="252">
        <v>7836</v>
      </c>
      <c r="F137" s="251">
        <v>26.497142663916414</v>
      </c>
      <c r="G137" s="252">
        <v>15982</v>
      </c>
      <c r="H137" s="251">
        <v>54.042538802285868</v>
      </c>
      <c r="I137" s="252">
        <v>71</v>
      </c>
      <c r="J137" s="253">
        <v>0.24008386027795625</v>
      </c>
      <c r="K137" s="252">
        <v>206</v>
      </c>
      <c r="L137" s="254">
        <v>0.69658134108815473</v>
      </c>
      <c r="M137" s="252">
        <v>816</v>
      </c>
      <c r="N137" s="466">
        <v>2.7592736617860889</v>
      </c>
      <c r="O137" s="258">
        <v>14271</v>
      </c>
      <c r="P137" s="255">
        <v>48.25685591586921</v>
      </c>
      <c r="Q137" s="256">
        <v>15302</v>
      </c>
      <c r="R137" s="257">
        <v>51.743144084130797</v>
      </c>
      <c r="S137" s="258">
        <v>83130</v>
      </c>
      <c r="T137" s="255">
        <v>45.369455708430436</v>
      </c>
      <c r="U137" s="256">
        <v>100099</v>
      </c>
      <c r="V137" s="259">
        <v>54.630544291569564</v>
      </c>
      <c r="W137" s="258">
        <v>28245</v>
      </c>
      <c r="X137" s="251">
        <v>95.509417373955969</v>
      </c>
      <c r="Y137" s="256">
        <v>1328</v>
      </c>
      <c r="Z137" s="259">
        <v>4.4905826260440271</v>
      </c>
      <c r="AA137" s="258">
        <v>181956</v>
      </c>
      <c r="AB137" s="251">
        <v>99.305240982595549</v>
      </c>
      <c r="AC137" s="258">
        <v>1273</v>
      </c>
      <c r="AD137" s="259">
        <v>0.69475901740445023</v>
      </c>
      <c r="AE137" s="258">
        <v>56686</v>
      </c>
      <c r="AF137" s="251">
        <v>30.937242467076722</v>
      </c>
      <c r="AG137" s="256">
        <v>62528</v>
      </c>
      <c r="AH137" s="251">
        <v>34.125602388268234</v>
      </c>
      <c r="AI137" s="256">
        <v>25672</v>
      </c>
      <c r="AJ137" s="255">
        <v>14.010882556800505</v>
      </c>
      <c r="AK137" s="256">
        <v>37114</v>
      </c>
      <c r="AL137" s="255">
        <v>20.255527236409083</v>
      </c>
      <c r="AM137" s="256">
        <v>772</v>
      </c>
      <c r="AN137" s="251">
        <v>0.42133068455320938</v>
      </c>
      <c r="AO137" s="256">
        <v>457</v>
      </c>
      <c r="AP137" s="259">
        <v>0.24941466689224959</v>
      </c>
      <c r="AQ137" s="506">
        <v>29573</v>
      </c>
      <c r="AR137" s="260">
        <v>183229</v>
      </c>
    </row>
    <row r="138" spans="1:44" ht="15">
      <c r="A138" s="286">
        <v>308</v>
      </c>
      <c r="B138" s="287" t="s">
        <v>112</v>
      </c>
      <c r="C138" s="250">
        <v>2895</v>
      </c>
      <c r="D138" s="251">
        <v>17.76618594660939</v>
      </c>
      <c r="E138" s="252">
        <v>7287</v>
      </c>
      <c r="F138" s="251">
        <v>44.719239030377416</v>
      </c>
      <c r="G138" s="252">
        <v>5712</v>
      </c>
      <c r="H138" s="251">
        <v>35.053697453206503</v>
      </c>
      <c r="I138" s="252">
        <v>2</v>
      </c>
      <c r="J138" s="253">
        <v>1.2273703590058301E-2</v>
      </c>
      <c r="K138" s="252">
        <v>317</v>
      </c>
      <c r="L138" s="254">
        <v>1.9453820190242406</v>
      </c>
      <c r="M138" s="252">
        <v>82</v>
      </c>
      <c r="N138" s="466">
        <v>0.50322184719239038</v>
      </c>
      <c r="O138" s="258">
        <v>7783</v>
      </c>
      <c r="P138" s="255">
        <v>47.763117520711873</v>
      </c>
      <c r="Q138" s="256">
        <v>8512</v>
      </c>
      <c r="R138" s="257">
        <v>52.236882479288127</v>
      </c>
      <c r="S138" s="258">
        <v>18386</v>
      </c>
      <c r="T138" s="255">
        <v>49.59939572149235</v>
      </c>
      <c r="U138" s="256">
        <v>18683</v>
      </c>
      <c r="V138" s="259">
        <v>50.400604278507643</v>
      </c>
      <c r="W138" s="258">
        <v>11350</v>
      </c>
      <c r="X138" s="251">
        <v>69.653267873580845</v>
      </c>
      <c r="Y138" s="256">
        <v>4945</v>
      </c>
      <c r="Z138" s="259">
        <v>30.346732126419145</v>
      </c>
      <c r="AA138" s="258">
        <v>34410</v>
      </c>
      <c r="AB138" s="251">
        <v>92.826890393590332</v>
      </c>
      <c r="AC138" s="258">
        <v>2659</v>
      </c>
      <c r="AD138" s="259">
        <v>7.1731096064096684</v>
      </c>
      <c r="AE138" s="258">
        <v>13021</v>
      </c>
      <c r="AF138" s="251">
        <v>35.126385928943321</v>
      </c>
      <c r="AG138" s="256">
        <v>9113</v>
      </c>
      <c r="AH138" s="251">
        <v>24.583884108014782</v>
      </c>
      <c r="AI138" s="256">
        <v>5323</v>
      </c>
      <c r="AJ138" s="255">
        <v>14.35970757236505</v>
      </c>
      <c r="AK138" s="256">
        <v>9536</v>
      </c>
      <c r="AL138" s="255">
        <v>25.724999325582022</v>
      </c>
      <c r="AM138" s="256">
        <v>42</v>
      </c>
      <c r="AN138" s="251">
        <v>0.11330222018398123</v>
      </c>
      <c r="AO138" s="256">
        <v>34</v>
      </c>
      <c r="AP138" s="259">
        <v>9.1720844910841953E-2</v>
      </c>
      <c r="AQ138" s="506">
        <v>16295</v>
      </c>
      <c r="AR138" s="260">
        <v>37069</v>
      </c>
    </row>
    <row r="139" spans="1:44" ht="15">
      <c r="A139" s="286">
        <v>360</v>
      </c>
      <c r="B139" s="287" t="s">
        <v>941</v>
      </c>
      <c r="C139" s="250">
        <v>15110</v>
      </c>
      <c r="D139" s="251">
        <v>21.226680152843336</v>
      </c>
      <c r="E139" s="252">
        <v>23359</v>
      </c>
      <c r="F139" s="251">
        <v>32.814958417621938</v>
      </c>
      <c r="G139" s="252">
        <v>29150</v>
      </c>
      <c r="H139" s="251">
        <v>40.950213531130593</v>
      </c>
      <c r="I139" s="252">
        <v>431</v>
      </c>
      <c r="J139" s="253">
        <v>0.60547314003146768</v>
      </c>
      <c r="K139" s="252">
        <v>2594</v>
      </c>
      <c r="L139" s="254">
        <v>3.6440773207462347</v>
      </c>
      <c r="M139" s="252">
        <v>540</v>
      </c>
      <c r="N139" s="466">
        <v>0.75859743762643295</v>
      </c>
      <c r="O139" s="258">
        <v>34207</v>
      </c>
      <c r="P139" s="255">
        <v>48.054338053495165</v>
      </c>
      <c r="Q139" s="256">
        <v>36977</v>
      </c>
      <c r="R139" s="257">
        <v>51.945661946504828</v>
      </c>
      <c r="S139" s="258">
        <v>117584</v>
      </c>
      <c r="T139" s="255">
        <v>47.413667962386491</v>
      </c>
      <c r="U139" s="256">
        <v>130412</v>
      </c>
      <c r="V139" s="259">
        <v>52.586332037613516</v>
      </c>
      <c r="W139" s="258">
        <v>64373</v>
      </c>
      <c r="X139" s="251">
        <v>90.431838615419196</v>
      </c>
      <c r="Y139" s="256">
        <v>6811</v>
      </c>
      <c r="Z139" s="259">
        <v>9.5681613845808045</v>
      </c>
      <c r="AA139" s="258">
        <v>243893</v>
      </c>
      <c r="AB139" s="251">
        <v>98.345537831255342</v>
      </c>
      <c r="AC139" s="258">
        <v>4103</v>
      </c>
      <c r="AD139" s="259">
        <v>1.654462168744657</v>
      </c>
      <c r="AE139" s="258">
        <v>79196</v>
      </c>
      <c r="AF139" s="251">
        <v>31.93438603848449</v>
      </c>
      <c r="AG139" s="256">
        <v>72705</v>
      </c>
      <c r="AH139" s="251">
        <v>29.317005112985694</v>
      </c>
      <c r="AI139" s="256">
        <v>37971</v>
      </c>
      <c r="AJ139" s="255">
        <v>15.311134050549203</v>
      </c>
      <c r="AK139" s="256">
        <v>57481</v>
      </c>
      <c r="AL139" s="255">
        <v>23.178196422522941</v>
      </c>
      <c r="AM139" s="256">
        <v>417</v>
      </c>
      <c r="AN139" s="251">
        <v>0.16814787335279602</v>
      </c>
      <c r="AO139" s="256">
        <v>226</v>
      </c>
      <c r="AP139" s="259">
        <v>9.1130502104872668E-2</v>
      </c>
      <c r="AQ139" s="506">
        <v>71184</v>
      </c>
      <c r="AR139" s="260">
        <v>247996</v>
      </c>
    </row>
    <row r="140" spans="1:44" ht="15">
      <c r="A140" s="286">
        <v>380</v>
      </c>
      <c r="B140" s="287" t="s">
        <v>139</v>
      </c>
      <c r="C140" s="250">
        <v>2111</v>
      </c>
      <c r="D140" s="251">
        <v>15.923662970506147</v>
      </c>
      <c r="E140" s="252">
        <v>4516</v>
      </c>
      <c r="F140" s="251">
        <v>34.065022252394961</v>
      </c>
      <c r="G140" s="252">
        <v>4646</v>
      </c>
      <c r="H140" s="251">
        <v>35.045636267632197</v>
      </c>
      <c r="I140" s="252">
        <v>9</v>
      </c>
      <c r="J140" s="253">
        <v>6.7888662593346902E-2</v>
      </c>
      <c r="K140" s="252">
        <v>1887</v>
      </c>
      <c r="L140" s="254">
        <v>14.233989590405068</v>
      </c>
      <c r="M140" s="252">
        <v>88</v>
      </c>
      <c r="N140" s="466">
        <v>0.66380025646828089</v>
      </c>
      <c r="O140" s="258">
        <v>6273</v>
      </c>
      <c r="P140" s="255">
        <v>47.318397827562798</v>
      </c>
      <c r="Q140" s="256">
        <v>6984</v>
      </c>
      <c r="R140" s="257">
        <v>52.681602172437202</v>
      </c>
      <c r="S140" s="258">
        <v>21593</v>
      </c>
      <c r="T140" s="255">
        <v>47.431081823174083</v>
      </c>
      <c r="U140" s="256">
        <v>23932</v>
      </c>
      <c r="V140" s="259">
        <v>52.568918176825917</v>
      </c>
      <c r="W140" s="258">
        <v>12217</v>
      </c>
      <c r="X140" s="251">
        <v>92.155087878102137</v>
      </c>
      <c r="Y140" s="256">
        <v>1040</v>
      </c>
      <c r="Z140" s="259">
        <v>7.844912121897865</v>
      </c>
      <c r="AA140" s="258">
        <v>44756</v>
      </c>
      <c r="AB140" s="251">
        <v>98.310818231740811</v>
      </c>
      <c r="AC140" s="258">
        <v>769</v>
      </c>
      <c r="AD140" s="259">
        <v>1.6891817682591983</v>
      </c>
      <c r="AE140" s="258">
        <v>14797</v>
      </c>
      <c r="AF140" s="251">
        <v>32.503020318506316</v>
      </c>
      <c r="AG140" s="256">
        <v>13654</v>
      </c>
      <c r="AH140" s="251">
        <v>29.992311916529381</v>
      </c>
      <c r="AI140" s="256">
        <v>6715</v>
      </c>
      <c r="AJ140" s="255">
        <v>14.750137287204831</v>
      </c>
      <c r="AK140" s="256">
        <v>10223</v>
      </c>
      <c r="AL140" s="255">
        <v>22.455793520043933</v>
      </c>
      <c r="AM140" s="256">
        <v>81</v>
      </c>
      <c r="AN140" s="251">
        <v>0.17792421746293247</v>
      </c>
      <c r="AO140" s="256">
        <v>55</v>
      </c>
      <c r="AP140" s="259">
        <v>0.12081274025260845</v>
      </c>
      <c r="AQ140" s="506">
        <v>13257</v>
      </c>
      <c r="AR140" s="260">
        <v>45525</v>
      </c>
    </row>
    <row r="141" spans="1:44" ht="15.75" thickBot="1">
      <c r="A141" s="286">
        <v>631</v>
      </c>
      <c r="B141" s="287" t="s">
        <v>185</v>
      </c>
      <c r="C141" s="275">
        <v>2643</v>
      </c>
      <c r="D141" s="276">
        <v>18.331252600915523</v>
      </c>
      <c r="E141" s="277">
        <v>4122</v>
      </c>
      <c r="F141" s="276">
        <v>28.589263420724091</v>
      </c>
      <c r="G141" s="277">
        <v>6826</v>
      </c>
      <c r="H141" s="276">
        <v>47.343598279927868</v>
      </c>
      <c r="I141" s="277">
        <v>16</v>
      </c>
      <c r="J141" s="278">
        <v>0.11097239561659038</v>
      </c>
      <c r="K141" s="277">
        <v>620</v>
      </c>
      <c r="L141" s="279">
        <v>4.3001803301428767</v>
      </c>
      <c r="M141" s="252">
        <v>191</v>
      </c>
      <c r="N141" s="466">
        <v>1.3247329726730477</v>
      </c>
      <c r="O141" s="283">
        <v>6769</v>
      </c>
      <c r="P141" s="280">
        <v>46.948259120543767</v>
      </c>
      <c r="Q141" s="281">
        <v>7649</v>
      </c>
      <c r="R141" s="282">
        <v>53.051740879456233</v>
      </c>
      <c r="S141" s="283">
        <v>35092</v>
      </c>
      <c r="T141" s="280">
        <v>45.594158459579553</v>
      </c>
      <c r="U141" s="281">
        <v>41874</v>
      </c>
      <c r="V141" s="284">
        <v>54.40584154042044</v>
      </c>
      <c r="W141" s="283">
        <v>13491</v>
      </c>
      <c r="X141" s="276">
        <v>93.570536828963796</v>
      </c>
      <c r="Y141" s="281">
        <v>927</v>
      </c>
      <c r="Z141" s="284">
        <v>6.4294631710362049</v>
      </c>
      <c r="AA141" s="283">
        <v>76347</v>
      </c>
      <c r="AB141" s="276">
        <v>99.195748772185127</v>
      </c>
      <c r="AC141" s="283">
        <v>619</v>
      </c>
      <c r="AD141" s="284">
        <v>0.80425122781487923</v>
      </c>
      <c r="AE141" s="258">
        <v>24027</v>
      </c>
      <c r="AF141" s="276">
        <v>31.217680534261881</v>
      </c>
      <c r="AG141" s="256">
        <v>25988</v>
      </c>
      <c r="AH141" s="276">
        <v>33.765558818179457</v>
      </c>
      <c r="AI141" s="256">
        <v>10838</v>
      </c>
      <c r="AJ141" s="280">
        <v>14.081542499285399</v>
      </c>
      <c r="AK141" s="256">
        <v>15752</v>
      </c>
      <c r="AL141" s="280">
        <v>20.466179871631628</v>
      </c>
      <c r="AM141" s="256">
        <v>227</v>
      </c>
      <c r="AN141" s="276">
        <v>0.29493542603227396</v>
      </c>
      <c r="AO141" s="256">
        <v>134</v>
      </c>
      <c r="AP141" s="284">
        <v>0.17410285060935998</v>
      </c>
      <c r="AQ141" s="511">
        <v>14418</v>
      </c>
      <c r="AR141" s="285">
        <v>76966</v>
      </c>
    </row>
    <row r="142" spans="1:44" s="57" customFormat="1">
      <c r="A142"/>
    </row>
    <row r="143" spans="1:44">
      <c r="A143" s="198" t="s">
        <v>401</v>
      </c>
      <c r="B143" s="930" t="s">
        <v>942</v>
      </c>
      <c r="C143" s="931"/>
      <c r="D143" s="931"/>
      <c r="E143" s="931"/>
      <c r="F143" s="931"/>
      <c r="G143" s="931"/>
      <c r="H143" s="931"/>
      <c r="I143" s="931"/>
      <c r="J143" s="931"/>
      <c r="K143" s="931"/>
      <c r="L143" s="931"/>
      <c r="M143" s="931"/>
      <c r="N143" s="931"/>
      <c r="O143" s="1009"/>
      <c r="P143" s="814" t="s">
        <v>603</v>
      </c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</row>
    <row r="144" spans="1:44">
      <c r="A144" s="201" t="s">
        <v>404</v>
      </c>
      <c r="B144" s="921" t="s">
        <v>405</v>
      </c>
      <c r="C144" s="922"/>
      <c r="D144" s="922"/>
      <c r="E144" s="922"/>
      <c r="F144" s="922"/>
      <c r="G144" s="922"/>
      <c r="H144" s="922"/>
      <c r="I144" s="922"/>
      <c r="J144" s="922"/>
      <c r="K144" s="922"/>
      <c r="L144" s="922"/>
      <c r="M144" s="922"/>
      <c r="N144" s="922"/>
      <c r="O144" s="922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</row>
    <row r="145" spans="1:44">
      <c r="A145" s="553" t="s">
        <v>406</v>
      </c>
      <c r="B145" s="921" t="s">
        <v>407</v>
      </c>
      <c r="C145" s="922"/>
      <c r="D145" s="922"/>
      <c r="E145" s="922"/>
      <c r="F145" s="922"/>
      <c r="G145" s="922"/>
      <c r="H145" s="922"/>
      <c r="I145" s="922"/>
      <c r="J145" s="922"/>
      <c r="K145" s="922"/>
      <c r="L145" s="922"/>
      <c r="M145" s="922"/>
      <c r="N145" s="922"/>
      <c r="O145" s="922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</row>
    <row r="146" spans="1:44">
      <c r="B146" s="55"/>
    </row>
  </sheetData>
  <sheetProtection autoFilter="0"/>
  <mergeCells count="17">
    <mergeCell ref="A5:A6"/>
    <mergeCell ref="O5:R5"/>
    <mergeCell ref="W5:Z5"/>
    <mergeCell ref="AQ5:AQ6"/>
    <mergeCell ref="S5:V5"/>
    <mergeCell ref="AE5:AP5"/>
    <mergeCell ref="B145:O145"/>
    <mergeCell ref="B1:AR1"/>
    <mergeCell ref="AR5:AR6"/>
    <mergeCell ref="B5:B6"/>
    <mergeCell ref="C5:N5"/>
    <mergeCell ref="C2:AR2"/>
    <mergeCell ref="C3:AR3"/>
    <mergeCell ref="C4:AR4"/>
    <mergeCell ref="AA5:AD5"/>
    <mergeCell ref="B143:O143"/>
    <mergeCell ref="B144:O144"/>
  </mergeCells>
  <hyperlinks>
    <hyperlink ref="AS2" location="INDICE!B2" display="Indice" xr:uid="{DCD9B265-B340-486A-8589-257ECBAEAD9A}"/>
  </hyperlinks>
  <pageMargins left="0.31496062992125984" right="0.19685039370078741" top="0.78740157480314965" bottom="0.78740157480314965" header="0" footer="0"/>
  <pageSetup scale="72" orientation="portrait" r:id="rId1"/>
  <headerFooter alignWithMargins="0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Z91"/>
  <sheetViews>
    <sheetView zoomScale="70" zoomScaleNormal="70" workbookViewId="0">
      <selection sqref="A1:F21"/>
    </sheetView>
  </sheetViews>
  <sheetFormatPr defaultColWidth="11.42578125" defaultRowHeight="12.75"/>
  <cols>
    <col min="1" max="1" width="25.140625" customWidth="1"/>
    <col min="2" max="2" width="39.140625" customWidth="1"/>
    <col min="3" max="5" width="39.140625" style="5" customWidth="1"/>
    <col min="6" max="6" width="23" style="5" customWidth="1"/>
    <col min="7" max="7" width="33.85546875" customWidth="1"/>
    <col min="8" max="8" width="19.28515625" customWidth="1"/>
    <col min="9" max="9" width="20.85546875" customWidth="1"/>
    <col min="10" max="10" width="14" bestFit="1" customWidth="1"/>
    <col min="11" max="11" width="16.42578125" customWidth="1"/>
    <col min="12" max="12" width="19.140625" bestFit="1" customWidth="1"/>
    <col min="13" max="13" width="14.28515625" customWidth="1"/>
    <col min="14" max="14" width="14.85546875" bestFit="1" customWidth="1"/>
    <col min="15" max="15" width="19.140625" bestFit="1" customWidth="1"/>
    <col min="16" max="16" width="13.5703125" bestFit="1" customWidth="1"/>
    <col min="19" max="19" width="21.140625" customWidth="1"/>
    <col min="23" max="23" width="36.85546875" customWidth="1"/>
    <col min="24" max="24" width="21.28515625" hidden="1" customWidth="1"/>
    <col min="25" max="25" width="13" hidden="1" customWidth="1"/>
    <col min="26" max="26" width="11.42578125" hidden="1" customWidth="1"/>
  </cols>
  <sheetData>
    <row r="1" spans="1:26" ht="24.95" customHeight="1">
      <c r="A1" s="917" t="s">
        <v>268</v>
      </c>
      <c r="B1" s="917"/>
      <c r="C1" s="917"/>
      <c r="D1" s="917"/>
      <c r="E1" s="917"/>
      <c r="F1" s="917"/>
      <c r="X1" s="918" t="s">
        <v>269</v>
      </c>
      <c r="Y1" s="919"/>
      <c r="Z1" s="920"/>
    </row>
    <row r="2" spans="1:26" ht="24.95" customHeight="1">
      <c r="X2" s="730"/>
      <c r="Y2" s="731"/>
      <c r="Z2" s="732"/>
    </row>
    <row r="3" spans="1:26" s="2" customFormat="1" ht="39" customHeight="1">
      <c r="A3" s="739" t="s">
        <v>270</v>
      </c>
      <c r="B3" s="739" t="s">
        <v>271</v>
      </c>
      <c r="C3">
        <v>2020</v>
      </c>
      <c r="D3">
        <v>2021</v>
      </c>
      <c r="E3">
        <v>2022</v>
      </c>
      <c r="F3">
        <v>2023</v>
      </c>
      <c r="G3"/>
      <c r="H3"/>
      <c r="I3"/>
      <c r="J3"/>
      <c r="K3"/>
      <c r="L3"/>
      <c r="X3" s="16" t="s">
        <v>272</v>
      </c>
      <c r="Y3" s="214" t="s">
        <v>273</v>
      </c>
      <c r="Z3" s="16" t="s">
        <v>274</v>
      </c>
    </row>
    <row r="4" spans="1:26" ht="21.75" customHeight="1">
      <c r="A4" s="739" t="s">
        <v>275</v>
      </c>
      <c r="B4" s="739" t="s">
        <v>276</v>
      </c>
      <c r="C4" s="740">
        <v>143190</v>
      </c>
      <c r="D4" s="740">
        <v>215518</v>
      </c>
      <c r="E4" s="740">
        <v>307397</v>
      </c>
      <c r="F4" s="740">
        <v>372791</v>
      </c>
      <c r="X4" s="234" t="s">
        <v>277</v>
      </c>
      <c r="Y4" s="235" t="e">
        <v>#N/A</v>
      </c>
      <c r="Z4" s="236" t="e">
        <v>#N/A</v>
      </c>
    </row>
    <row r="5" spans="1:26" ht="18.95" customHeight="1">
      <c r="A5" s="739" t="s">
        <v>278</v>
      </c>
      <c r="B5" s="739" t="s">
        <v>279</v>
      </c>
      <c r="C5" s="740">
        <v>152821</v>
      </c>
      <c r="D5" s="740">
        <v>162945</v>
      </c>
      <c r="E5" s="740">
        <v>234417</v>
      </c>
      <c r="F5" s="740">
        <v>197551</v>
      </c>
      <c r="X5" s="234" t="s">
        <v>280</v>
      </c>
      <c r="Y5" s="235" t="e">
        <v>#N/A</v>
      </c>
      <c r="Z5" s="236" t="e">
        <v>#N/A</v>
      </c>
    </row>
    <row r="6" spans="1:26" ht="18.95" customHeight="1">
      <c r="A6" s="739" t="s">
        <v>281</v>
      </c>
      <c r="B6" s="739" t="s">
        <v>282</v>
      </c>
      <c r="C6" s="740">
        <v>50687</v>
      </c>
      <c r="D6" s="740">
        <v>37408</v>
      </c>
      <c r="E6" s="740">
        <v>101250</v>
      </c>
      <c r="F6" s="740">
        <v>116192</v>
      </c>
      <c r="X6" s="234"/>
      <c r="Y6" s="235"/>
      <c r="Z6" s="236"/>
    </row>
    <row r="7" spans="1:26" ht="18.95" customHeight="1">
      <c r="A7" s="739" t="s">
        <v>283</v>
      </c>
      <c r="B7" s="739" t="s">
        <v>284</v>
      </c>
      <c r="C7" s="740">
        <v>4769</v>
      </c>
      <c r="D7" s="740">
        <v>4361</v>
      </c>
      <c r="E7" s="740">
        <v>13018</v>
      </c>
      <c r="F7" s="740">
        <v>15101</v>
      </c>
      <c r="X7" s="234" t="s">
        <v>285</v>
      </c>
      <c r="Y7" s="235">
        <v>39136</v>
      </c>
      <c r="Z7" s="236" t="e">
        <v>#REF!</v>
      </c>
    </row>
    <row r="8" spans="1:26" ht="18.95" customHeight="1">
      <c r="A8" s="739" t="s">
        <v>286</v>
      </c>
      <c r="B8" s="739" t="s">
        <v>287</v>
      </c>
      <c r="C8" s="740">
        <v>1648</v>
      </c>
      <c r="D8" s="740">
        <v>1331</v>
      </c>
      <c r="E8" s="740">
        <v>2385</v>
      </c>
      <c r="F8" s="740">
        <v>2453</v>
      </c>
      <c r="X8" s="234" t="s">
        <v>288</v>
      </c>
      <c r="Y8" s="235">
        <v>6811</v>
      </c>
      <c r="Z8" s="236" t="e">
        <v>#REF!</v>
      </c>
    </row>
    <row r="9" spans="1:26" ht="32.25" customHeight="1">
      <c r="A9" s="739" t="s">
        <v>289</v>
      </c>
      <c r="B9" s="739" t="s">
        <v>290</v>
      </c>
      <c r="C9" s="740">
        <v>42</v>
      </c>
      <c r="D9" s="740">
        <v>28</v>
      </c>
      <c r="E9" s="740">
        <v>22</v>
      </c>
      <c r="F9" s="740">
        <v>1682</v>
      </c>
      <c r="N9" s="644"/>
      <c r="W9" s="616"/>
    </row>
    <row r="10" spans="1:26" ht="22.5" customHeight="1">
      <c r="A10" s="739"/>
      <c r="B10" s="739" t="s">
        <v>2</v>
      </c>
      <c r="C10" s="740">
        <f>SUM(C4:C9)</f>
        <v>353157</v>
      </c>
      <c r="D10" s="740">
        <f>SUM(D4:D9)</f>
        <v>421591</v>
      </c>
      <c r="E10" s="740">
        <f>SUM(E4:E9)</f>
        <v>658489</v>
      </c>
      <c r="F10" s="740">
        <f>SUM(F4:F9)</f>
        <v>705770</v>
      </c>
    </row>
    <row r="11" spans="1:26" ht="22.5" customHeight="1">
      <c r="A11" s="739" t="s">
        <v>291</v>
      </c>
      <c r="B11" s="739"/>
      <c r="C11" s="740"/>
      <c r="D11" s="740"/>
      <c r="E11" s="740">
        <v>0</v>
      </c>
      <c r="F11" s="740"/>
    </row>
    <row r="12" spans="1:26" ht="25.5" customHeight="1">
      <c r="A12" s="739" t="s">
        <v>270</v>
      </c>
      <c r="B12" s="739" t="s">
        <v>271</v>
      </c>
      <c r="C12" s="5">
        <v>2020</v>
      </c>
      <c r="D12" s="5">
        <v>2021</v>
      </c>
      <c r="E12" s="5">
        <v>2022</v>
      </c>
      <c r="F12" s="5">
        <v>2023</v>
      </c>
    </row>
    <row r="13" spans="1:26" ht="18.95" customHeight="1">
      <c r="A13" s="739" t="s">
        <v>292</v>
      </c>
      <c r="B13" s="739" t="s">
        <v>293</v>
      </c>
      <c r="C13" s="740">
        <v>116443</v>
      </c>
      <c r="D13" s="740">
        <v>128263</v>
      </c>
      <c r="E13" s="740">
        <v>127707</v>
      </c>
      <c r="F13" s="740">
        <v>134604</v>
      </c>
      <c r="L13" s="13"/>
    </row>
    <row r="14" spans="1:26" ht="18.95" customHeight="1">
      <c r="A14" s="739"/>
      <c r="B14" s="739" t="s">
        <v>290</v>
      </c>
      <c r="C14" s="740">
        <v>977</v>
      </c>
      <c r="D14" s="740">
        <v>1256</v>
      </c>
      <c r="E14" s="740">
        <v>1035</v>
      </c>
      <c r="F14" s="740">
        <v>59550</v>
      </c>
      <c r="L14" s="13"/>
    </row>
    <row r="15" spans="1:26" ht="18.95" customHeight="1">
      <c r="A15" s="739"/>
      <c r="B15" s="739" t="s">
        <v>2</v>
      </c>
      <c r="C15" s="740">
        <f>SUM(C13:C14)</f>
        <v>117420</v>
      </c>
      <c r="D15" s="740">
        <f t="shared" ref="D15:F15" si="0">SUM(D13:D14)</f>
        <v>129519</v>
      </c>
      <c r="E15" s="740">
        <f t="shared" si="0"/>
        <v>128742</v>
      </c>
      <c r="F15" s="740">
        <f t="shared" si="0"/>
        <v>194154</v>
      </c>
      <c r="L15" s="13"/>
    </row>
    <row r="16" spans="1:26" ht="18.75" customHeight="1">
      <c r="A16" s="739" t="s">
        <v>294</v>
      </c>
      <c r="B16" s="739" t="s">
        <v>295</v>
      </c>
      <c r="C16" s="740">
        <v>0</v>
      </c>
      <c r="D16" s="740">
        <v>0</v>
      </c>
      <c r="E16" s="740">
        <v>0</v>
      </c>
      <c r="F16" s="740">
        <v>49649</v>
      </c>
      <c r="K16" s="13"/>
      <c r="L16" s="13"/>
      <c r="M16" s="12"/>
      <c r="N16" s="13"/>
    </row>
    <row r="17" spans="1:19" ht="18.95" customHeight="1">
      <c r="A17" s="739" t="s">
        <v>296</v>
      </c>
      <c r="B17" s="739" t="s">
        <v>297</v>
      </c>
      <c r="C17" s="740">
        <v>0</v>
      </c>
      <c r="D17" s="740">
        <v>0</v>
      </c>
      <c r="E17" s="740">
        <v>0</v>
      </c>
      <c r="F17" s="740">
        <v>8673</v>
      </c>
      <c r="K17" s="13"/>
      <c r="L17" s="13"/>
      <c r="M17" s="12"/>
      <c r="N17" s="13"/>
    </row>
    <row r="18" spans="1:19" ht="18.95" customHeight="1">
      <c r="A18" s="739" t="s">
        <v>298</v>
      </c>
      <c r="B18" s="739" t="s">
        <v>299</v>
      </c>
      <c r="C18" s="740">
        <v>724</v>
      </c>
      <c r="D18" s="740">
        <v>1002</v>
      </c>
      <c r="E18" s="740">
        <v>845</v>
      </c>
      <c r="F18" s="740">
        <v>944</v>
      </c>
      <c r="K18" s="13"/>
      <c r="L18" s="13"/>
      <c r="M18" s="12"/>
      <c r="N18" s="13"/>
    </row>
    <row r="19" spans="1:19" ht="18.95" customHeight="1">
      <c r="A19" s="739" t="s">
        <v>300</v>
      </c>
      <c r="B19" s="739" t="s">
        <v>301</v>
      </c>
      <c r="C19" s="740">
        <v>0</v>
      </c>
      <c r="D19" s="740">
        <v>0</v>
      </c>
      <c r="E19" s="740">
        <v>0</v>
      </c>
      <c r="F19" s="740">
        <v>178</v>
      </c>
      <c r="J19" s="13"/>
      <c r="K19" s="13"/>
      <c r="L19" s="13"/>
      <c r="M19" s="12"/>
      <c r="N19" s="13"/>
    </row>
    <row r="20" spans="1:19" ht="18.75" customHeight="1">
      <c r="A20" s="739" t="s">
        <v>302</v>
      </c>
      <c r="B20" s="739" t="s">
        <v>303</v>
      </c>
      <c r="C20" s="740">
        <v>253</v>
      </c>
      <c r="D20" s="740">
        <v>254</v>
      </c>
      <c r="E20" s="740">
        <v>190</v>
      </c>
      <c r="F20" s="740">
        <v>106</v>
      </c>
      <c r="J20" s="13"/>
      <c r="K20" s="13"/>
      <c r="L20" s="13"/>
      <c r="M20" s="12"/>
      <c r="N20" s="13"/>
    </row>
    <row r="21" spans="1:19" ht="18.95" customHeight="1">
      <c r="A21" s="739"/>
      <c r="J21" s="13"/>
      <c r="K21" s="13"/>
      <c r="L21" s="13"/>
      <c r="M21" s="12"/>
      <c r="N21" s="13"/>
    </row>
    <row r="22" spans="1:19" ht="33.75" customHeight="1">
      <c r="A22" s="739"/>
      <c r="B22" s="739"/>
      <c r="C22" s="739"/>
      <c r="D22" s="739"/>
      <c r="E22" s="739"/>
      <c r="F22" s="739"/>
      <c r="J22" s="13"/>
      <c r="K22" s="13"/>
      <c r="L22" s="13"/>
      <c r="M22" s="12"/>
      <c r="N22" s="13"/>
    </row>
    <row r="23" spans="1:19" ht="18.95" customHeight="1">
      <c r="A23" s="53"/>
      <c r="B23" s="53"/>
      <c r="C23" s="737"/>
      <c r="D23" s="737"/>
      <c r="E23" s="737"/>
      <c r="F23" s="737"/>
      <c r="K23" s="13"/>
      <c r="L23" s="13"/>
      <c r="M23" s="12"/>
      <c r="N23" s="13"/>
      <c r="S23" s="9"/>
    </row>
    <row r="24" spans="1:19" ht="18.95" customHeight="1">
      <c r="A24" s="53"/>
      <c r="B24" s="53"/>
      <c r="C24" s="737"/>
      <c r="D24" s="737"/>
      <c r="E24" s="737"/>
      <c r="F24" s="737"/>
      <c r="K24" s="13"/>
      <c r="L24" s="13"/>
      <c r="M24" s="12"/>
      <c r="N24" s="13"/>
    </row>
    <row r="25" spans="1:19" ht="18.95" customHeight="1">
      <c r="A25" s="53"/>
      <c r="B25" s="53"/>
      <c r="C25" s="737"/>
      <c r="D25" s="737"/>
      <c r="E25" s="737"/>
      <c r="F25" s="737"/>
      <c r="K25" s="13"/>
      <c r="L25" s="13"/>
      <c r="M25" s="12"/>
      <c r="N25" s="13"/>
    </row>
    <row r="26" spans="1:19" ht="18.95" customHeight="1">
      <c r="A26" s="53"/>
      <c r="B26" s="53"/>
      <c r="C26" s="737"/>
      <c r="D26" s="737"/>
      <c r="E26" s="737"/>
      <c r="F26" s="737"/>
      <c r="K26" s="13"/>
      <c r="L26" s="13"/>
      <c r="M26" s="12"/>
      <c r="N26" s="13"/>
    </row>
    <row r="27" spans="1:19" ht="15">
      <c r="A27" s="53"/>
      <c r="B27" s="53"/>
      <c r="C27" s="737"/>
      <c r="D27" s="737"/>
      <c r="E27" s="737"/>
      <c r="F27" s="737"/>
      <c r="K27" s="13"/>
      <c r="L27" s="13"/>
      <c r="M27" s="12"/>
      <c r="N27" s="13"/>
    </row>
    <row r="28" spans="1:19" ht="15">
      <c r="A28" s="53"/>
      <c r="B28" s="53"/>
      <c r="C28" s="737"/>
      <c r="D28" s="737"/>
      <c r="E28" s="737"/>
      <c r="F28" s="737"/>
      <c r="K28" s="13"/>
      <c r="L28" s="13"/>
      <c r="M28" s="12"/>
      <c r="N28" s="13"/>
    </row>
    <row r="29" spans="1:19" ht="15">
      <c r="A29" s="53"/>
      <c r="B29" s="53"/>
      <c r="C29" s="737"/>
      <c r="D29" s="737"/>
      <c r="E29" s="737"/>
      <c r="F29" s="737"/>
      <c r="J29" s="13"/>
      <c r="K29" s="13"/>
    </row>
    <row r="30" spans="1:19" ht="20.100000000000001" customHeight="1">
      <c r="A30" s="53"/>
      <c r="B30" s="53"/>
      <c r="C30" s="737"/>
      <c r="D30" s="737"/>
      <c r="E30" s="737"/>
      <c r="F30" s="737"/>
      <c r="L30" s="650"/>
      <c r="M30" s="650"/>
      <c r="N30" s="650"/>
      <c r="O30" s="650"/>
      <c r="P30" s="650"/>
      <c r="Q30" s="650"/>
      <c r="R30" s="729"/>
    </row>
    <row r="31" spans="1:19">
      <c r="A31" s="53"/>
      <c r="B31" s="53"/>
      <c r="C31" s="737"/>
      <c r="D31" s="737"/>
      <c r="E31" s="737"/>
      <c r="F31" s="737"/>
      <c r="J31" s="650"/>
      <c r="K31" s="650"/>
      <c r="L31" s="650"/>
      <c r="M31" s="650"/>
      <c r="N31" s="650"/>
      <c r="O31" s="650"/>
      <c r="P31" s="650"/>
      <c r="Q31" s="650"/>
      <c r="R31" s="650"/>
    </row>
    <row r="32" spans="1:19">
      <c r="A32" s="53"/>
      <c r="B32" s="53"/>
      <c r="C32" s="737"/>
      <c r="D32" s="737"/>
      <c r="E32" s="737"/>
      <c r="F32" s="737"/>
      <c r="J32" s="650"/>
      <c r="K32" s="650"/>
      <c r="L32" s="651"/>
      <c r="M32" s="651"/>
      <c r="N32" s="651"/>
      <c r="O32" s="651"/>
      <c r="P32" s="651"/>
      <c r="Q32" s="651"/>
      <c r="R32" s="651"/>
    </row>
    <row r="33" spans="1:15">
      <c r="A33" s="53"/>
      <c r="B33" s="53"/>
      <c r="C33" s="737"/>
      <c r="D33" s="737"/>
      <c r="E33" s="737"/>
      <c r="F33" s="737"/>
      <c r="J33" s="651"/>
      <c r="K33" s="651"/>
    </row>
    <row r="34" spans="1:15">
      <c r="A34" s="53"/>
      <c r="B34" s="53"/>
      <c r="C34" s="737"/>
      <c r="D34" s="737"/>
      <c r="E34" s="737"/>
      <c r="F34" s="737"/>
    </row>
    <row r="35" spans="1:15">
      <c r="A35" s="53"/>
      <c r="B35" s="53"/>
      <c r="C35" s="737"/>
      <c r="D35" s="737"/>
      <c r="E35" s="737"/>
      <c r="F35" s="737"/>
    </row>
    <row r="36" spans="1:15" ht="19.5" customHeight="1">
      <c r="A36" s="53"/>
      <c r="B36" s="53"/>
      <c r="C36" s="737"/>
      <c r="D36" s="737"/>
      <c r="E36" s="737"/>
      <c r="F36" s="737"/>
    </row>
    <row r="37" spans="1:15">
      <c r="A37" s="53"/>
      <c r="B37" s="53"/>
      <c r="C37" s="737"/>
      <c r="D37" s="737"/>
      <c r="E37" s="737"/>
      <c r="F37" s="737"/>
    </row>
    <row r="38" spans="1:15" ht="15">
      <c r="A38" s="53"/>
      <c r="B38" s="53"/>
      <c r="C38" s="737"/>
      <c r="D38" s="737"/>
      <c r="E38" s="737"/>
      <c r="F38" s="737"/>
      <c r="L38" s="621"/>
      <c r="M38" s="621"/>
      <c r="N38" s="621"/>
      <c r="O38" s="621"/>
    </row>
    <row r="39" spans="1:15" ht="15">
      <c r="A39" s="53"/>
      <c r="B39" s="53"/>
      <c r="C39" s="737"/>
      <c r="D39" s="737"/>
      <c r="E39" s="737"/>
      <c r="F39" s="737"/>
      <c r="G39" s="621"/>
      <c r="H39" s="621"/>
      <c r="I39" s="621"/>
      <c r="J39" s="621"/>
      <c r="K39" s="621"/>
      <c r="L39" s="621"/>
      <c r="M39" s="621"/>
      <c r="N39" s="621"/>
      <c r="O39" s="621"/>
    </row>
    <row r="40" spans="1:15" ht="21.75" customHeight="1">
      <c r="A40" s="53"/>
      <c r="B40" s="53"/>
      <c r="C40" s="737"/>
      <c r="D40" s="737"/>
      <c r="E40" s="737"/>
      <c r="F40" s="737"/>
      <c r="G40" s="621"/>
      <c r="H40" s="621"/>
      <c r="I40" s="621"/>
      <c r="J40" s="621"/>
      <c r="K40" s="621"/>
      <c r="L40" s="621"/>
      <c r="M40" s="621"/>
      <c r="N40" s="621"/>
      <c r="O40" s="621"/>
    </row>
    <row r="41" spans="1:15" ht="15">
      <c r="A41" s="53"/>
      <c r="B41" s="53"/>
      <c r="C41" s="737"/>
      <c r="D41" s="737"/>
      <c r="E41" s="737"/>
      <c r="F41" s="737"/>
      <c r="G41" s="621"/>
      <c r="H41" s="621"/>
      <c r="I41" s="621"/>
      <c r="J41" s="621"/>
      <c r="K41" s="621"/>
      <c r="L41" s="621"/>
      <c r="M41" s="621"/>
      <c r="N41" s="621"/>
      <c r="O41" s="621"/>
    </row>
    <row r="42" spans="1:15" ht="15">
      <c r="A42" s="369" t="s">
        <v>270</v>
      </c>
      <c r="B42" s="370" t="s">
        <v>271</v>
      </c>
      <c r="C42" s="371" t="s">
        <v>273</v>
      </c>
      <c r="D42" s="370" t="s">
        <v>274</v>
      </c>
      <c r="E42" s="737"/>
      <c r="F42" s="737"/>
      <c r="G42" s="621"/>
      <c r="H42" s="621"/>
      <c r="I42" s="621"/>
      <c r="J42" s="621"/>
      <c r="K42" s="621"/>
      <c r="L42" s="621"/>
      <c r="M42" s="621"/>
      <c r="N42" s="621"/>
      <c r="O42" s="621"/>
    </row>
    <row r="43" spans="1:15" ht="15">
      <c r="A43" s="501" t="s">
        <v>304</v>
      </c>
      <c r="B43" s="563" t="s">
        <v>293</v>
      </c>
      <c r="C43" s="564">
        <v>1554945</v>
      </c>
      <c r="D43" s="565">
        <f t="shared" ref="D43:D59" si="1">(C43/C$15)*100</f>
        <v>1324.2590700051098</v>
      </c>
      <c r="E43" s="737"/>
      <c r="F43" s="737"/>
      <c r="G43" s="621"/>
      <c r="H43" s="621"/>
      <c r="I43" s="621"/>
      <c r="J43" s="621"/>
      <c r="K43" s="621"/>
      <c r="L43" s="621"/>
      <c r="M43" s="621"/>
      <c r="N43" s="621"/>
      <c r="O43" s="621"/>
    </row>
    <row r="44" spans="1:15" ht="15" customHeight="1">
      <c r="A44" s="501" t="s">
        <v>305</v>
      </c>
      <c r="B44" s="563" t="s">
        <v>295</v>
      </c>
      <c r="C44" s="564">
        <v>379202</v>
      </c>
      <c r="D44" s="565">
        <f t="shared" si="1"/>
        <v>322.9449838187702</v>
      </c>
      <c r="E44" s="737"/>
      <c r="F44" s="737"/>
      <c r="G44" s="621"/>
      <c r="H44" s="621"/>
      <c r="I44" s="621"/>
      <c r="J44" s="621"/>
      <c r="K44" s="621"/>
      <c r="L44" s="621"/>
      <c r="M44" s="621"/>
      <c r="N44" s="621"/>
      <c r="O44" s="621"/>
    </row>
    <row r="45" spans="1:15" ht="15" customHeight="1">
      <c r="A45" s="502" t="s">
        <v>275</v>
      </c>
      <c r="B45" s="563" t="s">
        <v>276</v>
      </c>
      <c r="C45" s="564">
        <v>307397</v>
      </c>
      <c r="D45" s="565">
        <f t="shared" si="1"/>
        <v>261.79270993016519</v>
      </c>
      <c r="E45" s="737"/>
      <c r="F45" s="737"/>
      <c r="G45" s="621"/>
      <c r="H45" s="621"/>
      <c r="I45" s="621"/>
      <c r="J45" s="621"/>
      <c r="K45" s="621"/>
      <c r="L45" s="621"/>
      <c r="M45" s="621"/>
      <c r="N45" s="621"/>
      <c r="O45" s="621"/>
    </row>
    <row r="46" spans="1:15" ht="15" customHeight="1">
      <c r="A46" s="502" t="s">
        <v>278</v>
      </c>
      <c r="B46" s="563" t="s">
        <v>279</v>
      </c>
      <c r="C46" s="564">
        <v>234417</v>
      </c>
      <c r="D46" s="565">
        <f t="shared" si="1"/>
        <v>199.63975472662239</v>
      </c>
      <c r="E46" s="737"/>
      <c r="F46" s="737"/>
      <c r="G46" s="621"/>
      <c r="H46" s="621"/>
      <c r="I46" s="621"/>
      <c r="J46" s="621"/>
      <c r="K46" s="621"/>
      <c r="L46" s="621"/>
      <c r="M46" s="621"/>
      <c r="N46" s="621"/>
      <c r="O46" s="621"/>
    </row>
    <row r="47" spans="1:15" ht="15" customHeight="1">
      <c r="A47" s="502" t="s">
        <v>281</v>
      </c>
      <c r="B47" s="563" t="s">
        <v>282</v>
      </c>
      <c r="C47" s="564">
        <v>101250</v>
      </c>
      <c r="D47" s="565">
        <f t="shared" si="1"/>
        <v>86.22892181911088</v>
      </c>
      <c r="E47" s="737"/>
      <c r="F47" s="737"/>
      <c r="G47" s="621"/>
      <c r="H47" s="621"/>
      <c r="I47" s="621"/>
      <c r="J47" s="621"/>
      <c r="K47" s="621"/>
      <c r="L47" s="621"/>
      <c r="M47" s="621"/>
      <c r="N47" s="621"/>
      <c r="O47" s="621"/>
    </row>
    <row r="48" spans="1:15" ht="15" customHeight="1">
      <c r="A48" s="501" t="s">
        <v>306</v>
      </c>
      <c r="B48" s="738" t="s">
        <v>307</v>
      </c>
      <c r="C48" s="564">
        <v>42425</v>
      </c>
      <c r="D48" s="565">
        <f t="shared" si="1"/>
        <v>36.130982796797824</v>
      </c>
      <c r="E48" s="737"/>
      <c r="F48" s="737"/>
      <c r="G48" s="621"/>
      <c r="H48" s="621"/>
      <c r="I48" s="621"/>
      <c r="J48" s="621"/>
      <c r="K48" s="621"/>
      <c r="L48" s="621"/>
      <c r="M48" s="621"/>
      <c r="N48" s="621"/>
      <c r="O48" s="621"/>
    </row>
    <row r="49" spans="1:15" ht="15" customHeight="1">
      <c r="A49" s="501" t="s">
        <v>308</v>
      </c>
      <c r="B49" s="563" t="s">
        <v>309</v>
      </c>
      <c r="C49" s="564">
        <v>41650</v>
      </c>
      <c r="D49" s="565">
        <f t="shared" si="1"/>
        <v>35.470958950774993</v>
      </c>
      <c r="E49" s="737"/>
      <c r="F49" s="737"/>
      <c r="G49" s="621"/>
      <c r="H49" s="621"/>
      <c r="I49" s="621"/>
      <c r="J49" s="621"/>
      <c r="K49" s="621"/>
      <c r="L49" s="621"/>
      <c r="M49" s="621"/>
      <c r="N49" s="621"/>
      <c r="O49" s="621"/>
    </row>
    <row r="50" spans="1:15" ht="15" customHeight="1">
      <c r="A50" s="502" t="s">
        <v>283</v>
      </c>
      <c r="B50" s="563" t="s">
        <v>284</v>
      </c>
      <c r="C50" s="564">
        <v>13018</v>
      </c>
      <c r="D50" s="565">
        <f t="shared" si="1"/>
        <v>11.08669732583887</v>
      </c>
      <c r="E50" s="737"/>
      <c r="F50" s="737"/>
      <c r="G50" s="621"/>
      <c r="H50" s="621"/>
      <c r="I50" s="621"/>
      <c r="J50" s="621"/>
      <c r="K50" s="621"/>
      <c r="L50" s="621"/>
      <c r="M50" s="621"/>
      <c r="N50" s="621"/>
      <c r="O50" s="621"/>
    </row>
    <row r="51" spans="1:15" ht="15" customHeight="1">
      <c r="A51" s="736" t="s">
        <v>286</v>
      </c>
      <c r="B51" s="563" t="s">
        <v>287</v>
      </c>
      <c r="C51" s="564">
        <v>2385</v>
      </c>
      <c r="D51" s="565">
        <f t="shared" si="1"/>
        <v>2.0311701584057231</v>
      </c>
      <c r="E51" s="737"/>
      <c r="F51" s="737"/>
      <c r="G51" s="621"/>
      <c r="H51" s="621"/>
      <c r="I51" s="621"/>
      <c r="J51" s="621"/>
      <c r="K51" s="621"/>
      <c r="L51" s="621"/>
      <c r="M51" s="621"/>
      <c r="N51" s="621"/>
      <c r="O51" s="621"/>
    </row>
    <row r="52" spans="1:15" ht="15" customHeight="1">
      <c r="A52" s="502" t="s">
        <v>310</v>
      </c>
      <c r="B52" s="563" t="s">
        <v>303</v>
      </c>
      <c r="C52" s="564">
        <v>22</v>
      </c>
      <c r="D52" s="565">
        <f t="shared" si="1"/>
        <v>1.8736160790325328E-2</v>
      </c>
      <c r="E52" s="737"/>
      <c r="F52" s="737"/>
      <c r="G52" s="621"/>
      <c r="H52" s="621"/>
      <c r="I52" s="621"/>
      <c r="J52" s="621"/>
      <c r="K52" s="621"/>
      <c r="L52" s="621"/>
      <c r="M52" s="621"/>
      <c r="N52" s="621"/>
      <c r="O52" s="621"/>
    </row>
    <row r="53" spans="1:15" ht="15" customHeight="1">
      <c r="A53" s="736" t="s">
        <v>311</v>
      </c>
      <c r="B53" s="563" t="s">
        <v>312</v>
      </c>
      <c r="C53" s="564">
        <v>3</v>
      </c>
      <c r="D53" s="565">
        <f t="shared" si="1"/>
        <v>2.5549310168625446E-3</v>
      </c>
      <c r="E53" s="737"/>
      <c r="F53" s="737"/>
      <c r="G53" s="621"/>
      <c r="H53" s="621"/>
      <c r="I53" s="621"/>
      <c r="J53" s="621"/>
      <c r="K53" s="621"/>
      <c r="L53" s="621"/>
      <c r="M53" s="621"/>
      <c r="N53" s="621"/>
      <c r="O53" s="621"/>
    </row>
    <row r="54" spans="1:15" ht="15" customHeight="1">
      <c r="A54" s="736" t="s">
        <v>313</v>
      </c>
      <c r="B54" s="563" t="s">
        <v>314</v>
      </c>
      <c r="C54" s="564">
        <v>0</v>
      </c>
      <c r="D54" s="565">
        <f t="shared" si="1"/>
        <v>0</v>
      </c>
      <c r="E54" s="737"/>
      <c r="F54" s="737"/>
      <c r="G54" s="621"/>
      <c r="H54" s="621"/>
      <c r="I54" s="621"/>
      <c r="J54" s="621"/>
      <c r="K54" s="621"/>
      <c r="L54" s="621"/>
      <c r="M54" s="621"/>
      <c r="N54" s="621"/>
      <c r="O54" s="621"/>
    </row>
    <row r="55" spans="1:15" ht="15" customHeight="1">
      <c r="A55" s="736" t="s">
        <v>315</v>
      </c>
      <c r="B55" s="563" t="s">
        <v>316</v>
      </c>
      <c r="C55" s="564">
        <v>1</v>
      </c>
      <c r="D55" s="565">
        <f t="shared" si="1"/>
        <v>8.5164367228751496E-4</v>
      </c>
      <c r="E55" s="737"/>
      <c r="F55" s="737"/>
      <c r="G55" s="621"/>
      <c r="H55" s="621"/>
      <c r="I55" s="621"/>
      <c r="J55" s="621"/>
      <c r="K55" s="621"/>
      <c r="L55" s="621"/>
      <c r="M55" s="621"/>
      <c r="N55" s="621"/>
      <c r="O55" s="621"/>
    </row>
    <row r="56" spans="1:15" ht="15" customHeight="1">
      <c r="A56" s="736" t="s">
        <v>317</v>
      </c>
      <c r="B56" s="563" t="s">
        <v>318</v>
      </c>
      <c r="C56" s="564">
        <v>774</v>
      </c>
      <c r="D56" s="565">
        <f t="shared" si="1"/>
        <v>0.65917220235053653</v>
      </c>
      <c r="E56" s="737"/>
      <c r="F56" s="737"/>
      <c r="G56" s="621"/>
      <c r="H56" s="621"/>
      <c r="I56" s="621"/>
      <c r="J56" s="621"/>
      <c r="K56" s="621"/>
      <c r="L56" s="621"/>
      <c r="M56" s="621"/>
      <c r="N56" s="621"/>
      <c r="O56" s="621"/>
    </row>
    <row r="57" spans="1:15" ht="15" customHeight="1">
      <c r="A57" s="736" t="s">
        <v>319</v>
      </c>
      <c r="B57" s="563" t="s">
        <v>320</v>
      </c>
      <c r="C57" s="564">
        <v>0</v>
      </c>
      <c r="D57" s="565">
        <f t="shared" si="1"/>
        <v>0</v>
      </c>
      <c r="E57" s="737"/>
      <c r="F57" s="737"/>
      <c r="G57" s="621"/>
      <c r="H57" s="621"/>
      <c r="I57" s="621"/>
      <c r="J57" s="621"/>
      <c r="K57" s="621"/>
      <c r="L57" s="621"/>
      <c r="M57" s="621"/>
      <c r="N57" s="621"/>
      <c r="O57" s="621"/>
    </row>
    <row r="58" spans="1:15" ht="15" customHeight="1">
      <c r="A58" s="736" t="s">
        <v>321</v>
      </c>
      <c r="B58" s="563" t="s">
        <v>322</v>
      </c>
      <c r="C58" s="564">
        <v>1</v>
      </c>
      <c r="D58" s="565">
        <f t="shared" si="1"/>
        <v>8.5164367228751496E-4</v>
      </c>
      <c r="E58" s="737"/>
      <c r="F58" s="737"/>
      <c r="G58" s="621"/>
      <c r="H58" s="621"/>
      <c r="I58" s="621"/>
      <c r="J58" s="621"/>
      <c r="K58" s="621"/>
      <c r="L58" s="621"/>
      <c r="M58" s="621"/>
      <c r="N58" s="621"/>
      <c r="O58" s="621"/>
    </row>
    <row r="59" spans="1:15" ht="38.25" customHeight="1">
      <c r="A59" s="736" t="s">
        <v>323</v>
      </c>
      <c r="B59" s="563" t="s">
        <v>324</v>
      </c>
      <c r="C59" s="564">
        <v>1</v>
      </c>
      <c r="D59" s="565">
        <f t="shared" si="1"/>
        <v>8.5164367228751496E-4</v>
      </c>
      <c r="E59" s="737"/>
      <c r="F59" s="737"/>
      <c r="G59" s="621"/>
      <c r="H59" s="621"/>
      <c r="I59" s="621"/>
      <c r="J59" s="621"/>
      <c r="K59" s="621"/>
      <c r="L59" s="621"/>
      <c r="M59" s="621"/>
      <c r="N59" s="621"/>
      <c r="O59" s="621"/>
    </row>
    <row r="60" spans="1:15" ht="27.75" customHeight="1">
      <c r="A60" s="736" t="s">
        <v>325</v>
      </c>
      <c r="B60" s="569"/>
      <c r="C60" s="499">
        <v>2677491</v>
      </c>
      <c r="D60" s="500">
        <f>SUM(D43:D58)</f>
        <v>2280.2674161130985</v>
      </c>
      <c r="E60" s="737"/>
      <c r="F60" s="737"/>
      <c r="G60" s="621"/>
      <c r="H60" s="621"/>
      <c r="I60" s="621"/>
      <c r="J60" s="621"/>
      <c r="K60" s="621"/>
      <c r="L60" s="621"/>
      <c r="M60" s="621"/>
      <c r="N60" s="621"/>
      <c r="O60" s="621"/>
    </row>
    <row r="61" spans="1:15" ht="27.75" customHeight="1">
      <c r="A61" s="914"/>
      <c r="B61" s="915"/>
      <c r="C61" s="19"/>
      <c r="D61" s="2"/>
      <c r="E61" s="737"/>
      <c r="F61" s="737"/>
      <c r="G61" s="621"/>
      <c r="H61" s="621"/>
      <c r="I61" s="621"/>
      <c r="J61" s="621"/>
      <c r="K61" s="621"/>
      <c r="L61" s="621"/>
      <c r="M61" s="621"/>
      <c r="N61" s="621"/>
      <c r="O61" s="621"/>
    </row>
    <row r="62" spans="1:15" ht="15" customHeight="1">
      <c r="C62"/>
      <c r="D62"/>
      <c r="E62" s="737"/>
      <c r="F62" s="737"/>
      <c r="G62" s="621"/>
      <c r="H62" s="621"/>
      <c r="I62" s="621"/>
      <c r="J62" s="621"/>
      <c r="K62" s="621"/>
      <c r="N62" s="519"/>
      <c r="O62" s="520"/>
    </row>
    <row r="63" spans="1:15" ht="15" customHeight="1">
      <c r="A63" s="570" t="s">
        <v>291</v>
      </c>
      <c r="B63" s="570"/>
      <c r="C63" s="570"/>
      <c r="D63" s="570"/>
      <c r="E63" s="737"/>
      <c r="F63" s="737"/>
      <c r="N63" s="519"/>
      <c r="O63" s="520"/>
    </row>
    <row r="64" spans="1:15" ht="15" customHeight="1">
      <c r="A64" s="369" t="s">
        <v>270</v>
      </c>
      <c r="B64" s="370" t="s">
        <v>271</v>
      </c>
      <c r="C64" s="371" t="s">
        <v>273</v>
      </c>
      <c r="D64" s="370" t="s">
        <v>274</v>
      </c>
      <c r="E64" s="737"/>
      <c r="F64" s="737"/>
      <c r="L64" s="520"/>
      <c r="N64" s="519"/>
      <c r="O64" s="520"/>
    </row>
    <row r="65" spans="1:15" ht="15" customHeight="1">
      <c r="A65" s="501" t="s">
        <v>326</v>
      </c>
      <c r="B65" s="563" t="s">
        <v>276</v>
      </c>
      <c r="C65" s="564">
        <v>2637028</v>
      </c>
      <c r="D65" s="565" t="e">
        <f t="shared" ref="D65:D80" si="2">(C65/C$42)*100</f>
        <v>#VALUE!</v>
      </c>
      <c r="E65" s="737"/>
      <c r="F65" s="737"/>
      <c r="K65" s="519"/>
      <c r="L65" s="520"/>
      <c r="N65" s="519"/>
      <c r="O65" s="520"/>
    </row>
    <row r="66" spans="1:15" ht="15" customHeight="1">
      <c r="A66" s="501" t="s">
        <v>327</v>
      </c>
      <c r="B66" s="563" t="s">
        <v>279</v>
      </c>
      <c r="C66" s="564">
        <v>707707</v>
      </c>
      <c r="D66" s="565" t="e">
        <f t="shared" si="2"/>
        <v>#VALUE!</v>
      </c>
      <c r="E66" s="737"/>
      <c r="F66" s="737"/>
      <c r="K66" s="519"/>
      <c r="L66" s="520"/>
      <c r="N66" s="519"/>
      <c r="O66" s="520"/>
    </row>
    <row r="67" spans="1:15" ht="15" customHeight="1">
      <c r="A67" s="501" t="s">
        <v>328</v>
      </c>
      <c r="B67" s="563" t="s">
        <v>282</v>
      </c>
      <c r="C67" s="564">
        <v>416867</v>
      </c>
      <c r="D67" s="565" t="e">
        <f t="shared" si="2"/>
        <v>#VALUE!</v>
      </c>
      <c r="E67" s="737"/>
      <c r="F67" s="737"/>
      <c r="K67" s="519"/>
      <c r="L67" s="520"/>
      <c r="N67" s="519"/>
      <c r="O67" s="520"/>
    </row>
    <row r="68" spans="1:15" ht="15" customHeight="1">
      <c r="A68" s="501" t="s">
        <v>329</v>
      </c>
      <c r="B68" s="563" t="s">
        <v>284</v>
      </c>
      <c r="C68" s="564">
        <v>133644</v>
      </c>
      <c r="D68" s="565" t="e">
        <f t="shared" si="2"/>
        <v>#VALUE!</v>
      </c>
      <c r="E68" s="737"/>
      <c r="F68" s="737"/>
      <c r="K68" s="519"/>
      <c r="L68" s="520"/>
      <c r="N68" s="519"/>
      <c r="O68" s="520"/>
    </row>
    <row r="69" spans="1:15" ht="15" customHeight="1">
      <c r="A69" s="501" t="s">
        <v>292</v>
      </c>
      <c r="B69" s="563" t="s">
        <v>293</v>
      </c>
      <c r="C69" s="564">
        <v>127707</v>
      </c>
      <c r="D69" s="565" t="e">
        <f t="shared" si="2"/>
        <v>#VALUE!</v>
      </c>
      <c r="E69" s="737"/>
      <c r="F69" s="737"/>
      <c r="K69" s="519"/>
      <c r="L69" s="520"/>
      <c r="N69" s="519"/>
      <c r="O69" s="520"/>
    </row>
    <row r="70" spans="1:15" ht="15" customHeight="1">
      <c r="A70" s="501" t="s">
        <v>330</v>
      </c>
      <c r="B70" s="563" t="s">
        <v>295</v>
      </c>
      <c r="C70" s="564">
        <v>56724</v>
      </c>
      <c r="D70" s="565" t="e">
        <f t="shared" si="2"/>
        <v>#VALUE!</v>
      </c>
      <c r="E70" s="737"/>
      <c r="F70" s="737"/>
      <c r="K70" s="519"/>
      <c r="L70" s="520"/>
      <c r="N70" s="519"/>
      <c r="O70" s="520"/>
    </row>
    <row r="71" spans="1:15" ht="15" customHeight="1">
      <c r="A71" s="501" t="s">
        <v>331</v>
      </c>
      <c r="B71" s="563" t="s">
        <v>332</v>
      </c>
      <c r="C71" s="564">
        <v>7753</v>
      </c>
      <c r="D71" s="565" t="e">
        <f t="shared" si="2"/>
        <v>#VALUE!</v>
      </c>
      <c r="E71" s="737"/>
      <c r="F71" s="737"/>
      <c r="K71" s="519"/>
      <c r="L71" s="520"/>
      <c r="N71" s="519"/>
      <c r="O71" s="520"/>
    </row>
    <row r="72" spans="1:15" ht="15" customHeight="1">
      <c r="A72" s="501" t="s">
        <v>333</v>
      </c>
      <c r="B72" s="563" t="s">
        <v>287</v>
      </c>
      <c r="C72" s="564">
        <v>4836</v>
      </c>
      <c r="D72" s="565" t="e">
        <f t="shared" si="2"/>
        <v>#VALUE!</v>
      </c>
      <c r="E72" s="737"/>
      <c r="F72" s="737"/>
      <c r="K72" s="519"/>
      <c r="N72" s="519"/>
      <c r="O72" s="520"/>
    </row>
    <row r="73" spans="1:15" ht="15" customHeight="1">
      <c r="A73" s="501" t="s">
        <v>334</v>
      </c>
      <c r="B73" s="563" t="s">
        <v>309</v>
      </c>
      <c r="C73" s="564">
        <v>2912</v>
      </c>
      <c r="D73" s="565" t="e">
        <f t="shared" si="2"/>
        <v>#VALUE!</v>
      </c>
      <c r="E73" s="737"/>
      <c r="F73" s="737"/>
      <c r="N73" s="622"/>
      <c r="O73" s="623"/>
    </row>
    <row r="74" spans="1:15" ht="15" customHeight="1">
      <c r="A74" s="501" t="s">
        <v>335</v>
      </c>
      <c r="B74" s="563" t="s">
        <v>336</v>
      </c>
      <c r="C74" s="564">
        <v>2186</v>
      </c>
      <c r="D74" s="565" t="e">
        <f t="shared" si="2"/>
        <v>#VALUE!</v>
      </c>
      <c r="E74" s="737"/>
      <c r="F74" s="737"/>
    </row>
    <row r="75" spans="1:15" ht="15" customHeight="1">
      <c r="A75" s="501" t="s">
        <v>298</v>
      </c>
      <c r="B75" s="563" t="s">
        <v>307</v>
      </c>
      <c r="C75" s="564">
        <v>845</v>
      </c>
      <c r="D75" s="565" t="e">
        <f t="shared" si="2"/>
        <v>#VALUE!</v>
      </c>
      <c r="E75" s="737"/>
      <c r="F75" s="737"/>
    </row>
    <row r="76" spans="1:15" ht="15" customHeight="1">
      <c r="A76" s="501" t="s">
        <v>302</v>
      </c>
      <c r="B76" s="563" t="s">
        <v>303</v>
      </c>
      <c r="C76" s="564">
        <v>190</v>
      </c>
      <c r="D76" s="565" t="e">
        <f t="shared" si="2"/>
        <v>#VALUE!</v>
      </c>
      <c r="E76" s="737"/>
      <c r="F76" s="737"/>
    </row>
    <row r="77" spans="1:15" ht="15" customHeight="1">
      <c r="A77" s="501" t="s">
        <v>337</v>
      </c>
      <c r="B77" s="563" t="s">
        <v>316</v>
      </c>
      <c r="C77" s="564">
        <v>8</v>
      </c>
      <c r="D77" s="565" t="e">
        <f t="shared" si="2"/>
        <v>#VALUE!</v>
      </c>
      <c r="E77" s="737"/>
      <c r="F77" s="737"/>
    </row>
    <row r="78" spans="1:15" ht="15" customHeight="1">
      <c r="A78" s="501" t="s">
        <v>338</v>
      </c>
      <c r="B78" s="563" t="s">
        <v>339</v>
      </c>
      <c r="C78" s="564">
        <v>1</v>
      </c>
      <c r="D78" s="565" t="e">
        <f t="shared" si="2"/>
        <v>#VALUE!</v>
      </c>
    </row>
    <row r="79" spans="1:15" ht="15">
      <c r="A79" s="501" t="s">
        <v>340</v>
      </c>
      <c r="B79" s="563" t="s">
        <v>341</v>
      </c>
      <c r="C79" s="564">
        <v>8</v>
      </c>
      <c r="D79" s="565" t="e">
        <f t="shared" si="2"/>
        <v>#VALUE!</v>
      </c>
    </row>
    <row r="80" spans="1:15" ht="15">
      <c r="A80" s="501" t="s">
        <v>342</v>
      </c>
      <c r="B80" s="563" t="s">
        <v>343</v>
      </c>
      <c r="C80" s="564">
        <v>0</v>
      </c>
      <c r="D80" s="565" t="e">
        <f t="shared" si="2"/>
        <v>#VALUE!</v>
      </c>
    </row>
    <row r="81" spans="1:4" ht="15">
      <c r="A81" s="569" t="s">
        <v>344</v>
      </c>
      <c r="B81" s="569"/>
      <c r="C81" s="499">
        <v>4098416</v>
      </c>
      <c r="D81" s="500" t="e">
        <f>SUM(D65:D80)</f>
        <v>#VALUE!</v>
      </c>
    </row>
    <row r="82" spans="1:4" ht="15">
      <c r="A82" s="916"/>
      <c r="B82" s="916"/>
      <c r="C82" s="499"/>
      <c r="D82" s="500"/>
    </row>
    <row r="83" spans="1:4">
      <c r="A83" s="51"/>
      <c r="B83" s="53"/>
    </row>
    <row r="84" spans="1:4">
      <c r="A84" s="51"/>
      <c r="B84" s="53"/>
    </row>
    <row r="85" spans="1:4">
      <c r="A85" s="51"/>
      <c r="B85" s="53"/>
    </row>
    <row r="86" spans="1:4">
      <c r="A86" s="210"/>
      <c r="B86" s="199"/>
    </row>
    <row r="87" spans="1:4">
      <c r="A87" s="211"/>
      <c r="B87" s="203"/>
    </row>
    <row r="88" spans="1:4">
      <c r="A88" s="201"/>
      <c r="B88" s="202"/>
    </row>
    <row r="89" spans="1:4">
      <c r="A89" s="51"/>
      <c r="B89" s="53"/>
    </row>
    <row r="90" spans="1:4">
      <c r="A90" s="51"/>
      <c r="B90" s="53"/>
    </row>
    <row r="91" spans="1:4">
      <c r="A91" s="51"/>
      <c r="B91" s="53"/>
    </row>
  </sheetData>
  <sheetProtection autoFilter="0"/>
  <sortState xmlns:xlrd2="http://schemas.microsoft.com/office/spreadsheetml/2017/richdata2" ref="A4:F9">
    <sortCondition descending="1" ref="F4:F9"/>
  </sortState>
  <mergeCells count="4">
    <mergeCell ref="A61:B61"/>
    <mergeCell ref="A82:B82"/>
    <mergeCell ref="A1:F1"/>
    <mergeCell ref="X1:Z1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1" manualBreakCount="1">
    <brk id="27" max="16383" man="1"/>
  </rowBreaks>
  <colBreaks count="1" manualBreakCount="1">
    <brk id="9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66FF66"/>
  </sheetPr>
  <dimension ref="A1:X144"/>
  <sheetViews>
    <sheetView showGridLines="0" view="pageBreakPreview" zoomScaleNormal="90" zoomScaleSheetLayoutView="100" workbookViewId="0">
      <pane xSplit="2" ySplit="5" topLeftCell="C124" activePane="bottomRight" state="frozen"/>
      <selection pane="bottomRight" activeCell="S2" sqref="S2:S143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22.28515625" customWidth="1"/>
    <col min="2" max="2" width="20.140625" style="54" customWidth="1"/>
    <col min="3" max="13" width="11.42578125" style="58"/>
    <col min="14" max="14" width="12.42578125" style="58" customWidth="1"/>
    <col min="15" max="17" width="11.42578125" style="58"/>
    <col min="18" max="18" width="12.85546875" style="58" customWidth="1"/>
    <col min="19" max="19" width="11.42578125" style="58" customWidth="1"/>
    <col min="20" max="16384" width="11.42578125" style="58"/>
  </cols>
  <sheetData>
    <row r="1" spans="1:24" ht="90.75" customHeight="1" thickBot="1">
      <c r="A1" s="188"/>
      <c r="B1" s="189"/>
      <c r="C1" s="487"/>
      <c r="D1" s="1070" t="s">
        <v>943</v>
      </c>
      <c r="E1" s="1071"/>
      <c r="F1" s="1071"/>
      <c r="G1" s="1071"/>
      <c r="H1" s="1071"/>
      <c r="I1" s="1071"/>
      <c r="J1" s="1071"/>
      <c r="K1" s="1071"/>
      <c r="L1" s="1071"/>
      <c r="M1" s="1071"/>
      <c r="N1" s="1071"/>
      <c r="O1" s="1071"/>
      <c r="P1" s="1071"/>
      <c r="Q1" s="1072"/>
      <c r="R1" s="816" t="s">
        <v>368</v>
      </c>
      <c r="S1" s="871" t="s">
        <v>389</v>
      </c>
    </row>
    <row r="2" spans="1:24" ht="15" customHeight="1">
      <c r="A2" s="1073" t="s">
        <v>899</v>
      </c>
      <c r="B2" s="1077" t="s">
        <v>900</v>
      </c>
      <c r="C2" s="1075" t="s">
        <v>944</v>
      </c>
      <c r="D2" s="1078" t="s">
        <v>945</v>
      </c>
      <c r="E2" s="1079"/>
      <c r="F2" s="1079"/>
      <c r="G2" s="1079"/>
      <c r="H2" s="1079"/>
      <c r="I2" s="1079"/>
      <c r="J2" s="1079"/>
      <c r="K2" s="1079"/>
      <c r="L2" s="1079"/>
      <c r="M2" s="1079"/>
      <c r="N2" s="1079"/>
      <c r="O2" s="1079"/>
      <c r="P2" s="1079"/>
      <c r="Q2" s="1080"/>
      <c r="R2" s="1074" t="s">
        <v>946</v>
      </c>
    </row>
    <row r="3" spans="1:24" ht="12.75" customHeight="1">
      <c r="A3" s="1073"/>
      <c r="B3" s="1077"/>
      <c r="C3" s="1076"/>
      <c r="D3" s="1081"/>
      <c r="E3" s="1082"/>
      <c r="F3" s="1082"/>
      <c r="G3" s="1082"/>
      <c r="H3" s="1082"/>
      <c r="I3" s="1082"/>
      <c r="J3" s="1082"/>
      <c r="K3" s="1082"/>
      <c r="L3" s="1082"/>
      <c r="M3" s="1082"/>
      <c r="N3" s="1082"/>
      <c r="O3" s="1082"/>
      <c r="P3" s="1082"/>
      <c r="Q3" s="1083"/>
      <c r="R3" s="1074"/>
    </row>
    <row r="4" spans="1:24" ht="18.75" customHeight="1">
      <c r="A4" s="1073"/>
      <c r="B4" s="1077"/>
      <c r="C4" s="1076"/>
      <c r="D4" s="478" t="s">
        <v>947</v>
      </c>
      <c r="E4" s="478" t="s">
        <v>680</v>
      </c>
      <c r="F4" s="478" t="s">
        <v>948</v>
      </c>
      <c r="G4" s="478" t="s">
        <v>680</v>
      </c>
      <c r="H4" s="478" t="s">
        <v>949</v>
      </c>
      <c r="I4" s="478" t="s">
        <v>680</v>
      </c>
      <c r="J4" s="478" t="s">
        <v>950</v>
      </c>
      <c r="K4" s="478" t="s">
        <v>680</v>
      </c>
      <c r="L4" s="478" t="s">
        <v>951</v>
      </c>
      <c r="M4" s="478" t="s">
        <v>680</v>
      </c>
      <c r="N4" s="478" t="s">
        <v>952</v>
      </c>
      <c r="O4" s="478" t="s">
        <v>680</v>
      </c>
      <c r="P4" s="478" t="s">
        <v>953</v>
      </c>
      <c r="Q4" s="478" t="s">
        <v>680</v>
      </c>
      <c r="R4" s="1074"/>
    </row>
    <row r="5" spans="1:24" ht="20.25" customHeight="1">
      <c r="A5" s="1073"/>
      <c r="B5" s="479" t="s">
        <v>921</v>
      </c>
      <c r="C5" s="480">
        <v>6903721</v>
      </c>
      <c r="D5" s="480">
        <v>24539</v>
      </c>
      <c r="E5" s="481">
        <v>0.86954611315828534</v>
      </c>
      <c r="F5" s="480">
        <v>148729</v>
      </c>
      <c r="G5" s="482">
        <v>5.2702524089783056</v>
      </c>
      <c r="H5" s="480">
        <v>419461</v>
      </c>
      <c r="I5" s="481">
        <v>14.863714176269921</v>
      </c>
      <c r="J5" s="480">
        <v>1303665</v>
      </c>
      <c r="K5" s="483">
        <v>46.195722466705909</v>
      </c>
      <c r="L5" s="480">
        <v>461356</v>
      </c>
      <c r="M5" s="483">
        <v>16.348274851552791</v>
      </c>
      <c r="N5" s="480">
        <v>393265</v>
      </c>
      <c r="O5" s="484">
        <v>13.935451819193656</v>
      </c>
      <c r="P5" s="480">
        <v>71032</v>
      </c>
      <c r="Q5" s="484">
        <v>2.5170381641411361</v>
      </c>
      <c r="R5" s="514">
        <v>2822047</v>
      </c>
    </row>
    <row r="6" spans="1:24" ht="24.75" customHeight="1">
      <c r="A6" s="17">
        <v>1</v>
      </c>
      <c r="B6" s="59" t="s">
        <v>392</v>
      </c>
      <c r="C6" s="60">
        <v>111247</v>
      </c>
      <c r="D6" s="60">
        <v>579</v>
      </c>
      <c r="E6" s="64">
        <v>0.94219878929896506</v>
      </c>
      <c r="F6" s="60">
        <v>3256</v>
      </c>
      <c r="G6" s="64">
        <v>5.2984443142615376</v>
      </c>
      <c r="H6" s="60">
        <v>9698</v>
      </c>
      <c r="I6" s="64">
        <v>15.781422899173339</v>
      </c>
      <c r="J6" s="60">
        <v>26189</v>
      </c>
      <c r="K6" s="64">
        <v>42.617001887652151</v>
      </c>
      <c r="L6" s="60">
        <v>10448</v>
      </c>
      <c r="M6" s="64">
        <v>17.001887652151275</v>
      </c>
      <c r="N6" s="60">
        <v>9466</v>
      </c>
      <c r="O6" s="64">
        <v>15.403892468918832</v>
      </c>
      <c r="P6" s="60">
        <v>1816</v>
      </c>
      <c r="Q6" s="64">
        <v>2.9551519885439044</v>
      </c>
      <c r="R6" s="158">
        <v>61452</v>
      </c>
      <c r="S6" s="62"/>
      <c r="T6"/>
      <c r="U6"/>
      <c r="V6"/>
      <c r="W6"/>
      <c r="X6"/>
    </row>
    <row r="7" spans="1:24" ht="15">
      <c r="A7" s="295">
        <v>142</v>
      </c>
      <c r="B7" s="295" t="s">
        <v>67</v>
      </c>
      <c r="C7" s="427">
        <v>4824</v>
      </c>
      <c r="D7" s="252">
        <v>23</v>
      </c>
      <c r="E7" s="251">
        <v>0.76717811874583053</v>
      </c>
      <c r="F7" s="252">
        <v>135</v>
      </c>
      <c r="G7" s="251">
        <v>4.5030020013342229</v>
      </c>
      <c r="H7" s="252">
        <v>394</v>
      </c>
      <c r="I7" s="251">
        <v>13.142094729819881</v>
      </c>
      <c r="J7" s="252">
        <v>1151</v>
      </c>
      <c r="K7" s="251">
        <v>38.392261507671783</v>
      </c>
      <c r="L7" s="252">
        <v>568</v>
      </c>
      <c r="M7" s="251">
        <v>18.94596397598399</v>
      </c>
      <c r="N7" s="252">
        <v>588</v>
      </c>
      <c r="O7" s="251">
        <v>19.613075383589059</v>
      </c>
      <c r="P7" s="252">
        <v>139</v>
      </c>
      <c r="Q7" s="251">
        <v>4.6364242828552369</v>
      </c>
      <c r="R7" s="299">
        <v>2998</v>
      </c>
      <c r="S7" s="9"/>
      <c r="T7"/>
      <c r="U7"/>
      <c r="V7"/>
      <c r="W7"/>
      <c r="X7"/>
    </row>
    <row r="8" spans="1:24" ht="15">
      <c r="A8" s="295">
        <v>425</v>
      </c>
      <c r="B8" s="295" t="s">
        <v>147</v>
      </c>
      <c r="C8" s="427">
        <v>8707</v>
      </c>
      <c r="D8" s="252">
        <v>46</v>
      </c>
      <c r="E8" s="251">
        <v>0.78284547311095987</v>
      </c>
      <c r="F8" s="252">
        <v>260</v>
      </c>
      <c r="G8" s="251">
        <v>4.4247787610619467</v>
      </c>
      <c r="H8" s="252">
        <v>906</v>
      </c>
      <c r="I8" s="251">
        <v>15.418652144315862</v>
      </c>
      <c r="J8" s="252">
        <v>2395</v>
      </c>
      <c r="K8" s="251">
        <v>40.759019741320628</v>
      </c>
      <c r="L8" s="252">
        <v>1061</v>
      </c>
      <c r="M8" s="251">
        <v>18.056501021102793</v>
      </c>
      <c r="N8" s="252">
        <v>999</v>
      </c>
      <c r="O8" s="251">
        <v>17.001361470388019</v>
      </c>
      <c r="P8" s="252">
        <v>209</v>
      </c>
      <c r="Q8" s="251">
        <v>3.5568413886997954</v>
      </c>
      <c r="R8" s="299">
        <v>5876</v>
      </c>
      <c r="S8" s="9"/>
      <c r="T8"/>
      <c r="U8"/>
      <c r="V8"/>
      <c r="W8"/>
      <c r="X8"/>
    </row>
    <row r="9" spans="1:24" ht="15">
      <c r="A9" s="295">
        <v>579</v>
      </c>
      <c r="B9" s="295" t="s">
        <v>171</v>
      </c>
      <c r="C9" s="427">
        <v>42203</v>
      </c>
      <c r="D9" s="252">
        <v>257</v>
      </c>
      <c r="E9" s="251">
        <v>0.98061660561660557</v>
      </c>
      <c r="F9" s="252">
        <v>1395</v>
      </c>
      <c r="G9" s="251">
        <v>5.322802197802198</v>
      </c>
      <c r="H9" s="252">
        <v>3931</v>
      </c>
      <c r="I9" s="251">
        <v>14.999236874236873</v>
      </c>
      <c r="J9" s="252">
        <v>11108</v>
      </c>
      <c r="K9" s="251">
        <v>42.384004884004881</v>
      </c>
      <c r="L9" s="252">
        <v>4552</v>
      </c>
      <c r="M9" s="251">
        <v>17.368742368742367</v>
      </c>
      <c r="N9" s="252">
        <v>4230</v>
      </c>
      <c r="O9" s="251">
        <v>16.140109890109891</v>
      </c>
      <c r="P9" s="252">
        <v>735</v>
      </c>
      <c r="Q9" s="251">
        <v>2.8044871794871797</v>
      </c>
      <c r="R9" s="299">
        <v>26208</v>
      </c>
      <c r="S9" s="9"/>
      <c r="T9"/>
      <c r="U9"/>
      <c r="V9"/>
      <c r="W9"/>
      <c r="X9"/>
    </row>
    <row r="10" spans="1:24" ht="15">
      <c r="A10" s="295">
        <v>585</v>
      </c>
      <c r="B10" s="295" t="s">
        <v>173</v>
      </c>
      <c r="C10" s="427">
        <v>15232</v>
      </c>
      <c r="D10" s="252">
        <v>50</v>
      </c>
      <c r="E10" s="251">
        <v>0.71184510250569477</v>
      </c>
      <c r="F10" s="252">
        <v>319</v>
      </c>
      <c r="G10" s="251">
        <v>4.5415717539863332</v>
      </c>
      <c r="H10" s="252">
        <v>947</v>
      </c>
      <c r="I10" s="251">
        <v>13.48234624145786</v>
      </c>
      <c r="J10" s="252">
        <v>2769</v>
      </c>
      <c r="K10" s="251">
        <v>39.421981776765378</v>
      </c>
      <c r="L10" s="252">
        <v>1336</v>
      </c>
      <c r="M10" s="251">
        <v>19.020501138952163</v>
      </c>
      <c r="N10" s="252">
        <v>1345</v>
      </c>
      <c r="O10" s="251">
        <v>19.148633257403187</v>
      </c>
      <c r="P10" s="252">
        <v>258</v>
      </c>
      <c r="Q10" s="251">
        <v>3.6731207289293848</v>
      </c>
      <c r="R10" s="299">
        <v>7024</v>
      </c>
      <c r="S10" s="9"/>
      <c r="T10"/>
      <c r="U10"/>
      <c r="V10"/>
      <c r="W10"/>
      <c r="X10"/>
    </row>
    <row r="11" spans="1:24" ht="15">
      <c r="A11" s="295">
        <v>591</v>
      </c>
      <c r="B11" s="295" t="s">
        <v>175</v>
      </c>
      <c r="C11" s="427">
        <v>19554</v>
      </c>
      <c r="D11" s="252">
        <v>106</v>
      </c>
      <c r="E11" s="251">
        <v>1.0285270716087715</v>
      </c>
      <c r="F11" s="252">
        <v>646</v>
      </c>
      <c r="G11" s="251">
        <v>6.2681932854647782</v>
      </c>
      <c r="H11" s="252">
        <v>1668</v>
      </c>
      <c r="I11" s="251">
        <v>16.184746749466331</v>
      </c>
      <c r="J11" s="252">
        <v>4771</v>
      </c>
      <c r="K11" s="251">
        <v>46.293421307975933</v>
      </c>
      <c r="L11" s="252">
        <v>1613</v>
      </c>
      <c r="M11" s="251">
        <v>15.651077042499514</v>
      </c>
      <c r="N11" s="252">
        <v>1273</v>
      </c>
      <c r="O11" s="251">
        <v>12.352027944886473</v>
      </c>
      <c r="P11" s="252">
        <v>229</v>
      </c>
      <c r="Q11" s="251">
        <v>2.2220065980981953</v>
      </c>
      <c r="R11" s="299">
        <v>10306</v>
      </c>
      <c r="S11" s="9"/>
      <c r="T11"/>
      <c r="U11"/>
      <c r="V11"/>
      <c r="W11"/>
      <c r="X11"/>
    </row>
    <row r="12" spans="1:24" ht="15">
      <c r="A12" s="295">
        <v>893</v>
      </c>
      <c r="B12" s="295" t="s">
        <v>265</v>
      </c>
      <c r="C12" s="427">
        <v>20727</v>
      </c>
      <c r="D12" s="252">
        <v>97</v>
      </c>
      <c r="E12" s="251">
        <v>1.0730088495575223</v>
      </c>
      <c r="F12" s="252">
        <v>501</v>
      </c>
      <c r="G12" s="251">
        <v>5.5420353982300883</v>
      </c>
      <c r="H12" s="252">
        <v>1852</v>
      </c>
      <c r="I12" s="251">
        <v>20.486725663716815</v>
      </c>
      <c r="J12" s="252">
        <v>3995</v>
      </c>
      <c r="K12" s="251">
        <v>44.192477876106196</v>
      </c>
      <c r="L12" s="252">
        <v>1318</v>
      </c>
      <c r="M12" s="251">
        <v>14.579646017699115</v>
      </c>
      <c r="N12" s="252">
        <v>1031</v>
      </c>
      <c r="O12" s="251">
        <v>11.404867256637168</v>
      </c>
      <c r="P12" s="252">
        <v>246</v>
      </c>
      <c r="Q12" s="251">
        <v>2.7212389380530975</v>
      </c>
      <c r="R12" s="299">
        <v>9040</v>
      </c>
      <c r="S12" s="9"/>
      <c r="T12"/>
      <c r="U12"/>
      <c r="V12"/>
      <c r="W12"/>
      <c r="X12"/>
    </row>
    <row r="13" spans="1:24">
      <c r="A13" s="17">
        <v>2</v>
      </c>
      <c r="B13" s="59" t="s">
        <v>393</v>
      </c>
      <c r="C13" s="61">
        <v>268459</v>
      </c>
      <c r="D13" s="61">
        <v>2920</v>
      </c>
      <c r="E13" s="65">
        <v>1.2885631197348737</v>
      </c>
      <c r="F13" s="61">
        <v>15807</v>
      </c>
      <c r="G13" s="65">
        <v>6.9754511074140924</v>
      </c>
      <c r="H13" s="61">
        <v>42695</v>
      </c>
      <c r="I13" s="65">
        <v>18.840822738726175</v>
      </c>
      <c r="J13" s="61">
        <v>103637</v>
      </c>
      <c r="K13" s="65">
        <v>45.733841109576403</v>
      </c>
      <c r="L13" s="61">
        <v>32480</v>
      </c>
      <c r="M13" s="65">
        <v>14.333058263352294</v>
      </c>
      <c r="N13" s="61">
        <v>24627</v>
      </c>
      <c r="O13" s="66">
        <v>10.867617790996826</v>
      </c>
      <c r="P13" s="61">
        <v>4443</v>
      </c>
      <c r="Q13" s="66">
        <v>1.9606458701993301</v>
      </c>
      <c r="R13" s="215">
        <v>226609</v>
      </c>
      <c r="S13" s="9"/>
      <c r="T13"/>
      <c r="U13"/>
      <c r="V13"/>
      <c r="W13"/>
      <c r="X13"/>
    </row>
    <row r="14" spans="1:24" ht="15">
      <c r="A14" s="295">
        <v>120</v>
      </c>
      <c r="B14" s="295" t="s">
        <v>57</v>
      </c>
      <c r="C14" s="427">
        <v>31160</v>
      </c>
      <c r="D14" s="252">
        <v>268</v>
      </c>
      <c r="E14" s="251">
        <v>1.1932855425441917</v>
      </c>
      <c r="F14" s="252">
        <v>1558</v>
      </c>
      <c r="G14" s="251">
        <v>6.9370853555367553</v>
      </c>
      <c r="H14" s="252">
        <v>4461</v>
      </c>
      <c r="I14" s="251">
        <v>19.86286121376731</v>
      </c>
      <c r="J14" s="252">
        <v>10068</v>
      </c>
      <c r="K14" s="251">
        <v>44.828353889309405</v>
      </c>
      <c r="L14" s="252">
        <v>3177</v>
      </c>
      <c r="M14" s="251">
        <v>14.145776748742152</v>
      </c>
      <c r="N14" s="252">
        <v>2407</v>
      </c>
      <c r="O14" s="251">
        <v>10.717307092924885</v>
      </c>
      <c r="P14" s="252">
        <v>520</v>
      </c>
      <c r="Q14" s="251">
        <v>2.3153301571752971</v>
      </c>
      <c r="R14" s="299">
        <v>22459</v>
      </c>
      <c r="S14" s="9"/>
      <c r="T14"/>
      <c r="U14"/>
      <c r="V14"/>
      <c r="W14"/>
      <c r="X14"/>
    </row>
    <row r="15" spans="1:24" ht="15">
      <c r="A15" s="295">
        <v>154</v>
      </c>
      <c r="B15" s="295" t="s">
        <v>77</v>
      </c>
      <c r="C15" s="427">
        <v>97803</v>
      </c>
      <c r="D15" s="252">
        <v>907</v>
      </c>
      <c r="E15" s="251">
        <v>1.1368764101278517</v>
      </c>
      <c r="F15" s="252">
        <v>4909</v>
      </c>
      <c r="G15" s="251">
        <v>6.1531712208573577</v>
      </c>
      <c r="H15" s="252">
        <v>14183</v>
      </c>
      <c r="I15" s="251">
        <v>17.777638505891201</v>
      </c>
      <c r="J15" s="252">
        <v>36131</v>
      </c>
      <c r="K15" s="251">
        <v>45.28829280521434</v>
      </c>
      <c r="L15" s="252">
        <v>12349</v>
      </c>
      <c r="M15" s="251">
        <v>15.47881674605164</v>
      </c>
      <c r="N15" s="252">
        <v>9598</v>
      </c>
      <c r="O15" s="251">
        <v>12.030584106292304</v>
      </c>
      <c r="P15" s="252">
        <v>1703</v>
      </c>
      <c r="Q15" s="251">
        <v>2.1346202055653047</v>
      </c>
      <c r="R15" s="299">
        <v>79780</v>
      </c>
      <c r="S15" s="9"/>
      <c r="T15"/>
      <c r="U15"/>
      <c r="V15"/>
      <c r="W15"/>
      <c r="X15"/>
    </row>
    <row r="16" spans="1:24" ht="15">
      <c r="A16" s="295">
        <v>250</v>
      </c>
      <c r="B16" s="295" t="s">
        <v>99</v>
      </c>
      <c r="C16" s="427">
        <v>56306</v>
      </c>
      <c r="D16" s="252">
        <v>670</v>
      </c>
      <c r="E16" s="251">
        <v>1.3878531775623499</v>
      </c>
      <c r="F16" s="252">
        <v>3486</v>
      </c>
      <c r="G16" s="251">
        <v>7.2209793686303758</v>
      </c>
      <c r="H16" s="252">
        <v>9513</v>
      </c>
      <c r="I16" s="251">
        <v>19.705443698732289</v>
      </c>
      <c r="J16" s="252">
        <v>22330</v>
      </c>
      <c r="K16" s="251">
        <v>46.254867843234734</v>
      </c>
      <c r="L16" s="252">
        <v>6495</v>
      </c>
      <c r="M16" s="251">
        <v>13.453890131742479</v>
      </c>
      <c r="N16" s="252">
        <v>4986</v>
      </c>
      <c r="O16" s="251">
        <v>10.328113348247577</v>
      </c>
      <c r="P16" s="252">
        <v>796</v>
      </c>
      <c r="Q16" s="251">
        <v>1.6488524318501947</v>
      </c>
      <c r="R16" s="299">
        <v>48276</v>
      </c>
      <c r="S16" s="9"/>
      <c r="T16"/>
      <c r="U16"/>
      <c r="V16"/>
      <c r="W16"/>
      <c r="X16"/>
    </row>
    <row r="17" spans="1:24" ht="15">
      <c r="A17" s="295">
        <v>495</v>
      </c>
      <c r="B17" s="295" t="s">
        <v>161</v>
      </c>
      <c r="C17" s="427">
        <v>27901</v>
      </c>
      <c r="D17" s="252">
        <v>390</v>
      </c>
      <c r="E17" s="251">
        <v>1.4863371317504477</v>
      </c>
      <c r="F17" s="252">
        <v>2305</v>
      </c>
      <c r="G17" s="251">
        <v>8.7846335607302102</v>
      </c>
      <c r="H17" s="252">
        <v>5208</v>
      </c>
      <c r="I17" s="251">
        <v>19.848317390144441</v>
      </c>
      <c r="J17" s="252">
        <v>11771</v>
      </c>
      <c r="K17" s="251">
        <v>44.860703532909028</v>
      </c>
      <c r="L17" s="252">
        <v>3388</v>
      </c>
      <c r="M17" s="251">
        <v>12.912077441975686</v>
      </c>
      <c r="N17" s="252">
        <v>2642</v>
      </c>
      <c r="O17" s="251">
        <v>10.068981287396623</v>
      </c>
      <c r="P17" s="252">
        <v>535</v>
      </c>
      <c r="Q17" s="251">
        <v>2.0389496550935631</v>
      </c>
      <c r="R17" s="299">
        <v>26239</v>
      </c>
      <c r="S17" s="9"/>
      <c r="T17"/>
      <c r="U17"/>
      <c r="V17"/>
      <c r="W17"/>
      <c r="X17"/>
    </row>
    <row r="18" spans="1:24" ht="15">
      <c r="A18" s="295">
        <v>790</v>
      </c>
      <c r="B18" s="295" t="s">
        <v>234</v>
      </c>
      <c r="C18" s="427">
        <v>29082</v>
      </c>
      <c r="D18" s="252">
        <v>335</v>
      </c>
      <c r="E18" s="251">
        <v>1.3164616654222501</v>
      </c>
      <c r="F18" s="252">
        <v>1632</v>
      </c>
      <c r="G18" s="251">
        <v>6.4133296655794396</v>
      </c>
      <c r="H18" s="252">
        <v>4603</v>
      </c>
      <c r="I18" s="251">
        <v>18.088576256533187</v>
      </c>
      <c r="J18" s="252">
        <v>12035</v>
      </c>
      <c r="K18" s="251">
        <v>47.29437654733367</v>
      </c>
      <c r="L18" s="252">
        <v>3743</v>
      </c>
      <c r="M18" s="251">
        <v>14.709003025896964</v>
      </c>
      <c r="N18" s="252">
        <v>2595</v>
      </c>
      <c r="O18" s="251">
        <v>10.197665736629071</v>
      </c>
      <c r="P18" s="252">
        <v>504</v>
      </c>
      <c r="Q18" s="251">
        <v>1.9805871026054152</v>
      </c>
      <c r="R18" s="299">
        <v>25447</v>
      </c>
      <c r="S18" s="9"/>
      <c r="T18"/>
      <c r="U18"/>
      <c r="V18"/>
      <c r="W18"/>
      <c r="X18"/>
    </row>
    <row r="19" spans="1:24" ht="15">
      <c r="A19" s="295">
        <v>895</v>
      </c>
      <c r="B19" s="295" t="s">
        <v>267</v>
      </c>
      <c r="C19" s="427">
        <v>26207</v>
      </c>
      <c r="D19" s="252">
        <v>350</v>
      </c>
      <c r="E19" s="251">
        <v>1.4339560799737792</v>
      </c>
      <c r="F19" s="252">
        <v>1917</v>
      </c>
      <c r="G19" s="251">
        <v>7.8539823008849554</v>
      </c>
      <c r="H19" s="252">
        <v>4727</v>
      </c>
      <c r="I19" s="251">
        <v>19.366601114388725</v>
      </c>
      <c r="J19" s="252">
        <v>11302</v>
      </c>
      <c r="K19" s="251">
        <v>46.304490331039005</v>
      </c>
      <c r="L19" s="252">
        <v>3328</v>
      </c>
      <c r="M19" s="251">
        <v>13.634873811864962</v>
      </c>
      <c r="N19" s="252">
        <v>2399</v>
      </c>
      <c r="O19" s="251">
        <v>9.8287446738774165</v>
      </c>
      <c r="P19" s="252">
        <v>385</v>
      </c>
      <c r="Q19" s="251">
        <v>1.5773516879711569</v>
      </c>
      <c r="R19" s="299">
        <v>24408</v>
      </c>
      <c r="S19" s="9"/>
      <c r="T19"/>
      <c r="U19"/>
      <c r="V19"/>
      <c r="W19"/>
      <c r="X19"/>
    </row>
    <row r="20" spans="1:24">
      <c r="A20" s="17">
        <v>3</v>
      </c>
      <c r="B20" s="59" t="s">
        <v>859</v>
      </c>
      <c r="C20" s="61">
        <v>543054</v>
      </c>
      <c r="D20" s="61">
        <v>4943</v>
      </c>
      <c r="E20" s="65">
        <v>1.2175386654120985</v>
      </c>
      <c r="F20" s="61">
        <v>29954</v>
      </c>
      <c r="G20" s="65">
        <v>7.3781414492725057</v>
      </c>
      <c r="H20" s="61">
        <v>74919</v>
      </c>
      <c r="I20" s="65">
        <v>18.453728358083961</v>
      </c>
      <c r="J20" s="61">
        <v>192647</v>
      </c>
      <c r="K20" s="65">
        <v>47.451986905855662</v>
      </c>
      <c r="L20" s="61">
        <v>55811</v>
      </c>
      <c r="M20" s="65">
        <v>13.74712734277051</v>
      </c>
      <c r="N20" s="61">
        <v>39340</v>
      </c>
      <c r="O20" s="66">
        <v>9.6900609138806306</v>
      </c>
      <c r="P20" s="61">
        <v>8369</v>
      </c>
      <c r="Q20" s="66">
        <v>2.0614163647246313</v>
      </c>
      <c r="R20" s="215">
        <v>405983</v>
      </c>
      <c r="S20" s="9"/>
      <c r="T20"/>
      <c r="U20"/>
      <c r="V20"/>
      <c r="W20"/>
      <c r="X20"/>
    </row>
    <row r="21" spans="1:24" ht="15">
      <c r="A21" s="295">
        <v>45</v>
      </c>
      <c r="B21" s="295" t="s">
        <v>32</v>
      </c>
      <c r="C21" s="427">
        <v>131422</v>
      </c>
      <c r="D21" s="252">
        <v>669</v>
      </c>
      <c r="E21" s="251">
        <v>0.96614869158338623</v>
      </c>
      <c r="F21" s="252">
        <v>4199</v>
      </c>
      <c r="G21" s="251">
        <v>6.0640633123447518</v>
      </c>
      <c r="H21" s="252">
        <v>11196</v>
      </c>
      <c r="I21" s="251">
        <v>16.168909941655595</v>
      </c>
      <c r="J21" s="252">
        <v>34584</v>
      </c>
      <c r="K21" s="251">
        <v>49.945121598983306</v>
      </c>
      <c r="L21" s="252">
        <v>9975</v>
      </c>
      <c r="M21" s="251">
        <v>14.405580266882328</v>
      </c>
      <c r="N21" s="252">
        <v>7202</v>
      </c>
      <c r="O21" s="251">
        <v>10.400901161111433</v>
      </c>
      <c r="P21" s="252">
        <v>1419</v>
      </c>
      <c r="Q21" s="251">
        <v>2.0492750274392004</v>
      </c>
      <c r="R21" s="299">
        <v>69244</v>
      </c>
      <c r="S21" s="9"/>
      <c r="T21"/>
      <c r="U21"/>
      <c r="V21"/>
      <c r="W21"/>
      <c r="X21"/>
    </row>
    <row r="22" spans="1:24" ht="15">
      <c r="A22" s="295">
        <v>51</v>
      </c>
      <c r="B22" s="295" t="s">
        <v>35</v>
      </c>
      <c r="C22" s="427">
        <v>32192</v>
      </c>
      <c r="D22" s="252">
        <v>265</v>
      </c>
      <c r="E22" s="251">
        <v>1.0373037930089639</v>
      </c>
      <c r="F22" s="252">
        <v>1813</v>
      </c>
      <c r="G22" s="251">
        <v>7.0967236857556655</v>
      </c>
      <c r="H22" s="252">
        <v>4666</v>
      </c>
      <c r="I22" s="251">
        <v>18.264375464829531</v>
      </c>
      <c r="J22" s="252">
        <v>10921</v>
      </c>
      <c r="K22" s="251">
        <v>42.748659333776963</v>
      </c>
      <c r="L22" s="252">
        <v>4127</v>
      </c>
      <c r="M22" s="251">
        <v>16.154538693388655</v>
      </c>
      <c r="N22" s="252">
        <v>3014</v>
      </c>
      <c r="O22" s="251">
        <v>11.797862762751008</v>
      </c>
      <c r="P22" s="252">
        <v>741</v>
      </c>
      <c r="Q22" s="251">
        <v>2.9005362664892158</v>
      </c>
      <c r="R22" s="299">
        <v>25547</v>
      </c>
      <c r="S22" s="9"/>
      <c r="T22"/>
      <c r="U22"/>
      <c r="V22"/>
      <c r="W22"/>
      <c r="X22"/>
    </row>
    <row r="23" spans="1:24" ht="15">
      <c r="A23" s="295">
        <v>147</v>
      </c>
      <c r="B23" s="295" t="s">
        <v>71</v>
      </c>
      <c r="C23" s="427">
        <v>52184</v>
      </c>
      <c r="D23" s="252">
        <v>336</v>
      </c>
      <c r="E23" s="251">
        <v>1.0548788145171417</v>
      </c>
      <c r="F23" s="252">
        <v>2329</v>
      </c>
      <c r="G23" s="251">
        <v>7.311942735150069</v>
      </c>
      <c r="H23" s="252">
        <v>5338</v>
      </c>
      <c r="I23" s="251">
        <v>16.758759261584828</v>
      </c>
      <c r="J23" s="252">
        <v>15937</v>
      </c>
      <c r="K23" s="251">
        <v>50.034534723094318</v>
      </c>
      <c r="L23" s="252">
        <v>4252</v>
      </c>
      <c r="M23" s="251">
        <v>13.349240236091925</v>
      </c>
      <c r="N23" s="252">
        <v>3038</v>
      </c>
      <c r="O23" s="251">
        <v>9.5378626145924912</v>
      </c>
      <c r="P23" s="252">
        <v>622</v>
      </c>
      <c r="Q23" s="251">
        <v>1.9527816149692327</v>
      </c>
      <c r="R23" s="299">
        <v>31852</v>
      </c>
      <c r="S23" s="9"/>
      <c r="T23"/>
      <c r="U23"/>
      <c r="V23"/>
      <c r="W23"/>
      <c r="X23"/>
    </row>
    <row r="24" spans="1:24" ht="15">
      <c r="A24" s="295">
        <v>172</v>
      </c>
      <c r="B24" s="295" t="s">
        <v>79</v>
      </c>
      <c r="C24" s="427">
        <v>62235</v>
      </c>
      <c r="D24" s="252">
        <v>531</v>
      </c>
      <c r="E24" s="251">
        <v>1.2415824915824916</v>
      </c>
      <c r="F24" s="252">
        <v>3056</v>
      </c>
      <c r="G24" s="251">
        <v>7.145529367751589</v>
      </c>
      <c r="H24" s="252">
        <v>7547</v>
      </c>
      <c r="I24" s="251">
        <v>17.64637111859334</v>
      </c>
      <c r="J24" s="252">
        <v>20590</v>
      </c>
      <c r="K24" s="251">
        <v>48.143471754582869</v>
      </c>
      <c r="L24" s="252">
        <v>5796</v>
      </c>
      <c r="M24" s="251">
        <v>13.552188552188552</v>
      </c>
      <c r="N24" s="252">
        <v>4316</v>
      </c>
      <c r="O24" s="251">
        <v>10.091657313879535</v>
      </c>
      <c r="P24" s="252">
        <v>932</v>
      </c>
      <c r="Q24" s="251">
        <v>2.1791994014216236</v>
      </c>
      <c r="R24" s="299">
        <v>42768</v>
      </c>
      <c r="S24" s="9"/>
      <c r="T24"/>
      <c r="U24"/>
      <c r="V24"/>
      <c r="W24"/>
      <c r="X24"/>
    </row>
    <row r="25" spans="1:24" ht="15">
      <c r="A25" s="295">
        <v>475</v>
      </c>
      <c r="B25" s="295" t="s">
        <v>153</v>
      </c>
      <c r="C25" s="427">
        <v>5300</v>
      </c>
      <c r="D25" s="252">
        <v>96</v>
      </c>
      <c r="E25" s="251">
        <v>1.9704433497536946</v>
      </c>
      <c r="F25" s="252">
        <v>582</v>
      </c>
      <c r="G25" s="251">
        <v>11.945812807881774</v>
      </c>
      <c r="H25" s="252">
        <v>1321</v>
      </c>
      <c r="I25" s="251">
        <v>27.114121510673233</v>
      </c>
      <c r="J25" s="252">
        <v>2102</v>
      </c>
      <c r="K25" s="251">
        <v>43.144499178981938</v>
      </c>
      <c r="L25" s="252">
        <v>431</v>
      </c>
      <c r="M25" s="251">
        <v>8.846469622331691</v>
      </c>
      <c r="N25" s="252">
        <v>268</v>
      </c>
      <c r="O25" s="251">
        <v>5.500821018062398</v>
      </c>
      <c r="P25" s="252">
        <v>72</v>
      </c>
      <c r="Q25" s="251">
        <v>1.4778325123152709</v>
      </c>
      <c r="R25" s="299">
        <v>4872</v>
      </c>
      <c r="S25" s="9"/>
      <c r="T25"/>
      <c r="U25"/>
      <c r="V25"/>
      <c r="W25"/>
      <c r="X25"/>
    </row>
    <row r="26" spans="1:24" ht="15">
      <c r="A26" s="295">
        <v>480</v>
      </c>
      <c r="B26" s="295" t="s">
        <v>155</v>
      </c>
      <c r="C26" s="427">
        <v>15035</v>
      </c>
      <c r="D26" s="252">
        <v>275</v>
      </c>
      <c r="E26" s="251">
        <v>1.3782388613241117</v>
      </c>
      <c r="F26" s="252">
        <v>1983</v>
      </c>
      <c r="G26" s="251">
        <v>9.9383551345662298</v>
      </c>
      <c r="H26" s="252">
        <v>4066</v>
      </c>
      <c r="I26" s="251">
        <v>20.377888036886684</v>
      </c>
      <c r="J26" s="252">
        <v>9147</v>
      </c>
      <c r="K26" s="251">
        <v>45.84273041647873</v>
      </c>
      <c r="L26" s="252">
        <v>2533</v>
      </c>
      <c r="M26" s="251">
        <v>12.694832857214456</v>
      </c>
      <c r="N26" s="252">
        <v>1645</v>
      </c>
      <c r="O26" s="251">
        <v>8.2443742795569577</v>
      </c>
      <c r="P26" s="252">
        <v>304</v>
      </c>
      <c r="Q26" s="251">
        <v>1.5235804139728362</v>
      </c>
      <c r="R26" s="299">
        <v>19953</v>
      </c>
      <c r="S26" s="9"/>
      <c r="T26"/>
      <c r="U26"/>
      <c r="V26"/>
      <c r="W26"/>
      <c r="X26"/>
    </row>
    <row r="27" spans="1:24" ht="15">
      <c r="A27" s="295">
        <v>490</v>
      </c>
      <c r="B27" s="295" t="s">
        <v>159</v>
      </c>
      <c r="C27" s="427">
        <v>45530</v>
      </c>
      <c r="D27" s="252">
        <v>695</v>
      </c>
      <c r="E27" s="251">
        <v>1.3833598726114651</v>
      </c>
      <c r="F27" s="252">
        <v>4126</v>
      </c>
      <c r="G27" s="251">
        <v>8.2125796178343951</v>
      </c>
      <c r="H27" s="252">
        <v>9945</v>
      </c>
      <c r="I27" s="251">
        <v>19.794984076433121</v>
      </c>
      <c r="J27" s="252">
        <v>23354</v>
      </c>
      <c r="K27" s="251">
        <v>46.484872611464965</v>
      </c>
      <c r="L27" s="252">
        <v>6576</v>
      </c>
      <c r="M27" s="251">
        <v>13.089171974522293</v>
      </c>
      <c r="N27" s="252">
        <v>4519</v>
      </c>
      <c r="O27" s="251">
        <v>8.9948248407643323</v>
      </c>
      <c r="P27" s="252">
        <v>1025</v>
      </c>
      <c r="Q27" s="251">
        <v>2.0402070063694264</v>
      </c>
      <c r="R27" s="299">
        <v>50240</v>
      </c>
      <c r="S27" s="9"/>
      <c r="T27"/>
      <c r="U27"/>
      <c r="V27"/>
      <c r="W27"/>
      <c r="X27"/>
    </row>
    <row r="28" spans="1:24" ht="15">
      <c r="A28" s="295">
        <v>659</v>
      </c>
      <c r="B28" s="295" t="s">
        <v>199</v>
      </c>
      <c r="C28" s="427">
        <v>21707</v>
      </c>
      <c r="D28" s="252">
        <v>291</v>
      </c>
      <c r="E28" s="251">
        <v>1.3513513513513513</v>
      </c>
      <c r="F28" s="252">
        <v>1629</v>
      </c>
      <c r="G28" s="251">
        <v>7.5647812761214821</v>
      </c>
      <c r="H28" s="252">
        <v>4389</v>
      </c>
      <c r="I28" s="251">
        <v>20.381721928113681</v>
      </c>
      <c r="J28" s="252">
        <v>9728</v>
      </c>
      <c r="K28" s="251">
        <v>45.175071979195693</v>
      </c>
      <c r="L28" s="252">
        <v>2998</v>
      </c>
      <c r="M28" s="251">
        <v>13.922169592272684</v>
      </c>
      <c r="N28" s="252">
        <v>2040</v>
      </c>
      <c r="O28" s="251">
        <v>9.4733909166898869</v>
      </c>
      <c r="P28" s="252">
        <v>459</v>
      </c>
      <c r="Q28" s="251">
        <v>2.1315129562552242</v>
      </c>
      <c r="R28" s="299">
        <v>21534</v>
      </c>
      <c r="S28" s="9"/>
      <c r="T28"/>
      <c r="U28"/>
      <c r="V28"/>
      <c r="W28"/>
      <c r="X28"/>
    </row>
    <row r="29" spans="1:24" ht="15">
      <c r="A29" s="295">
        <v>665</v>
      </c>
      <c r="B29" s="295" t="s">
        <v>207</v>
      </c>
      <c r="C29" s="427">
        <v>33180</v>
      </c>
      <c r="D29" s="252">
        <v>383</v>
      </c>
      <c r="E29" s="251">
        <v>1.2433450201272562</v>
      </c>
      <c r="F29" s="252">
        <v>2114</v>
      </c>
      <c r="G29" s="251">
        <v>6.8627450980392162</v>
      </c>
      <c r="H29" s="252">
        <v>5647</v>
      </c>
      <c r="I29" s="251">
        <v>18.332034800675238</v>
      </c>
      <c r="J29" s="252">
        <v>13562</v>
      </c>
      <c r="K29" s="251">
        <v>44.026749772756787</v>
      </c>
      <c r="L29" s="252">
        <v>4801</v>
      </c>
      <c r="M29" s="251">
        <v>15.585638228801454</v>
      </c>
      <c r="N29" s="252">
        <v>3516</v>
      </c>
      <c r="O29" s="251">
        <v>11.414102064666928</v>
      </c>
      <c r="P29" s="252">
        <v>781</v>
      </c>
      <c r="Q29" s="251">
        <v>2.5353850149331256</v>
      </c>
      <c r="R29" s="299">
        <v>30804</v>
      </c>
      <c r="S29" s="9"/>
      <c r="T29"/>
      <c r="U29"/>
      <c r="V29"/>
      <c r="W29"/>
      <c r="X29"/>
    </row>
    <row r="30" spans="1:24" ht="15">
      <c r="A30" s="295">
        <v>837</v>
      </c>
      <c r="B30" s="295" t="s">
        <v>242</v>
      </c>
      <c r="C30" s="427">
        <v>134517</v>
      </c>
      <c r="D30" s="252">
        <v>1300</v>
      </c>
      <c r="E30" s="251">
        <v>1.2768506968658226</v>
      </c>
      <c r="F30" s="252">
        <v>7457</v>
      </c>
      <c r="G30" s="251">
        <v>7.3242120357911071</v>
      </c>
      <c r="H30" s="252">
        <v>18992</v>
      </c>
      <c r="I30" s="251">
        <v>18.653806488365927</v>
      </c>
      <c r="J30" s="252">
        <v>49507</v>
      </c>
      <c r="K30" s="251">
        <v>48.625421115181751</v>
      </c>
      <c r="L30" s="252">
        <v>13520</v>
      </c>
      <c r="M30" s="251">
        <v>13.279247247404555</v>
      </c>
      <c r="N30" s="252">
        <v>9223</v>
      </c>
      <c r="O30" s="251">
        <v>9.0587645978411402</v>
      </c>
      <c r="P30" s="252">
        <v>1814</v>
      </c>
      <c r="Q30" s="251">
        <v>1.7816978185496941</v>
      </c>
      <c r="R30" s="299">
        <v>101813</v>
      </c>
      <c r="S30" s="9"/>
      <c r="T30"/>
      <c r="U30"/>
      <c r="V30"/>
      <c r="W30"/>
      <c r="X30"/>
    </row>
    <row r="31" spans="1:24" ht="15">
      <c r="A31" s="295">
        <v>873</v>
      </c>
      <c r="B31" s="295" t="s">
        <v>922</v>
      </c>
      <c r="C31" s="427">
        <v>9752</v>
      </c>
      <c r="D31" s="252">
        <v>102</v>
      </c>
      <c r="E31" s="251">
        <v>1.3866231647634584</v>
      </c>
      <c r="F31" s="252">
        <v>666</v>
      </c>
      <c r="G31" s="251">
        <v>9.0538336052202286</v>
      </c>
      <c r="H31" s="252">
        <v>1812</v>
      </c>
      <c r="I31" s="251">
        <v>24.632952691680259</v>
      </c>
      <c r="J31" s="252">
        <v>3215</v>
      </c>
      <c r="K31" s="251">
        <v>43.70581837955411</v>
      </c>
      <c r="L31" s="252">
        <v>802</v>
      </c>
      <c r="M31" s="251">
        <v>10.902664491571507</v>
      </c>
      <c r="N31" s="252">
        <v>559</v>
      </c>
      <c r="O31" s="251">
        <v>7.5992387166938551</v>
      </c>
      <c r="P31" s="252">
        <v>200</v>
      </c>
      <c r="Q31" s="251">
        <v>2.7188689505165851</v>
      </c>
      <c r="R31" s="299">
        <v>7356</v>
      </c>
      <c r="S31" s="9"/>
      <c r="T31"/>
      <c r="U31"/>
      <c r="V31"/>
      <c r="W31"/>
      <c r="X31"/>
    </row>
    <row r="32" spans="1:24">
      <c r="A32" s="17">
        <v>4</v>
      </c>
      <c r="B32" s="59" t="s">
        <v>395</v>
      </c>
      <c r="C32" s="61">
        <v>210077</v>
      </c>
      <c r="D32" s="61">
        <v>1545</v>
      </c>
      <c r="E32" s="65">
        <v>1.0703893584591937</v>
      </c>
      <c r="F32" s="61">
        <v>8258</v>
      </c>
      <c r="G32" s="65">
        <v>5.7212138007482327</v>
      </c>
      <c r="H32" s="61">
        <v>22817</v>
      </c>
      <c r="I32" s="65">
        <v>15.807814881529723</v>
      </c>
      <c r="J32" s="61">
        <v>65531</v>
      </c>
      <c r="K32" s="65">
        <v>45.4004433975336</v>
      </c>
      <c r="L32" s="61">
        <v>23328</v>
      </c>
      <c r="M32" s="65">
        <v>16.161840099764447</v>
      </c>
      <c r="N32" s="61">
        <v>19429</v>
      </c>
      <c r="O32" s="66">
        <v>13.460579188028266</v>
      </c>
      <c r="P32" s="61">
        <v>3432</v>
      </c>
      <c r="Q32" s="66">
        <v>2.3777192739365387</v>
      </c>
      <c r="R32" s="215">
        <v>144340</v>
      </c>
      <c r="S32" s="9"/>
      <c r="T32"/>
      <c r="U32"/>
      <c r="V32"/>
      <c r="W32"/>
      <c r="X32"/>
    </row>
    <row r="33" spans="1:24" ht="15">
      <c r="A33" s="295">
        <v>31</v>
      </c>
      <c r="B33" s="295" t="s">
        <v>16</v>
      </c>
      <c r="C33" s="427">
        <v>27846</v>
      </c>
      <c r="D33" s="252">
        <v>192</v>
      </c>
      <c r="E33" s="251">
        <v>1.0573851745786982</v>
      </c>
      <c r="F33" s="252">
        <v>1039</v>
      </c>
      <c r="G33" s="251">
        <v>5.721995814517018</v>
      </c>
      <c r="H33" s="252">
        <v>2778</v>
      </c>
      <c r="I33" s="251">
        <v>15.299041744685537</v>
      </c>
      <c r="J33" s="252">
        <v>8537</v>
      </c>
      <c r="K33" s="251">
        <v>47.015089767595555</v>
      </c>
      <c r="L33" s="252">
        <v>2870</v>
      </c>
      <c r="M33" s="251">
        <v>15.805705474171164</v>
      </c>
      <c r="N33" s="252">
        <v>2316</v>
      </c>
      <c r="O33" s="251">
        <v>12.754708668355546</v>
      </c>
      <c r="P33" s="252">
        <v>426</v>
      </c>
      <c r="Q33" s="251">
        <v>2.3460733560964862</v>
      </c>
      <c r="R33" s="299">
        <v>18158</v>
      </c>
      <c r="S33" s="9"/>
      <c r="T33"/>
      <c r="U33"/>
      <c r="V33"/>
      <c r="W33"/>
      <c r="X33"/>
    </row>
    <row r="34" spans="1:24" ht="15">
      <c r="A34" s="295">
        <v>40</v>
      </c>
      <c r="B34" s="295" t="s">
        <v>24</v>
      </c>
      <c r="C34" s="427">
        <v>19675</v>
      </c>
      <c r="D34" s="252">
        <v>170</v>
      </c>
      <c r="E34" s="251">
        <v>1.1184946378051186</v>
      </c>
      <c r="F34" s="252">
        <v>898</v>
      </c>
      <c r="G34" s="251">
        <v>5.9082834396999804</v>
      </c>
      <c r="H34" s="252">
        <v>2654</v>
      </c>
      <c r="I34" s="251">
        <v>17.46167511020462</v>
      </c>
      <c r="J34" s="252">
        <v>7534</v>
      </c>
      <c r="K34" s="251">
        <v>49.569050595433914</v>
      </c>
      <c r="L34" s="252">
        <v>2212</v>
      </c>
      <c r="M34" s="251">
        <v>14.55358905191131</v>
      </c>
      <c r="N34" s="252">
        <v>1478</v>
      </c>
      <c r="O34" s="251">
        <v>9.7243239686821497</v>
      </c>
      <c r="P34" s="252">
        <v>253</v>
      </c>
      <c r="Q34" s="251">
        <v>1.6645831962629123</v>
      </c>
      <c r="R34" s="299">
        <v>15199</v>
      </c>
      <c r="S34" s="9"/>
      <c r="T34"/>
      <c r="U34"/>
      <c r="V34"/>
      <c r="W34"/>
      <c r="X34"/>
    </row>
    <row r="35" spans="1:24" ht="15">
      <c r="A35" s="295">
        <v>190</v>
      </c>
      <c r="B35" s="295" t="s">
        <v>81</v>
      </c>
      <c r="C35" s="427">
        <v>10422</v>
      </c>
      <c r="D35" s="252">
        <v>47</v>
      </c>
      <c r="E35" s="251">
        <v>0.70138785255931957</v>
      </c>
      <c r="F35" s="252">
        <v>270</v>
      </c>
      <c r="G35" s="251">
        <v>4.0292493657663035</v>
      </c>
      <c r="H35" s="252">
        <v>866</v>
      </c>
      <c r="I35" s="251">
        <v>12.92344426205044</v>
      </c>
      <c r="J35" s="252">
        <v>2651</v>
      </c>
      <c r="K35" s="251">
        <v>39.561259513505448</v>
      </c>
      <c r="L35" s="252">
        <v>1236</v>
      </c>
      <c r="M35" s="251">
        <v>18.44500820773019</v>
      </c>
      <c r="N35" s="252">
        <v>1353</v>
      </c>
      <c r="O35" s="251">
        <v>20.191016266228921</v>
      </c>
      <c r="P35" s="252">
        <v>278</v>
      </c>
      <c r="Q35" s="251">
        <v>4.1486345321593792</v>
      </c>
      <c r="R35" s="299">
        <v>6701</v>
      </c>
      <c r="S35" s="9"/>
      <c r="T35"/>
      <c r="U35"/>
      <c r="V35"/>
      <c r="W35"/>
      <c r="X35"/>
    </row>
    <row r="36" spans="1:24" ht="15">
      <c r="A36" s="295">
        <v>604</v>
      </c>
      <c r="B36" s="295" t="s">
        <v>177</v>
      </c>
      <c r="C36" s="427">
        <v>30501</v>
      </c>
      <c r="D36" s="252">
        <v>311</v>
      </c>
      <c r="E36" s="251">
        <v>1.3070521980331176</v>
      </c>
      <c r="F36" s="252">
        <v>1650</v>
      </c>
      <c r="G36" s="251">
        <v>6.9345213078927461</v>
      </c>
      <c r="H36" s="252">
        <v>4328</v>
      </c>
      <c r="I36" s="251">
        <v>18.189459527612005</v>
      </c>
      <c r="J36" s="252">
        <v>11067</v>
      </c>
      <c r="K36" s="251">
        <v>46.511725645120613</v>
      </c>
      <c r="L36" s="252">
        <v>3565</v>
      </c>
      <c r="M36" s="251">
        <v>14.982768765234933</v>
      </c>
      <c r="N36" s="252">
        <v>2479</v>
      </c>
      <c r="O36" s="251">
        <v>10.418592922585526</v>
      </c>
      <c r="P36" s="252">
        <v>394</v>
      </c>
      <c r="Q36" s="251">
        <v>1.6558796335210557</v>
      </c>
      <c r="R36" s="299">
        <v>23794</v>
      </c>
      <c r="S36" s="9"/>
      <c r="T36"/>
      <c r="U36"/>
      <c r="V36"/>
      <c r="W36"/>
      <c r="X36"/>
    </row>
    <row r="37" spans="1:24" ht="15">
      <c r="A37" s="295">
        <v>670</v>
      </c>
      <c r="B37" s="295" t="s">
        <v>211</v>
      </c>
      <c r="C37" s="427">
        <v>22966</v>
      </c>
      <c r="D37" s="252">
        <v>125</v>
      </c>
      <c r="E37" s="251">
        <v>0.89760160850208237</v>
      </c>
      <c r="F37" s="252">
        <v>603</v>
      </c>
      <c r="G37" s="251">
        <v>4.3300301594140462</v>
      </c>
      <c r="H37" s="252">
        <v>2039</v>
      </c>
      <c r="I37" s="251">
        <v>14.641677437885969</v>
      </c>
      <c r="J37" s="252">
        <v>5777</v>
      </c>
      <c r="K37" s="251">
        <v>41.483555938532241</v>
      </c>
      <c r="L37" s="252">
        <v>2566</v>
      </c>
      <c r="M37" s="251">
        <v>18.425965819330749</v>
      </c>
      <c r="N37" s="252">
        <v>2366</v>
      </c>
      <c r="O37" s="251">
        <v>16.989803245727416</v>
      </c>
      <c r="P37" s="252">
        <v>450</v>
      </c>
      <c r="Q37" s="251">
        <v>3.2313657906074966</v>
      </c>
      <c r="R37" s="299">
        <v>13926</v>
      </c>
      <c r="S37" s="9"/>
      <c r="T37"/>
      <c r="U37"/>
      <c r="V37"/>
      <c r="W37"/>
      <c r="X37"/>
    </row>
    <row r="38" spans="1:24" ht="15">
      <c r="A38" s="295">
        <v>690</v>
      </c>
      <c r="B38" s="295" t="s">
        <v>221</v>
      </c>
      <c r="C38" s="427">
        <v>13075</v>
      </c>
      <c r="D38" s="252">
        <v>33</v>
      </c>
      <c r="E38" s="251">
        <v>0.54374691052891744</v>
      </c>
      <c r="F38" s="252">
        <v>209</v>
      </c>
      <c r="G38" s="251">
        <v>3.4437304333498107</v>
      </c>
      <c r="H38" s="252">
        <v>690</v>
      </c>
      <c r="I38" s="251">
        <v>11.369253583786456</v>
      </c>
      <c r="J38" s="252">
        <v>2348</v>
      </c>
      <c r="K38" s="251">
        <v>38.688416543087826</v>
      </c>
      <c r="L38" s="252">
        <v>1253</v>
      </c>
      <c r="M38" s="251">
        <v>20.645905420991927</v>
      </c>
      <c r="N38" s="252">
        <v>1302</v>
      </c>
      <c r="O38" s="251">
        <v>21.453287197231834</v>
      </c>
      <c r="P38" s="252">
        <v>234</v>
      </c>
      <c r="Q38" s="251">
        <v>3.8556599110232326</v>
      </c>
      <c r="R38" s="299">
        <v>6069</v>
      </c>
      <c r="S38" s="9"/>
      <c r="T38"/>
      <c r="U38"/>
      <c r="V38"/>
      <c r="W38"/>
      <c r="X38"/>
    </row>
    <row r="39" spans="1:24" ht="15">
      <c r="A39" s="295">
        <v>736</v>
      </c>
      <c r="B39" s="295" t="s">
        <v>225</v>
      </c>
      <c r="C39" s="427">
        <v>40922</v>
      </c>
      <c r="D39" s="252">
        <v>395</v>
      </c>
      <c r="E39" s="251">
        <v>1.3983290852449732</v>
      </c>
      <c r="F39" s="252">
        <v>2050</v>
      </c>
      <c r="G39" s="251">
        <v>7.2571509487397341</v>
      </c>
      <c r="H39" s="252">
        <v>4978</v>
      </c>
      <c r="I39" s="251">
        <v>17.622486547720193</v>
      </c>
      <c r="J39" s="252">
        <v>13321</v>
      </c>
      <c r="K39" s="251">
        <v>47.157320872274141</v>
      </c>
      <c r="L39" s="252">
        <v>4098</v>
      </c>
      <c r="M39" s="251">
        <v>14.507221750212404</v>
      </c>
      <c r="N39" s="252">
        <v>2990</v>
      </c>
      <c r="O39" s="251">
        <v>10.584820164259416</v>
      </c>
      <c r="P39" s="252">
        <v>416</v>
      </c>
      <c r="Q39" s="251">
        <v>1.4726706315491362</v>
      </c>
      <c r="R39" s="299">
        <v>28248</v>
      </c>
      <c r="S39" s="9"/>
      <c r="T39"/>
      <c r="U39"/>
      <c r="V39"/>
      <c r="W39"/>
      <c r="X39"/>
    </row>
    <row r="40" spans="1:24" ht="15">
      <c r="A40" s="295">
        <v>858</v>
      </c>
      <c r="B40" s="295" t="s">
        <v>253</v>
      </c>
      <c r="C40" s="427">
        <v>12556</v>
      </c>
      <c r="D40" s="252">
        <v>105</v>
      </c>
      <c r="E40" s="251">
        <v>0.92486567427111788</v>
      </c>
      <c r="F40" s="252">
        <v>650</v>
      </c>
      <c r="G40" s="251">
        <v>5.7253589359640626</v>
      </c>
      <c r="H40" s="252">
        <v>1690</v>
      </c>
      <c r="I40" s="251">
        <v>14.885933233506563</v>
      </c>
      <c r="J40" s="252">
        <v>5297</v>
      </c>
      <c r="K40" s="251">
        <v>46.657271205848673</v>
      </c>
      <c r="L40" s="252">
        <v>1812</v>
      </c>
      <c r="M40" s="251">
        <v>15.960539064564433</v>
      </c>
      <c r="N40" s="252">
        <v>1509</v>
      </c>
      <c r="O40" s="251">
        <v>13.291640975953491</v>
      </c>
      <c r="P40" s="252">
        <v>290</v>
      </c>
      <c r="Q40" s="251">
        <v>2.5543909098916586</v>
      </c>
      <c r="R40" s="299">
        <v>11353</v>
      </c>
      <c r="S40" s="9"/>
      <c r="T40"/>
      <c r="U40"/>
      <c r="V40"/>
      <c r="W40"/>
      <c r="X40"/>
    </row>
    <row r="41" spans="1:24" ht="15">
      <c r="A41" s="295">
        <v>885</v>
      </c>
      <c r="B41" s="295" t="s">
        <v>259</v>
      </c>
      <c r="C41" s="427">
        <v>8091</v>
      </c>
      <c r="D41" s="252">
        <v>58</v>
      </c>
      <c r="E41" s="251">
        <v>1.0318448674613059</v>
      </c>
      <c r="F41" s="252">
        <v>278</v>
      </c>
      <c r="G41" s="251">
        <v>4.9457391923145346</v>
      </c>
      <c r="H41" s="252">
        <v>842</v>
      </c>
      <c r="I41" s="251">
        <v>14.979541006938268</v>
      </c>
      <c r="J41" s="252">
        <v>2546</v>
      </c>
      <c r="K41" s="251">
        <v>45.294431595801463</v>
      </c>
      <c r="L41" s="252">
        <v>909</v>
      </c>
      <c r="M41" s="251">
        <v>16.17149973314357</v>
      </c>
      <c r="N41" s="252">
        <v>850</v>
      </c>
      <c r="O41" s="251">
        <v>15.121864436932931</v>
      </c>
      <c r="P41" s="252">
        <v>138</v>
      </c>
      <c r="Q41" s="251">
        <v>2.4550791674079346</v>
      </c>
      <c r="R41" s="299">
        <v>5621</v>
      </c>
      <c r="S41" s="9"/>
      <c r="T41"/>
      <c r="U41"/>
      <c r="V41"/>
      <c r="W41"/>
      <c r="X41"/>
    </row>
    <row r="42" spans="1:24" ht="15">
      <c r="A42" s="295">
        <v>890</v>
      </c>
      <c r="B42" s="295" t="s">
        <v>263</v>
      </c>
      <c r="C42" s="427">
        <v>24023</v>
      </c>
      <c r="D42" s="252">
        <v>109</v>
      </c>
      <c r="E42" s="251">
        <v>0.71377120031432129</v>
      </c>
      <c r="F42" s="252">
        <v>611</v>
      </c>
      <c r="G42" s="251">
        <v>4.0010477375417457</v>
      </c>
      <c r="H42" s="252">
        <v>1952</v>
      </c>
      <c r="I42" s="251">
        <v>12.782398009298671</v>
      </c>
      <c r="J42" s="252">
        <v>6453</v>
      </c>
      <c r="K42" s="251">
        <v>42.256564730535004</v>
      </c>
      <c r="L42" s="252">
        <v>2807</v>
      </c>
      <c r="M42" s="251">
        <v>18.381245498002748</v>
      </c>
      <c r="N42" s="252">
        <v>2786</v>
      </c>
      <c r="O42" s="251">
        <v>18.243729945648614</v>
      </c>
      <c r="P42" s="252">
        <v>553</v>
      </c>
      <c r="Q42" s="251">
        <v>3.6212428786588959</v>
      </c>
      <c r="R42" s="299">
        <v>15271</v>
      </c>
      <c r="S42" s="9"/>
      <c r="T42"/>
      <c r="U42"/>
      <c r="V42"/>
      <c r="W42"/>
      <c r="X42"/>
    </row>
    <row r="43" spans="1:24">
      <c r="A43" s="17">
        <v>5</v>
      </c>
      <c r="B43" s="59" t="s">
        <v>396</v>
      </c>
      <c r="C43" s="61">
        <v>222192</v>
      </c>
      <c r="D43" s="61">
        <v>1301</v>
      </c>
      <c r="E43" s="65">
        <v>0.85916553299961695</v>
      </c>
      <c r="F43" s="61">
        <v>8293</v>
      </c>
      <c r="G43" s="65">
        <v>5.4766024328715019</v>
      </c>
      <c r="H43" s="61">
        <v>23734</v>
      </c>
      <c r="I43" s="65">
        <v>15.673662382946125</v>
      </c>
      <c r="J43" s="61">
        <v>64370</v>
      </c>
      <c r="K43" s="65">
        <v>42.50921242058827</v>
      </c>
      <c r="L43" s="61">
        <v>25775</v>
      </c>
      <c r="M43" s="65">
        <v>17.021515459696484</v>
      </c>
      <c r="N43" s="61">
        <v>22861</v>
      </c>
      <c r="O43" s="66">
        <v>15.097143159034776</v>
      </c>
      <c r="P43" s="61">
        <v>5092</v>
      </c>
      <c r="Q43" s="66">
        <v>3.3626986118632205</v>
      </c>
      <c r="R43" s="215">
        <v>151426</v>
      </c>
      <c r="S43" s="9"/>
      <c r="T43"/>
      <c r="U43"/>
      <c r="V43"/>
      <c r="W43"/>
      <c r="X43"/>
    </row>
    <row r="44" spans="1:24" ht="15">
      <c r="A44" s="295">
        <v>4</v>
      </c>
      <c r="B44" s="295" t="s">
        <v>10</v>
      </c>
      <c r="C44" s="427">
        <v>2855</v>
      </c>
      <c r="D44" s="252">
        <v>6</v>
      </c>
      <c r="E44" s="251">
        <v>0.42553191489361702</v>
      </c>
      <c r="F44" s="252">
        <v>55</v>
      </c>
      <c r="G44" s="251">
        <v>3.9007092198581561</v>
      </c>
      <c r="H44" s="252">
        <v>194</v>
      </c>
      <c r="I44" s="251">
        <v>13.75886524822695</v>
      </c>
      <c r="J44" s="252">
        <v>541</v>
      </c>
      <c r="K44" s="251">
        <v>38.368794326241137</v>
      </c>
      <c r="L44" s="252">
        <v>299</v>
      </c>
      <c r="M44" s="251">
        <v>21.205673758865249</v>
      </c>
      <c r="N44" s="252">
        <v>261</v>
      </c>
      <c r="O44" s="251">
        <v>18.51063829787234</v>
      </c>
      <c r="P44" s="252">
        <v>54</v>
      </c>
      <c r="Q44" s="251">
        <v>3.8297872340425529</v>
      </c>
      <c r="R44" s="299">
        <v>1410</v>
      </c>
      <c r="S44" s="9"/>
      <c r="T44"/>
      <c r="U44"/>
      <c r="V44"/>
      <c r="W44"/>
      <c r="X44"/>
    </row>
    <row r="45" spans="1:24" ht="15">
      <c r="A45" s="295">
        <v>42</v>
      </c>
      <c r="B45" s="295" t="s">
        <v>923</v>
      </c>
      <c r="C45" s="427">
        <v>28049</v>
      </c>
      <c r="D45" s="252">
        <v>170</v>
      </c>
      <c r="E45" s="251">
        <v>0.89149929204467981</v>
      </c>
      <c r="F45" s="252">
        <v>893</v>
      </c>
      <c r="G45" s="251">
        <v>4.6829933399758774</v>
      </c>
      <c r="H45" s="252">
        <v>2563</v>
      </c>
      <c r="I45" s="251">
        <v>13.440662855944202</v>
      </c>
      <c r="J45" s="252">
        <v>8908</v>
      </c>
      <c r="K45" s="251">
        <v>46.714562903141221</v>
      </c>
      <c r="L45" s="252">
        <v>3324</v>
      </c>
      <c r="M45" s="251">
        <v>17.431433216214799</v>
      </c>
      <c r="N45" s="252">
        <v>2665</v>
      </c>
      <c r="O45" s="251">
        <v>13.97556243117101</v>
      </c>
      <c r="P45" s="252">
        <v>546</v>
      </c>
      <c r="Q45" s="251">
        <v>2.8632859615082067</v>
      </c>
      <c r="R45" s="299">
        <v>19069</v>
      </c>
      <c r="S45" s="9"/>
      <c r="T45"/>
      <c r="U45"/>
      <c r="V45"/>
      <c r="W45"/>
      <c r="X45"/>
    </row>
    <row r="46" spans="1:24" ht="15">
      <c r="A46" s="295">
        <v>44</v>
      </c>
      <c r="B46" s="295" t="s">
        <v>30</v>
      </c>
      <c r="C46" s="427">
        <v>7483</v>
      </c>
      <c r="D46" s="252">
        <v>54</v>
      </c>
      <c r="E46" s="251">
        <v>0.96034145473946286</v>
      </c>
      <c r="F46" s="252">
        <v>296</v>
      </c>
      <c r="G46" s="251">
        <v>5.2640939000533526</v>
      </c>
      <c r="H46" s="252">
        <v>788</v>
      </c>
      <c r="I46" s="251">
        <v>14.013871598790681</v>
      </c>
      <c r="J46" s="252">
        <v>2481</v>
      </c>
      <c r="K46" s="251">
        <v>44.122354614974213</v>
      </c>
      <c r="L46" s="252">
        <v>993</v>
      </c>
      <c r="M46" s="251">
        <v>17.659612306597904</v>
      </c>
      <c r="N46" s="252">
        <v>842</v>
      </c>
      <c r="O46" s="251">
        <v>14.974213053530145</v>
      </c>
      <c r="P46" s="252">
        <v>169</v>
      </c>
      <c r="Q46" s="251">
        <v>3.0055130713142453</v>
      </c>
      <c r="R46" s="299">
        <v>5623</v>
      </c>
      <c r="S46" s="9"/>
      <c r="T46"/>
      <c r="U46"/>
      <c r="V46"/>
      <c r="W46"/>
      <c r="X46"/>
    </row>
    <row r="47" spans="1:24" ht="15">
      <c r="A47" s="295">
        <v>59</v>
      </c>
      <c r="B47" s="295" t="s">
        <v>39</v>
      </c>
      <c r="C47" s="427">
        <v>5404</v>
      </c>
      <c r="D47" s="252">
        <v>11</v>
      </c>
      <c r="E47" s="251">
        <v>0.432050274941084</v>
      </c>
      <c r="F47" s="252">
        <v>66</v>
      </c>
      <c r="G47" s="251">
        <v>2.5923016496465041</v>
      </c>
      <c r="H47" s="252">
        <v>251</v>
      </c>
      <c r="I47" s="251">
        <v>9.8586017282010996</v>
      </c>
      <c r="J47" s="252">
        <v>808</v>
      </c>
      <c r="K47" s="251">
        <v>31.736056559308718</v>
      </c>
      <c r="L47" s="252">
        <v>537</v>
      </c>
      <c r="M47" s="251">
        <v>21.091908876669287</v>
      </c>
      <c r="N47" s="252">
        <v>710</v>
      </c>
      <c r="O47" s="251">
        <v>27.88688138256088</v>
      </c>
      <c r="P47" s="252">
        <v>163</v>
      </c>
      <c r="Q47" s="251">
        <v>6.4021995286724271</v>
      </c>
      <c r="R47" s="299">
        <v>2546</v>
      </c>
      <c r="S47" s="9"/>
      <c r="T47"/>
      <c r="U47"/>
      <c r="V47"/>
      <c r="W47"/>
      <c r="X47"/>
    </row>
    <row r="48" spans="1:24" ht="15">
      <c r="A48" s="295">
        <v>113</v>
      </c>
      <c r="B48" s="295" t="s">
        <v>55</v>
      </c>
      <c r="C48" s="427">
        <v>10017</v>
      </c>
      <c r="D48" s="252">
        <v>71</v>
      </c>
      <c r="E48" s="251">
        <v>1.1303932494825664</v>
      </c>
      <c r="F48" s="252">
        <v>347</v>
      </c>
      <c r="G48" s="251">
        <v>5.5245979939500085</v>
      </c>
      <c r="H48" s="252">
        <v>947</v>
      </c>
      <c r="I48" s="251">
        <v>15.077217003661838</v>
      </c>
      <c r="J48" s="252">
        <v>2840</v>
      </c>
      <c r="K48" s="251">
        <v>45.215729979302658</v>
      </c>
      <c r="L48" s="252">
        <v>1022</v>
      </c>
      <c r="M48" s="251">
        <v>16.271294379875815</v>
      </c>
      <c r="N48" s="252">
        <v>790</v>
      </c>
      <c r="O48" s="251">
        <v>12.577615029453909</v>
      </c>
      <c r="P48" s="252">
        <v>264</v>
      </c>
      <c r="Q48" s="251">
        <v>4.2031523642732047</v>
      </c>
      <c r="R48" s="299">
        <v>6281</v>
      </c>
      <c r="S48" s="9"/>
      <c r="T48"/>
      <c r="U48"/>
      <c r="V48"/>
      <c r="W48"/>
      <c r="X48"/>
    </row>
    <row r="49" spans="1:24" ht="15">
      <c r="A49" s="295">
        <v>125</v>
      </c>
      <c r="B49" s="295" t="s">
        <v>59</v>
      </c>
      <c r="C49" s="427">
        <v>8870</v>
      </c>
      <c r="D49" s="252">
        <v>57</v>
      </c>
      <c r="E49" s="251">
        <v>0.82310469314079426</v>
      </c>
      <c r="F49" s="252">
        <v>341</v>
      </c>
      <c r="G49" s="251">
        <v>4.9241877256317697</v>
      </c>
      <c r="H49" s="252">
        <v>1035</v>
      </c>
      <c r="I49" s="251">
        <v>14.945848375451263</v>
      </c>
      <c r="J49" s="252">
        <v>3252</v>
      </c>
      <c r="K49" s="251">
        <v>46.960288808664259</v>
      </c>
      <c r="L49" s="252">
        <v>1207</v>
      </c>
      <c r="M49" s="251">
        <v>17.429602888086642</v>
      </c>
      <c r="N49" s="252">
        <v>865</v>
      </c>
      <c r="O49" s="251">
        <v>12.490974729241877</v>
      </c>
      <c r="P49" s="252">
        <v>168</v>
      </c>
      <c r="Q49" s="251">
        <v>2.4259927797833933</v>
      </c>
      <c r="R49" s="299">
        <v>6925</v>
      </c>
      <c r="S49" s="9"/>
      <c r="T49"/>
      <c r="U49"/>
      <c r="V49"/>
      <c r="W49"/>
      <c r="X49"/>
    </row>
    <row r="50" spans="1:24" ht="15">
      <c r="A50" s="295">
        <v>138</v>
      </c>
      <c r="B50" s="295" t="s">
        <v>65</v>
      </c>
      <c r="C50" s="427">
        <v>16371</v>
      </c>
      <c r="D50" s="252">
        <v>80</v>
      </c>
      <c r="E50" s="251">
        <v>0.71884266331206759</v>
      </c>
      <c r="F50" s="252">
        <v>597</v>
      </c>
      <c r="G50" s="251">
        <v>5.3643633749663042</v>
      </c>
      <c r="H50" s="252">
        <v>1568</v>
      </c>
      <c r="I50" s="251">
        <v>14.089316200916524</v>
      </c>
      <c r="J50" s="252">
        <v>4485</v>
      </c>
      <c r="K50" s="251">
        <v>40.300116811932789</v>
      </c>
      <c r="L50" s="252">
        <v>1925</v>
      </c>
      <c r="M50" s="251">
        <v>17.297151585946626</v>
      </c>
      <c r="N50" s="252">
        <v>2041</v>
      </c>
      <c r="O50" s="251">
        <v>18.339473447749125</v>
      </c>
      <c r="P50" s="252">
        <v>433</v>
      </c>
      <c r="Q50" s="251">
        <v>3.8907359151765659</v>
      </c>
      <c r="R50" s="299">
        <v>11129</v>
      </c>
      <c r="S50" s="9"/>
      <c r="T50"/>
      <c r="U50"/>
      <c r="V50"/>
      <c r="W50"/>
      <c r="X50"/>
    </row>
    <row r="51" spans="1:24" ht="15">
      <c r="A51" s="295">
        <v>234</v>
      </c>
      <c r="B51" s="295" t="s">
        <v>92</v>
      </c>
      <c r="C51" s="427">
        <v>24586</v>
      </c>
      <c r="D51" s="252">
        <v>247</v>
      </c>
      <c r="E51" s="251">
        <v>1.1374625834676491</v>
      </c>
      <c r="F51" s="252">
        <v>1603</v>
      </c>
      <c r="G51" s="251">
        <v>7.3819940133548245</v>
      </c>
      <c r="H51" s="252">
        <v>4367</v>
      </c>
      <c r="I51" s="251">
        <v>20.110522680174995</v>
      </c>
      <c r="J51" s="252">
        <v>9642</v>
      </c>
      <c r="K51" s="251">
        <v>44.402486760303937</v>
      </c>
      <c r="L51" s="252">
        <v>2939</v>
      </c>
      <c r="M51" s="251">
        <v>13.534423209762835</v>
      </c>
      <c r="N51" s="252">
        <v>2349</v>
      </c>
      <c r="O51" s="251">
        <v>10.817407322127561</v>
      </c>
      <c r="P51" s="252">
        <v>568</v>
      </c>
      <c r="Q51" s="251">
        <v>2.615703430808197</v>
      </c>
      <c r="R51" s="299">
        <v>21715</v>
      </c>
      <c r="S51" s="9"/>
      <c r="T51"/>
      <c r="U51"/>
      <c r="V51"/>
      <c r="W51"/>
      <c r="X51"/>
    </row>
    <row r="52" spans="1:24" ht="15">
      <c r="A52" s="295">
        <v>240</v>
      </c>
      <c r="B52" s="295" t="s">
        <v>97</v>
      </c>
      <c r="C52" s="427">
        <v>12820</v>
      </c>
      <c r="D52" s="252">
        <v>38</v>
      </c>
      <c r="E52" s="251">
        <v>0.59070418156381166</v>
      </c>
      <c r="F52" s="252">
        <v>160</v>
      </c>
      <c r="G52" s="251">
        <v>2.4871755013213122</v>
      </c>
      <c r="H52" s="252">
        <v>698</v>
      </c>
      <c r="I52" s="251">
        <v>10.850303124514223</v>
      </c>
      <c r="J52" s="252">
        <v>2100</v>
      </c>
      <c r="K52" s="251">
        <v>32.644178454842219</v>
      </c>
      <c r="L52" s="252">
        <v>1424</v>
      </c>
      <c r="M52" s="251">
        <v>22.135861961759677</v>
      </c>
      <c r="N52" s="252">
        <v>1673</v>
      </c>
      <c r="O52" s="251">
        <v>26.006528835690968</v>
      </c>
      <c r="P52" s="252">
        <v>340</v>
      </c>
      <c r="Q52" s="251">
        <v>5.2852479403077881</v>
      </c>
      <c r="R52" s="299">
        <v>6433</v>
      </c>
      <c r="S52" s="9"/>
      <c r="T52"/>
      <c r="U52"/>
      <c r="V52"/>
      <c r="W52"/>
      <c r="X52"/>
    </row>
    <row r="53" spans="1:24" ht="15">
      <c r="A53" s="295">
        <v>284</v>
      </c>
      <c r="B53" s="295" t="s">
        <v>108</v>
      </c>
      <c r="C53" s="427">
        <v>21905</v>
      </c>
      <c r="D53" s="252">
        <v>132</v>
      </c>
      <c r="E53" s="251">
        <v>0.71954210956663944</v>
      </c>
      <c r="F53" s="252">
        <v>1315</v>
      </c>
      <c r="G53" s="251">
        <v>7.1681657127282641</v>
      </c>
      <c r="H53" s="252">
        <v>3591</v>
      </c>
      <c r="I53" s="251">
        <v>19.574816026165166</v>
      </c>
      <c r="J53" s="252">
        <v>7714</v>
      </c>
      <c r="K53" s="251">
        <v>42.049604796947399</v>
      </c>
      <c r="L53" s="252">
        <v>2726</v>
      </c>
      <c r="M53" s="251">
        <v>14.85963477786863</v>
      </c>
      <c r="N53" s="252">
        <v>2314</v>
      </c>
      <c r="O53" s="251">
        <v>12.613791223766693</v>
      </c>
      <c r="P53" s="252">
        <v>553</v>
      </c>
      <c r="Q53" s="251">
        <v>3.0144453529572091</v>
      </c>
      <c r="R53" s="299">
        <v>18345</v>
      </c>
      <c r="S53" s="9"/>
      <c r="T53"/>
      <c r="U53"/>
      <c r="V53"/>
      <c r="W53"/>
      <c r="X53"/>
    </row>
    <row r="54" spans="1:24" ht="15">
      <c r="A54" s="295">
        <v>306</v>
      </c>
      <c r="B54" s="295" t="s">
        <v>110</v>
      </c>
      <c r="C54" s="427">
        <v>5963</v>
      </c>
      <c r="D54" s="252">
        <v>42</v>
      </c>
      <c r="E54" s="251">
        <v>1.0463378176382661</v>
      </c>
      <c r="F54" s="252">
        <v>220</v>
      </c>
      <c r="G54" s="251">
        <v>5.4808171400099654</v>
      </c>
      <c r="H54" s="252">
        <v>655</v>
      </c>
      <c r="I54" s="251">
        <v>16.317887394120579</v>
      </c>
      <c r="J54" s="252">
        <v>1705</v>
      </c>
      <c r="K54" s="251">
        <v>42.47633283507723</v>
      </c>
      <c r="L54" s="252">
        <v>650</v>
      </c>
      <c r="M54" s="251">
        <v>16.19332336821126</v>
      </c>
      <c r="N54" s="252">
        <v>597</v>
      </c>
      <c r="O54" s="251">
        <v>14.872944693572496</v>
      </c>
      <c r="P54" s="252">
        <v>145</v>
      </c>
      <c r="Q54" s="251">
        <v>3.612356751370204</v>
      </c>
      <c r="R54" s="299">
        <v>4014</v>
      </c>
      <c r="S54" s="9"/>
      <c r="T54"/>
      <c r="U54"/>
      <c r="V54"/>
      <c r="W54"/>
      <c r="X54"/>
    </row>
    <row r="55" spans="1:24" ht="15">
      <c r="A55" s="295">
        <v>347</v>
      </c>
      <c r="B55" s="295" t="s">
        <v>124</v>
      </c>
      <c r="C55" s="427">
        <v>5716</v>
      </c>
      <c r="D55" s="252">
        <v>10</v>
      </c>
      <c r="E55" s="251">
        <v>0.3243593902043464</v>
      </c>
      <c r="F55" s="252">
        <v>96</v>
      </c>
      <c r="G55" s="251">
        <v>3.1138501459617256</v>
      </c>
      <c r="H55" s="252">
        <v>301</v>
      </c>
      <c r="I55" s="251">
        <v>9.7632176451508279</v>
      </c>
      <c r="J55" s="252">
        <v>1054</v>
      </c>
      <c r="K55" s="251">
        <v>34.187479727538111</v>
      </c>
      <c r="L55" s="252">
        <v>729</v>
      </c>
      <c r="M55" s="251">
        <v>23.645799545896853</v>
      </c>
      <c r="N55" s="252">
        <v>742</v>
      </c>
      <c r="O55" s="251">
        <v>24.067466753162503</v>
      </c>
      <c r="P55" s="252">
        <v>151</v>
      </c>
      <c r="Q55" s="251">
        <v>4.8978267920856311</v>
      </c>
      <c r="R55" s="299">
        <v>3083</v>
      </c>
      <c r="S55" s="9"/>
      <c r="T55"/>
      <c r="U55"/>
      <c r="V55"/>
      <c r="W55"/>
      <c r="X55"/>
    </row>
    <row r="56" spans="1:24" ht="15">
      <c r="A56" s="295">
        <v>411</v>
      </c>
      <c r="B56" s="295" t="s">
        <v>145</v>
      </c>
      <c r="C56" s="427">
        <v>10649</v>
      </c>
      <c r="D56" s="252">
        <v>47</v>
      </c>
      <c r="E56" s="251">
        <v>0.64401205809810913</v>
      </c>
      <c r="F56" s="252">
        <v>287</v>
      </c>
      <c r="G56" s="251">
        <v>3.9325842696629212</v>
      </c>
      <c r="H56" s="252">
        <v>938</v>
      </c>
      <c r="I56" s="251">
        <v>12.852836393532474</v>
      </c>
      <c r="J56" s="252">
        <v>2981</v>
      </c>
      <c r="K56" s="251">
        <v>40.846807344477938</v>
      </c>
      <c r="L56" s="252">
        <v>1428</v>
      </c>
      <c r="M56" s="251">
        <v>19.567004658810632</v>
      </c>
      <c r="N56" s="252">
        <v>1332</v>
      </c>
      <c r="O56" s="251">
        <v>18.251575774184708</v>
      </c>
      <c r="P56" s="252">
        <v>285</v>
      </c>
      <c r="Q56" s="251">
        <v>3.9051795012332144</v>
      </c>
      <c r="R56" s="299">
        <v>7298</v>
      </c>
      <c r="S56" s="9"/>
      <c r="T56"/>
      <c r="U56"/>
      <c r="V56"/>
      <c r="W56"/>
      <c r="X56"/>
    </row>
    <row r="57" spans="1:24" ht="15">
      <c r="A57" s="295">
        <v>501</v>
      </c>
      <c r="B57" s="295" t="s">
        <v>163</v>
      </c>
      <c r="C57" s="427">
        <v>3327</v>
      </c>
      <c r="D57" s="252">
        <v>17</v>
      </c>
      <c r="E57" s="251">
        <v>0.94444444444444442</v>
      </c>
      <c r="F57" s="252">
        <v>56</v>
      </c>
      <c r="G57" s="251">
        <v>3.1111111111111112</v>
      </c>
      <c r="H57" s="252">
        <v>232</v>
      </c>
      <c r="I57" s="251">
        <v>12.888888888888889</v>
      </c>
      <c r="J57" s="252">
        <v>679</v>
      </c>
      <c r="K57" s="251">
        <v>37.722222222222221</v>
      </c>
      <c r="L57" s="252">
        <v>360</v>
      </c>
      <c r="M57" s="251">
        <v>20</v>
      </c>
      <c r="N57" s="252">
        <v>355</v>
      </c>
      <c r="O57" s="251">
        <v>19.722222222222221</v>
      </c>
      <c r="P57" s="252">
        <v>101</v>
      </c>
      <c r="Q57" s="251">
        <v>5.6111111111111107</v>
      </c>
      <c r="R57" s="299">
        <v>1800</v>
      </c>
      <c r="S57" s="9"/>
      <c r="T57"/>
      <c r="U57"/>
      <c r="V57"/>
      <c r="W57"/>
      <c r="X57"/>
    </row>
    <row r="58" spans="1:24" ht="15">
      <c r="A58" s="295">
        <v>543</v>
      </c>
      <c r="B58" s="295" t="s">
        <v>167</v>
      </c>
      <c r="C58" s="427">
        <v>8644</v>
      </c>
      <c r="D58" s="252">
        <v>64</v>
      </c>
      <c r="E58" s="251">
        <v>0.97829409966371139</v>
      </c>
      <c r="F58" s="252">
        <v>358</v>
      </c>
      <c r="G58" s="251">
        <v>5.4723326199938862</v>
      </c>
      <c r="H58" s="252">
        <v>1157</v>
      </c>
      <c r="I58" s="251">
        <v>17.685723020483032</v>
      </c>
      <c r="J58" s="252">
        <v>2821</v>
      </c>
      <c r="K58" s="251">
        <v>43.121369611739532</v>
      </c>
      <c r="L58" s="252">
        <v>1077</v>
      </c>
      <c r="M58" s="251">
        <v>16.462855395903393</v>
      </c>
      <c r="N58" s="252">
        <v>801</v>
      </c>
      <c r="O58" s="251">
        <v>12.243962091103638</v>
      </c>
      <c r="P58" s="252">
        <v>264</v>
      </c>
      <c r="Q58" s="251">
        <v>4.0354631611128093</v>
      </c>
      <c r="R58" s="299">
        <v>6542</v>
      </c>
      <c r="S58" s="9"/>
      <c r="T58"/>
      <c r="U58"/>
      <c r="V58"/>
      <c r="W58"/>
      <c r="X58"/>
    </row>
    <row r="59" spans="1:24" ht="15">
      <c r="A59" s="295">
        <v>628</v>
      </c>
      <c r="B59" s="295" t="s">
        <v>183</v>
      </c>
      <c r="C59" s="427">
        <v>9668</v>
      </c>
      <c r="D59" s="252">
        <v>66</v>
      </c>
      <c r="E59" s="251">
        <v>0.93617021276595747</v>
      </c>
      <c r="F59" s="252">
        <v>440</v>
      </c>
      <c r="G59" s="251">
        <v>6.2411347517730498</v>
      </c>
      <c r="H59" s="252">
        <v>1283</v>
      </c>
      <c r="I59" s="251">
        <v>18.198581560283689</v>
      </c>
      <c r="J59" s="252">
        <v>3009</v>
      </c>
      <c r="K59" s="251">
        <v>42.680851063829792</v>
      </c>
      <c r="L59" s="252">
        <v>1125</v>
      </c>
      <c r="M59" s="251">
        <v>15.957446808510639</v>
      </c>
      <c r="N59" s="252">
        <v>925</v>
      </c>
      <c r="O59" s="251">
        <v>13.120567375886525</v>
      </c>
      <c r="P59" s="252">
        <v>202</v>
      </c>
      <c r="Q59" s="251">
        <v>2.8652482269503543</v>
      </c>
      <c r="R59" s="299">
        <v>7050</v>
      </c>
      <c r="S59" s="9"/>
      <c r="T59"/>
      <c r="U59"/>
      <c r="V59"/>
      <c r="W59"/>
      <c r="X59"/>
    </row>
    <row r="60" spans="1:24" ht="15">
      <c r="A60" s="295">
        <v>656</v>
      </c>
      <c r="B60" s="295" t="s">
        <v>195</v>
      </c>
      <c r="C60" s="427">
        <v>16499</v>
      </c>
      <c r="D60" s="252">
        <v>65</v>
      </c>
      <c r="E60" s="251">
        <v>0.81668551325543415</v>
      </c>
      <c r="F60" s="252">
        <v>426</v>
      </c>
      <c r="G60" s="251">
        <v>5.352431209950999</v>
      </c>
      <c r="H60" s="252">
        <v>1097</v>
      </c>
      <c r="I60" s="251">
        <v>13.783138585249402</v>
      </c>
      <c r="J60" s="252">
        <v>3414</v>
      </c>
      <c r="K60" s="251">
        <v>42.894836034677724</v>
      </c>
      <c r="L60" s="252">
        <v>1507</v>
      </c>
      <c r="M60" s="251">
        <v>18.93453951501445</v>
      </c>
      <c r="N60" s="252">
        <v>1244</v>
      </c>
      <c r="O60" s="251">
        <v>15.630104284457847</v>
      </c>
      <c r="P60" s="252">
        <v>206</v>
      </c>
      <c r="Q60" s="251">
        <v>2.5882648573941451</v>
      </c>
      <c r="R60" s="299">
        <v>7959</v>
      </c>
      <c r="S60" s="9"/>
      <c r="T60"/>
      <c r="U60"/>
      <c r="V60"/>
      <c r="W60"/>
      <c r="X60"/>
    </row>
    <row r="61" spans="1:24" ht="15">
      <c r="A61" s="295">
        <v>761</v>
      </c>
      <c r="B61" s="295" t="s">
        <v>230</v>
      </c>
      <c r="C61" s="427">
        <v>16089</v>
      </c>
      <c r="D61" s="252">
        <v>74</v>
      </c>
      <c r="E61" s="251">
        <v>0.83034111310592451</v>
      </c>
      <c r="F61" s="252">
        <v>431</v>
      </c>
      <c r="G61" s="251">
        <v>4.8361759425493718</v>
      </c>
      <c r="H61" s="252">
        <v>1217</v>
      </c>
      <c r="I61" s="251">
        <v>13.655745062836624</v>
      </c>
      <c r="J61" s="252">
        <v>3732</v>
      </c>
      <c r="K61" s="251">
        <v>41.876122082585276</v>
      </c>
      <c r="L61" s="252">
        <v>1635</v>
      </c>
      <c r="M61" s="251">
        <v>18.34605026929982</v>
      </c>
      <c r="N61" s="252">
        <v>1524</v>
      </c>
      <c r="O61" s="251">
        <v>17.100538599640931</v>
      </c>
      <c r="P61" s="252">
        <v>299</v>
      </c>
      <c r="Q61" s="251">
        <v>3.3550269299820465</v>
      </c>
      <c r="R61" s="299">
        <v>8912</v>
      </c>
      <c r="S61" s="9"/>
      <c r="T61"/>
      <c r="U61"/>
      <c r="V61"/>
      <c r="W61"/>
      <c r="X61"/>
    </row>
    <row r="62" spans="1:24" ht="15">
      <c r="A62" s="295">
        <v>842</v>
      </c>
      <c r="B62" s="295" t="s">
        <v>244</v>
      </c>
      <c r="C62" s="427">
        <v>7277</v>
      </c>
      <c r="D62" s="252">
        <v>50</v>
      </c>
      <c r="E62" s="251">
        <v>0.94482237339380204</v>
      </c>
      <c r="F62" s="252">
        <v>306</v>
      </c>
      <c r="G62" s="251">
        <v>5.7823129251700678</v>
      </c>
      <c r="H62" s="252">
        <v>852</v>
      </c>
      <c r="I62" s="251">
        <v>16.099773242630384</v>
      </c>
      <c r="J62" s="252">
        <v>2204</v>
      </c>
      <c r="K62" s="251">
        <v>41.64777021919879</v>
      </c>
      <c r="L62" s="252">
        <v>868</v>
      </c>
      <c r="M62" s="251">
        <v>16.402116402116402</v>
      </c>
      <c r="N62" s="252">
        <v>831</v>
      </c>
      <c r="O62" s="251">
        <v>15.702947845804987</v>
      </c>
      <c r="P62" s="252">
        <v>181</v>
      </c>
      <c r="Q62" s="251">
        <v>3.4202569916855627</v>
      </c>
      <c r="R62" s="299">
        <v>5292</v>
      </c>
      <c r="S62" s="9"/>
      <c r="T62"/>
      <c r="U62"/>
      <c r="V62"/>
      <c r="W62"/>
      <c r="X62"/>
    </row>
    <row r="63" spans="1:24">
      <c r="A63" s="17">
        <v>6</v>
      </c>
      <c r="B63" s="59" t="s">
        <v>397</v>
      </c>
      <c r="C63" s="61">
        <v>258339</v>
      </c>
      <c r="D63" s="61">
        <v>1134</v>
      </c>
      <c r="E63" s="65">
        <v>0.80991900809919015</v>
      </c>
      <c r="F63" s="61">
        <v>6453</v>
      </c>
      <c r="G63" s="65">
        <v>4.6088248318025338</v>
      </c>
      <c r="H63" s="61">
        <v>21215</v>
      </c>
      <c r="I63" s="65">
        <v>15.152056222949135</v>
      </c>
      <c r="J63" s="61">
        <v>63885</v>
      </c>
      <c r="K63" s="65">
        <v>45.627580099132942</v>
      </c>
      <c r="L63" s="61">
        <v>23552</v>
      </c>
      <c r="M63" s="65">
        <v>16.821175025354606</v>
      </c>
      <c r="N63" s="61">
        <v>20102</v>
      </c>
      <c r="O63" s="66">
        <v>14.357135714999927</v>
      </c>
      <c r="P63" s="61">
        <v>3673</v>
      </c>
      <c r="Q63" s="66">
        <v>2.6233090976616626</v>
      </c>
      <c r="R63" s="215">
        <v>140014</v>
      </c>
      <c r="S63" s="9"/>
      <c r="T63"/>
      <c r="U63"/>
      <c r="V63"/>
      <c r="W63"/>
      <c r="X63"/>
    </row>
    <row r="64" spans="1:24" ht="15">
      <c r="A64" s="295">
        <v>38</v>
      </c>
      <c r="B64" s="295" t="s">
        <v>22</v>
      </c>
      <c r="C64" s="427">
        <v>12121</v>
      </c>
      <c r="D64" s="252">
        <v>72</v>
      </c>
      <c r="E64" s="251">
        <v>0.84596404652802248</v>
      </c>
      <c r="F64" s="252">
        <v>396</v>
      </c>
      <c r="G64" s="251">
        <v>4.652802255904124</v>
      </c>
      <c r="H64" s="252">
        <v>1218</v>
      </c>
      <c r="I64" s="251">
        <v>14.310891787099047</v>
      </c>
      <c r="J64" s="252">
        <v>3745</v>
      </c>
      <c r="K64" s="251">
        <v>44.001879920103399</v>
      </c>
      <c r="L64" s="252">
        <v>1486</v>
      </c>
      <c r="M64" s="251">
        <v>17.459757960286687</v>
      </c>
      <c r="N64" s="252">
        <v>1386</v>
      </c>
      <c r="O64" s="251">
        <v>16.284807895664436</v>
      </c>
      <c r="P64" s="252">
        <v>208</v>
      </c>
      <c r="Q64" s="251">
        <v>2.4438961344142873</v>
      </c>
      <c r="R64" s="299">
        <v>8511</v>
      </c>
      <c r="S64" s="9"/>
      <c r="T64"/>
      <c r="U64"/>
      <c r="V64"/>
      <c r="W64"/>
      <c r="X64"/>
    </row>
    <row r="65" spans="1:24" ht="15">
      <c r="A65" s="295">
        <v>86</v>
      </c>
      <c r="B65" s="295" t="s">
        <v>43</v>
      </c>
      <c r="C65" s="427">
        <v>6405</v>
      </c>
      <c r="D65" s="252">
        <v>27</v>
      </c>
      <c r="E65" s="251">
        <v>1.0025993316004456</v>
      </c>
      <c r="F65" s="252">
        <v>124</v>
      </c>
      <c r="G65" s="251">
        <v>4.6045302636464909</v>
      </c>
      <c r="H65" s="252">
        <v>351</v>
      </c>
      <c r="I65" s="251">
        <v>13.033791310805793</v>
      </c>
      <c r="J65" s="252">
        <v>1162</v>
      </c>
      <c r="K65" s="251">
        <v>43.148904567396954</v>
      </c>
      <c r="L65" s="252">
        <v>541</v>
      </c>
      <c r="M65" s="251">
        <v>20.089119940586706</v>
      </c>
      <c r="N65" s="252">
        <v>416</v>
      </c>
      <c r="O65" s="251">
        <v>15.447456368362422</v>
      </c>
      <c r="P65" s="252">
        <v>72</v>
      </c>
      <c r="Q65" s="251">
        <v>2.6735982176011883</v>
      </c>
      <c r="R65" s="299">
        <v>2693</v>
      </c>
      <c r="S65" s="9"/>
      <c r="T65"/>
      <c r="U65"/>
      <c r="V65"/>
      <c r="W65"/>
      <c r="X65"/>
    </row>
    <row r="66" spans="1:24" ht="15">
      <c r="A66" s="295">
        <v>107</v>
      </c>
      <c r="B66" s="295" t="s">
        <v>924</v>
      </c>
      <c r="C66" s="427">
        <v>8523</v>
      </c>
      <c r="D66" s="252">
        <v>44</v>
      </c>
      <c r="E66" s="251">
        <v>0.79479768786127158</v>
      </c>
      <c r="F66" s="252">
        <v>303</v>
      </c>
      <c r="G66" s="251">
        <v>5.473265895953757</v>
      </c>
      <c r="H66" s="252">
        <v>962</v>
      </c>
      <c r="I66" s="251">
        <v>17.377167630057805</v>
      </c>
      <c r="J66" s="252">
        <v>2576</v>
      </c>
      <c r="K66" s="251">
        <v>46.531791907514453</v>
      </c>
      <c r="L66" s="252">
        <v>828</v>
      </c>
      <c r="M66" s="251">
        <v>14.956647398843931</v>
      </c>
      <c r="N66" s="252">
        <v>705</v>
      </c>
      <c r="O66" s="251">
        <v>12.734826589595375</v>
      </c>
      <c r="P66" s="252">
        <v>118</v>
      </c>
      <c r="Q66" s="251">
        <v>2.1315028901734103</v>
      </c>
      <c r="R66" s="299">
        <v>5536</v>
      </c>
      <c r="S66" s="9"/>
      <c r="T66"/>
      <c r="U66"/>
      <c r="V66"/>
      <c r="W66"/>
      <c r="X66"/>
    </row>
    <row r="67" spans="1:24" ht="15">
      <c r="A67" s="295">
        <v>134</v>
      </c>
      <c r="B67" s="295" t="s">
        <v>63</v>
      </c>
      <c r="C67" s="427">
        <v>9755</v>
      </c>
      <c r="D67" s="252">
        <v>52</v>
      </c>
      <c r="E67" s="251">
        <v>0.83333333333333337</v>
      </c>
      <c r="F67" s="252">
        <v>274</v>
      </c>
      <c r="G67" s="251">
        <v>4.3910256410256405</v>
      </c>
      <c r="H67" s="252">
        <v>956</v>
      </c>
      <c r="I67" s="251">
        <v>15.320512820512821</v>
      </c>
      <c r="J67" s="252">
        <v>2942</v>
      </c>
      <c r="K67" s="251">
        <v>47.147435897435898</v>
      </c>
      <c r="L67" s="252">
        <v>996</v>
      </c>
      <c r="M67" s="251">
        <v>15.96153846153846</v>
      </c>
      <c r="N67" s="252">
        <v>861</v>
      </c>
      <c r="O67" s="251">
        <v>13.798076923076923</v>
      </c>
      <c r="P67" s="252">
        <v>159</v>
      </c>
      <c r="Q67" s="251">
        <v>2.5480769230769229</v>
      </c>
      <c r="R67" s="299">
        <v>6240</v>
      </c>
      <c r="S67" s="9"/>
      <c r="T67"/>
      <c r="U67"/>
      <c r="V67"/>
      <c r="W67"/>
      <c r="X67"/>
    </row>
    <row r="68" spans="1:24" ht="15">
      <c r="A68" s="295">
        <v>150</v>
      </c>
      <c r="B68" s="295" t="s">
        <v>925</v>
      </c>
      <c r="C68" s="427">
        <v>4219</v>
      </c>
      <c r="D68" s="252">
        <v>4</v>
      </c>
      <c r="E68" s="251">
        <v>0.25157232704402516</v>
      </c>
      <c r="F68" s="252">
        <v>46</v>
      </c>
      <c r="G68" s="251">
        <v>2.8930817610062896</v>
      </c>
      <c r="H68" s="252">
        <v>178</v>
      </c>
      <c r="I68" s="251">
        <v>11.19496855345912</v>
      </c>
      <c r="J68" s="252">
        <v>586</v>
      </c>
      <c r="K68" s="251">
        <v>36.855345911949684</v>
      </c>
      <c r="L68" s="252">
        <v>335</v>
      </c>
      <c r="M68" s="251">
        <v>21.069182389937108</v>
      </c>
      <c r="N68" s="252">
        <v>360</v>
      </c>
      <c r="O68" s="251">
        <v>22.641509433962266</v>
      </c>
      <c r="P68" s="252">
        <v>81</v>
      </c>
      <c r="Q68" s="251">
        <v>5.0943396226415096</v>
      </c>
      <c r="R68" s="299">
        <v>1590</v>
      </c>
      <c r="S68" s="9"/>
      <c r="T68"/>
      <c r="U68"/>
      <c r="V68"/>
      <c r="W68"/>
      <c r="X68"/>
    </row>
    <row r="69" spans="1:24" ht="15">
      <c r="A69" s="295">
        <v>237</v>
      </c>
      <c r="B69" s="295" t="s">
        <v>95</v>
      </c>
      <c r="C69" s="427">
        <v>20360</v>
      </c>
      <c r="D69" s="252">
        <v>43</v>
      </c>
      <c r="E69" s="251">
        <v>0.46406216274552131</v>
      </c>
      <c r="F69" s="252">
        <v>374</v>
      </c>
      <c r="G69" s="251">
        <v>4.0362616015540684</v>
      </c>
      <c r="H69" s="252">
        <v>1292</v>
      </c>
      <c r="I69" s="251">
        <v>13.943449169004966</v>
      </c>
      <c r="J69" s="252">
        <v>4804</v>
      </c>
      <c r="K69" s="251">
        <v>51.845456507662426</v>
      </c>
      <c r="L69" s="252">
        <v>1453</v>
      </c>
      <c r="M69" s="251">
        <v>15.680984243470753</v>
      </c>
      <c r="N69" s="252">
        <v>1121</v>
      </c>
      <c r="O69" s="251">
        <v>12.097992661342543</v>
      </c>
      <c r="P69" s="252">
        <v>179</v>
      </c>
      <c r="Q69" s="251">
        <v>1.931793654219728</v>
      </c>
      <c r="R69" s="299">
        <v>9266</v>
      </c>
      <c r="S69" s="9"/>
      <c r="T69"/>
      <c r="U69"/>
      <c r="V69"/>
      <c r="W69"/>
      <c r="X69"/>
    </row>
    <row r="70" spans="1:24" ht="15">
      <c r="A70" s="295">
        <v>264</v>
      </c>
      <c r="B70" s="295" t="s">
        <v>102</v>
      </c>
      <c r="C70" s="427">
        <v>12062</v>
      </c>
      <c r="D70" s="252">
        <v>19</v>
      </c>
      <c r="E70" s="251">
        <v>0.62582345191040845</v>
      </c>
      <c r="F70" s="252">
        <v>145</v>
      </c>
      <c r="G70" s="251">
        <v>4.7760210803689063</v>
      </c>
      <c r="H70" s="252">
        <v>438</v>
      </c>
      <c r="I70" s="251">
        <v>14.426877470355731</v>
      </c>
      <c r="J70" s="252">
        <v>1370</v>
      </c>
      <c r="K70" s="251">
        <v>45.125164690382078</v>
      </c>
      <c r="L70" s="252">
        <v>583</v>
      </c>
      <c r="M70" s="251">
        <v>19.202898550724637</v>
      </c>
      <c r="N70" s="252">
        <v>403</v>
      </c>
      <c r="O70" s="251">
        <v>13.274044795783926</v>
      </c>
      <c r="P70" s="252">
        <v>78</v>
      </c>
      <c r="Q70" s="251">
        <v>2.5691699604743086</v>
      </c>
      <c r="R70" s="299">
        <v>3036</v>
      </c>
      <c r="S70" s="9"/>
      <c r="T70"/>
      <c r="U70"/>
      <c r="V70"/>
      <c r="W70"/>
      <c r="X70"/>
    </row>
    <row r="71" spans="1:24" ht="15">
      <c r="A71" s="295">
        <v>310</v>
      </c>
      <c r="B71" s="295" t="s">
        <v>114</v>
      </c>
      <c r="C71" s="427">
        <v>10397</v>
      </c>
      <c r="D71" s="252">
        <v>18</v>
      </c>
      <c r="E71" s="251">
        <v>0.38014783526927137</v>
      </c>
      <c r="F71" s="252">
        <v>165</v>
      </c>
      <c r="G71" s="251">
        <v>3.4846884899683213</v>
      </c>
      <c r="H71" s="252">
        <v>577</v>
      </c>
      <c r="I71" s="251">
        <v>12.185850052798312</v>
      </c>
      <c r="J71" s="252">
        <v>1785</v>
      </c>
      <c r="K71" s="251">
        <v>37.697993664202741</v>
      </c>
      <c r="L71" s="252">
        <v>928</v>
      </c>
      <c r="M71" s="251">
        <v>19.598732840549101</v>
      </c>
      <c r="N71" s="252">
        <v>1055</v>
      </c>
      <c r="O71" s="251">
        <v>22.280887011615626</v>
      </c>
      <c r="P71" s="252">
        <v>207</v>
      </c>
      <c r="Q71" s="251">
        <v>4.3717001055966209</v>
      </c>
      <c r="R71" s="299">
        <v>4735</v>
      </c>
      <c r="S71" s="9"/>
      <c r="T71"/>
      <c r="U71"/>
      <c r="V71"/>
      <c r="W71"/>
      <c r="X71"/>
    </row>
    <row r="72" spans="1:24" ht="15">
      <c r="A72" s="295">
        <v>315</v>
      </c>
      <c r="B72" s="295" t="s">
        <v>118</v>
      </c>
      <c r="C72" s="427">
        <v>6966</v>
      </c>
      <c r="D72" s="252">
        <v>28</v>
      </c>
      <c r="E72" s="251">
        <v>0.70993914807302227</v>
      </c>
      <c r="F72" s="252">
        <v>189</v>
      </c>
      <c r="G72" s="251">
        <v>4.7920892494929008</v>
      </c>
      <c r="H72" s="252">
        <v>547</v>
      </c>
      <c r="I72" s="251">
        <v>13.869168356997971</v>
      </c>
      <c r="J72" s="252">
        <v>1609</v>
      </c>
      <c r="K72" s="251">
        <v>40.796146044624749</v>
      </c>
      <c r="L72" s="252">
        <v>719</v>
      </c>
      <c r="M72" s="251">
        <v>18.230223123732252</v>
      </c>
      <c r="N72" s="252">
        <v>722</v>
      </c>
      <c r="O72" s="251">
        <v>18.306288032454361</v>
      </c>
      <c r="P72" s="252">
        <v>130</v>
      </c>
      <c r="Q72" s="251">
        <v>3.2961460446247468</v>
      </c>
      <c r="R72" s="299">
        <v>3944</v>
      </c>
      <c r="S72" s="9"/>
      <c r="T72"/>
      <c r="U72"/>
      <c r="V72"/>
      <c r="W72"/>
      <c r="X72"/>
    </row>
    <row r="73" spans="1:24" ht="15">
      <c r="A73" s="295">
        <v>361</v>
      </c>
      <c r="B73" s="295" t="s">
        <v>131</v>
      </c>
      <c r="C73" s="427">
        <v>28890</v>
      </c>
      <c r="D73" s="252">
        <v>148</v>
      </c>
      <c r="E73" s="251">
        <v>0.90964966195451746</v>
      </c>
      <c r="F73" s="252">
        <v>819</v>
      </c>
      <c r="G73" s="251">
        <v>5.0338045482483098</v>
      </c>
      <c r="H73" s="252">
        <v>2761</v>
      </c>
      <c r="I73" s="251">
        <v>16.969883220651504</v>
      </c>
      <c r="J73" s="252">
        <v>7325</v>
      </c>
      <c r="K73" s="251">
        <v>45.021511985248921</v>
      </c>
      <c r="L73" s="252">
        <v>2495</v>
      </c>
      <c r="M73" s="251">
        <v>15.334972341733252</v>
      </c>
      <c r="N73" s="252">
        <v>2186</v>
      </c>
      <c r="O73" s="251">
        <v>13.435771358328211</v>
      </c>
      <c r="P73" s="252">
        <v>536</v>
      </c>
      <c r="Q73" s="251">
        <v>3.2944068838352796</v>
      </c>
      <c r="R73" s="299">
        <v>16270</v>
      </c>
      <c r="S73" s="9"/>
      <c r="T73"/>
      <c r="U73"/>
      <c r="V73"/>
      <c r="W73"/>
      <c r="X73"/>
    </row>
    <row r="74" spans="1:24" ht="15">
      <c r="A74" s="295">
        <v>647</v>
      </c>
      <c r="B74" s="295" t="s">
        <v>926</v>
      </c>
      <c r="C74" s="427">
        <v>7649</v>
      </c>
      <c r="D74" s="252">
        <v>36</v>
      </c>
      <c r="E74" s="251">
        <v>0.82949308755760376</v>
      </c>
      <c r="F74" s="252">
        <v>241</v>
      </c>
      <c r="G74" s="251">
        <v>5.5529953917050694</v>
      </c>
      <c r="H74" s="252">
        <v>709</v>
      </c>
      <c r="I74" s="251">
        <v>16.336405529953918</v>
      </c>
      <c r="J74" s="252">
        <v>1810</v>
      </c>
      <c r="K74" s="251">
        <v>41.705069124423964</v>
      </c>
      <c r="L74" s="252">
        <v>726</v>
      </c>
      <c r="M74" s="251">
        <v>16.728110599078342</v>
      </c>
      <c r="N74" s="252">
        <v>686</v>
      </c>
      <c r="O74" s="251">
        <v>15.806451612903224</v>
      </c>
      <c r="P74" s="252">
        <v>132</v>
      </c>
      <c r="Q74" s="251">
        <v>3.0414746543778803</v>
      </c>
      <c r="R74" s="299">
        <v>4340</v>
      </c>
      <c r="S74" s="9"/>
      <c r="T74"/>
      <c r="U74"/>
      <c r="V74"/>
      <c r="W74"/>
      <c r="X74"/>
    </row>
    <row r="75" spans="1:24" ht="15">
      <c r="A75" s="295">
        <v>658</v>
      </c>
      <c r="B75" s="295" t="s">
        <v>927</v>
      </c>
      <c r="C75" s="427">
        <v>3920</v>
      </c>
      <c r="D75" s="252">
        <v>23</v>
      </c>
      <c r="E75" s="251">
        <v>1.242571582928147</v>
      </c>
      <c r="F75" s="252">
        <v>81</v>
      </c>
      <c r="G75" s="251">
        <v>4.3760129659643443</v>
      </c>
      <c r="H75" s="252">
        <v>289</v>
      </c>
      <c r="I75" s="251">
        <v>15.613182063749326</v>
      </c>
      <c r="J75" s="252">
        <v>859</v>
      </c>
      <c r="K75" s="251">
        <v>46.407347379794707</v>
      </c>
      <c r="L75" s="252">
        <v>303</v>
      </c>
      <c r="M75" s="251">
        <v>16.369529983792543</v>
      </c>
      <c r="N75" s="252">
        <v>267</v>
      </c>
      <c r="O75" s="251">
        <v>14.424635332252835</v>
      </c>
      <c r="P75" s="252">
        <v>29</v>
      </c>
      <c r="Q75" s="251">
        <v>1.5667206915180982</v>
      </c>
      <c r="R75" s="299">
        <v>1851</v>
      </c>
      <c r="S75" s="9"/>
      <c r="T75"/>
      <c r="U75"/>
      <c r="V75"/>
      <c r="W75"/>
      <c r="X75"/>
    </row>
    <row r="76" spans="1:24" ht="15">
      <c r="A76" s="295">
        <v>664</v>
      </c>
      <c r="B76" s="295" t="s">
        <v>928</v>
      </c>
      <c r="C76" s="427">
        <v>23573</v>
      </c>
      <c r="D76" s="252">
        <v>88</v>
      </c>
      <c r="E76" s="251">
        <v>0.80726538849646823</v>
      </c>
      <c r="F76" s="252">
        <v>499</v>
      </c>
      <c r="G76" s="251">
        <v>4.5775616915879276</v>
      </c>
      <c r="H76" s="252">
        <v>1553</v>
      </c>
      <c r="I76" s="251">
        <v>14.246399412897901</v>
      </c>
      <c r="J76" s="252">
        <v>5045</v>
      </c>
      <c r="K76" s="251">
        <v>46.280157783689567</v>
      </c>
      <c r="L76" s="252">
        <v>1997</v>
      </c>
      <c r="M76" s="251">
        <v>18.319420236675533</v>
      </c>
      <c r="N76" s="252">
        <v>1487</v>
      </c>
      <c r="O76" s="251">
        <v>13.640950371525548</v>
      </c>
      <c r="P76" s="252">
        <v>232</v>
      </c>
      <c r="Q76" s="251">
        <v>2.1282451151270525</v>
      </c>
      <c r="R76" s="299">
        <v>10901</v>
      </c>
      <c r="S76" s="9"/>
      <c r="T76"/>
      <c r="U76"/>
      <c r="V76"/>
      <c r="W76"/>
      <c r="X76"/>
    </row>
    <row r="77" spans="1:24" ht="15">
      <c r="A77" s="295">
        <v>686</v>
      </c>
      <c r="B77" s="295" t="s">
        <v>219</v>
      </c>
      <c r="C77" s="427">
        <v>39054</v>
      </c>
      <c r="D77" s="252">
        <v>140</v>
      </c>
      <c r="E77" s="251">
        <v>0.79432624113475181</v>
      </c>
      <c r="F77" s="252">
        <v>693</v>
      </c>
      <c r="G77" s="251">
        <v>3.9319148936170216</v>
      </c>
      <c r="H77" s="252">
        <v>2457</v>
      </c>
      <c r="I77" s="251">
        <v>13.940425531914894</v>
      </c>
      <c r="J77" s="252">
        <v>8261</v>
      </c>
      <c r="K77" s="251">
        <v>46.870921985815599</v>
      </c>
      <c r="L77" s="252">
        <v>3088</v>
      </c>
      <c r="M77" s="251">
        <v>17.520567375886525</v>
      </c>
      <c r="N77" s="252">
        <v>2529</v>
      </c>
      <c r="O77" s="251">
        <v>14.348936170212767</v>
      </c>
      <c r="P77" s="252">
        <v>457</v>
      </c>
      <c r="Q77" s="251">
        <v>2.5929078014184399</v>
      </c>
      <c r="R77" s="299">
        <v>17625</v>
      </c>
      <c r="S77" s="9"/>
      <c r="T77"/>
      <c r="U77"/>
      <c r="V77"/>
      <c r="W77"/>
      <c r="X77"/>
    </row>
    <row r="78" spans="1:24" ht="15">
      <c r="A78" s="295">
        <v>819</v>
      </c>
      <c r="B78" s="295" t="s">
        <v>240</v>
      </c>
      <c r="C78" s="427">
        <v>5266</v>
      </c>
      <c r="D78" s="252">
        <v>49</v>
      </c>
      <c r="E78" s="251">
        <v>1.2723967800571281</v>
      </c>
      <c r="F78" s="252">
        <v>162</v>
      </c>
      <c r="G78" s="251">
        <v>4.2066995585562195</v>
      </c>
      <c r="H78" s="252">
        <v>600</v>
      </c>
      <c r="I78" s="251">
        <v>15.580368735393405</v>
      </c>
      <c r="J78" s="252">
        <v>1744</v>
      </c>
      <c r="K78" s="251">
        <v>45.286938457543499</v>
      </c>
      <c r="L78" s="252">
        <v>633</v>
      </c>
      <c r="M78" s="251">
        <v>16.437289015840044</v>
      </c>
      <c r="N78" s="252">
        <v>545</v>
      </c>
      <c r="O78" s="251">
        <v>14.152168267982344</v>
      </c>
      <c r="P78" s="252">
        <v>118</v>
      </c>
      <c r="Q78" s="251">
        <v>3.0641391846273693</v>
      </c>
      <c r="R78" s="299">
        <v>3851</v>
      </c>
      <c r="S78" s="9"/>
      <c r="T78"/>
      <c r="U78"/>
      <c r="V78"/>
      <c r="W78"/>
      <c r="X78"/>
    </row>
    <row r="79" spans="1:24" ht="15">
      <c r="A79" s="295">
        <v>854</v>
      </c>
      <c r="B79" s="295" t="s">
        <v>248</v>
      </c>
      <c r="C79" s="427">
        <v>14722</v>
      </c>
      <c r="D79" s="252">
        <v>150</v>
      </c>
      <c r="E79" s="251">
        <v>1.1643250795622138</v>
      </c>
      <c r="F79" s="252">
        <v>778</v>
      </c>
      <c r="G79" s="251">
        <v>6.0389660793293487</v>
      </c>
      <c r="H79" s="252">
        <v>2321</v>
      </c>
      <c r="I79" s="251">
        <v>18.015990064425988</v>
      </c>
      <c r="J79" s="252">
        <v>6107</v>
      </c>
      <c r="K79" s="251">
        <v>47.403555072576268</v>
      </c>
      <c r="L79" s="252">
        <v>1876</v>
      </c>
      <c r="M79" s="251">
        <v>14.561825661724754</v>
      </c>
      <c r="N79" s="252">
        <v>1402</v>
      </c>
      <c r="O79" s="251">
        <v>10.882558410308157</v>
      </c>
      <c r="P79" s="252">
        <v>249</v>
      </c>
      <c r="Q79" s="251">
        <v>1.9327796320732746</v>
      </c>
      <c r="R79" s="299">
        <v>12883</v>
      </c>
      <c r="S79" s="9"/>
      <c r="T79"/>
      <c r="U79"/>
      <c r="V79"/>
      <c r="W79"/>
      <c r="X79"/>
    </row>
    <row r="80" spans="1:24" ht="15">
      <c r="A80" s="295">
        <v>887</v>
      </c>
      <c r="B80" s="295" t="s">
        <v>261</v>
      </c>
      <c r="C80" s="427">
        <v>44457</v>
      </c>
      <c r="D80" s="252">
        <v>193</v>
      </c>
      <c r="E80" s="251">
        <v>0.72171116595617379</v>
      </c>
      <c r="F80" s="252">
        <v>1164</v>
      </c>
      <c r="G80" s="251">
        <v>4.352703612295266</v>
      </c>
      <c r="H80" s="252">
        <v>4006</v>
      </c>
      <c r="I80" s="251">
        <v>14.980180988706904</v>
      </c>
      <c r="J80" s="252">
        <v>12155</v>
      </c>
      <c r="K80" s="251">
        <v>45.452845710866804</v>
      </c>
      <c r="L80" s="252">
        <v>4565</v>
      </c>
      <c r="M80" s="251">
        <v>17.070525764714681</v>
      </c>
      <c r="N80" s="252">
        <v>3971</v>
      </c>
      <c r="O80" s="251">
        <v>14.8493007254506</v>
      </c>
      <c r="P80" s="252">
        <v>688</v>
      </c>
      <c r="Q80" s="251">
        <v>2.572732032009573</v>
      </c>
      <c r="R80" s="299">
        <v>26742</v>
      </c>
      <c r="S80" s="9"/>
      <c r="T80"/>
      <c r="U80"/>
      <c r="V80"/>
      <c r="W80"/>
      <c r="X80"/>
    </row>
    <row r="81" spans="1:24">
      <c r="A81" s="17">
        <v>7</v>
      </c>
      <c r="B81" s="59" t="s">
        <v>398</v>
      </c>
      <c r="C81" s="61">
        <v>722469</v>
      </c>
      <c r="D81" s="61">
        <v>2457</v>
      </c>
      <c r="E81" s="65">
        <v>0.85255367063044563</v>
      </c>
      <c r="F81" s="61">
        <v>14555</v>
      </c>
      <c r="G81" s="65">
        <v>5.0504349515775884</v>
      </c>
      <c r="H81" s="61">
        <v>40667</v>
      </c>
      <c r="I81" s="65">
        <v>14.11102976130579</v>
      </c>
      <c r="J81" s="61">
        <v>126629</v>
      </c>
      <c r="K81" s="65">
        <v>43.938957573570491</v>
      </c>
      <c r="L81" s="61">
        <v>49962</v>
      </c>
      <c r="M81" s="65">
        <v>17.336298938558535</v>
      </c>
      <c r="N81" s="61">
        <v>45036</v>
      </c>
      <c r="O81" s="66">
        <v>15.627027721006408</v>
      </c>
      <c r="P81" s="61">
        <v>8887</v>
      </c>
      <c r="Q81" s="66">
        <v>3.0836973833507404</v>
      </c>
      <c r="R81" s="215">
        <v>288193</v>
      </c>
      <c r="S81" s="9"/>
      <c r="T81"/>
      <c r="U81"/>
      <c r="V81"/>
      <c r="W81"/>
      <c r="X81"/>
    </row>
    <row r="82" spans="1:24" ht="15">
      <c r="A82" s="295">
        <v>2</v>
      </c>
      <c r="B82" s="295" t="s">
        <v>8</v>
      </c>
      <c r="C82" s="427">
        <v>21468</v>
      </c>
      <c r="D82" s="252">
        <v>103</v>
      </c>
      <c r="E82" s="251">
        <v>0.88207587565299306</v>
      </c>
      <c r="F82" s="252">
        <v>491</v>
      </c>
      <c r="G82" s="251">
        <v>4.2048471353943651</v>
      </c>
      <c r="H82" s="252">
        <v>1478</v>
      </c>
      <c r="I82" s="251">
        <v>12.657360623447802</v>
      </c>
      <c r="J82" s="252">
        <v>4568</v>
      </c>
      <c r="K82" s="251">
        <v>39.119636893037594</v>
      </c>
      <c r="L82" s="252">
        <v>2262</v>
      </c>
      <c r="M82" s="251">
        <v>19.371413890554081</v>
      </c>
      <c r="N82" s="252">
        <v>2328</v>
      </c>
      <c r="O82" s="251">
        <v>19.93662755844823</v>
      </c>
      <c r="P82" s="252">
        <v>447</v>
      </c>
      <c r="Q82" s="251">
        <v>3.8280380234649312</v>
      </c>
      <c r="R82" s="299">
        <v>11677</v>
      </c>
      <c r="S82" s="9"/>
      <c r="T82"/>
      <c r="U82"/>
      <c r="V82"/>
      <c r="W82"/>
      <c r="X82"/>
    </row>
    <row r="83" spans="1:24" ht="15">
      <c r="A83" s="295">
        <v>21</v>
      </c>
      <c r="B83" s="295" t="s">
        <v>12</v>
      </c>
      <c r="C83" s="427">
        <v>4955</v>
      </c>
      <c r="D83" s="252">
        <v>23</v>
      </c>
      <c r="E83" s="251">
        <v>0.80055690915419431</v>
      </c>
      <c r="F83" s="252">
        <v>107</v>
      </c>
      <c r="G83" s="251">
        <v>3.7243299686738602</v>
      </c>
      <c r="H83" s="252">
        <v>401</v>
      </c>
      <c r="I83" s="251">
        <v>13.957535676992691</v>
      </c>
      <c r="J83" s="252">
        <v>1198</v>
      </c>
      <c r="K83" s="251">
        <v>41.698572920292378</v>
      </c>
      <c r="L83" s="252">
        <v>502</v>
      </c>
      <c r="M83" s="251">
        <v>17.473024712843717</v>
      </c>
      <c r="N83" s="252">
        <v>518</v>
      </c>
      <c r="O83" s="251">
        <v>18.02993386703794</v>
      </c>
      <c r="P83" s="252">
        <v>124</v>
      </c>
      <c r="Q83" s="251">
        <v>4.3160459450052207</v>
      </c>
      <c r="R83" s="299">
        <v>2873</v>
      </c>
      <c r="S83" s="9"/>
      <c r="T83"/>
      <c r="U83"/>
      <c r="V83"/>
      <c r="W83"/>
      <c r="X83"/>
    </row>
    <row r="84" spans="1:24" ht="15">
      <c r="A84" s="295">
        <v>55</v>
      </c>
      <c r="B84" s="295" t="s">
        <v>929</v>
      </c>
      <c r="C84" s="427">
        <v>8024</v>
      </c>
      <c r="D84" s="252">
        <v>50</v>
      </c>
      <c r="E84" s="251">
        <v>0.8067118425298484</v>
      </c>
      <c r="F84" s="252">
        <v>317</v>
      </c>
      <c r="G84" s="251">
        <v>5.1145530816392384</v>
      </c>
      <c r="H84" s="252">
        <v>979</v>
      </c>
      <c r="I84" s="251">
        <v>15.79541787673443</v>
      </c>
      <c r="J84" s="252">
        <v>2640</v>
      </c>
      <c r="K84" s="251">
        <v>42.594385285575989</v>
      </c>
      <c r="L84" s="252">
        <v>1059</v>
      </c>
      <c r="M84" s="251">
        <v>17.086156824782186</v>
      </c>
      <c r="N84" s="252">
        <v>972</v>
      </c>
      <c r="O84" s="251">
        <v>15.682478218780252</v>
      </c>
      <c r="P84" s="252">
        <v>181</v>
      </c>
      <c r="Q84" s="251">
        <v>2.9202968699580509</v>
      </c>
      <c r="R84" s="299">
        <v>6198</v>
      </c>
      <c r="S84" s="9"/>
      <c r="T84"/>
      <c r="U84"/>
      <c r="V84"/>
      <c r="W84"/>
      <c r="X84"/>
    </row>
    <row r="85" spans="1:24" ht="15">
      <c r="A85" s="295">
        <v>148</v>
      </c>
      <c r="B85" s="295" t="s">
        <v>73</v>
      </c>
      <c r="C85" s="427">
        <v>64265</v>
      </c>
      <c r="D85" s="252">
        <v>185</v>
      </c>
      <c r="E85" s="251">
        <v>0.96304008328995316</v>
      </c>
      <c r="F85" s="252">
        <v>1066</v>
      </c>
      <c r="G85" s="251">
        <v>5.5491931285788647</v>
      </c>
      <c r="H85" s="252">
        <v>2801</v>
      </c>
      <c r="I85" s="251">
        <v>14.580947423217076</v>
      </c>
      <c r="J85" s="252">
        <v>8991</v>
      </c>
      <c r="K85" s="251">
        <v>46.803748047891723</v>
      </c>
      <c r="L85" s="252">
        <v>3132</v>
      </c>
      <c r="M85" s="251">
        <v>16.304008328995316</v>
      </c>
      <c r="N85" s="252">
        <v>2514</v>
      </c>
      <c r="O85" s="251">
        <v>13.086933888599688</v>
      </c>
      <c r="P85" s="252">
        <v>521</v>
      </c>
      <c r="Q85" s="251">
        <v>2.7121290994273815</v>
      </c>
      <c r="R85" s="299">
        <v>19210</v>
      </c>
      <c r="S85" s="9"/>
      <c r="T85"/>
      <c r="U85"/>
      <c r="V85"/>
      <c r="W85"/>
      <c r="X85"/>
    </row>
    <row r="86" spans="1:24" ht="15">
      <c r="A86" s="295">
        <v>197</v>
      </c>
      <c r="B86" s="295" t="s">
        <v>84</v>
      </c>
      <c r="C86" s="427">
        <v>16551</v>
      </c>
      <c r="D86" s="252">
        <v>97</v>
      </c>
      <c r="E86" s="251">
        <v>0.83541469296356907</v>
      </c>
      <c r="F86" s="252">
        <v>537</v>
      </c>
      <c r="G86" s="251">
        <v>4.6249246404271815</v>
      </c>
      <c r="H86" s="252">
        <v>1685</v>
      </c>
      <c r="I86" s="251">
        <v>14.51210059426406</v>
      </c>
      <c r="J86" s="252">
        <v>4708</v>
      </c>
      <c r="K86" s="251">
        <v>40.547756437860649</v>
      </c>
      <c r="L86" s="252">
        <v>2023</v>
      </c>
      <c r="M86" s="251">
        <v>17.423133235724745</v>
      </c>
      <c r="N86" s="252">
        <v>2111</v>
      </c>
      <c r="O86" s="251">
        <v>18.181035225217464</v>
      </c>
      <c r="P86" s="252">
        <v>450</v>
      </c>
      <c r="Q86" s="251">
        <v>3.8756351735423307</v>
      </c>
      <c r="R86" s="299">
        <v>11611</v>
      </c>
      <c r="S86" s="9"/>
      <c r="T86"/>
      <c r="U86"/>
      <c r="V86"/>
      <c r="W86"/>
      <c r="X86"/>
    </row>
    <row r="87" spans="1:24" ht="15">
      <c r="A87" s="295">
        <v>206</v>
      </c>
      <c r="B87" s="295" t="s">
        <v>86</v>
      </c>
      <c r="C87" s="427">
        <v>5049</v>
      </c>
      <c r="D87" s="252">
        <v>12</v>
      </c>
      <c r="E87" s="251">
        <v>0.44759418127564338</v>
      </c>
      <c r="F87" s="252">
        <v>94</v>
      </c>
      <c r="G87" s="251">
        <v>3.5061544199925403</v>
      </c>
      <c r="H87" s="252">
        <v>334</v>
      </c>
      <c r="I87" s="251">
        <v>12.458038045505408</v>
      </c>
      <c r="J87" s="252">
        <v>1005</v>
      </c>
      <c r="K87" s="251">
        <v>37.486012681835135</v>
      </c>
      <c r="L87" s="252">
        <v>556</v>
      </c>
      <c r="M87" s="251">
        <v>20.738530399104814</v>
      </c>
      <c r="N87" s="252">
        <v>565</v>
      </c>
      <c r="O87" s="251">
        <v>21.074226035061542</v>
      </c>
      <c r="P87" s="252">
        <v>115</v>
      </c>
      <c r="Q87" s="251">
        <v>4.2894442372249157</v>
      </c>
      <c r="R87" s="299">
        <v>2681</v>
      </c>
      <c r="S87" s="9"/>
      <c r="T87"/>
      <c r="U87"/>
      <c r="V87"/>
      <c r="W87"/>
      <c r="X87"/>
    </row>
    <row r="88" spans="1:24" ht="15">
      <c r="A88" s="295">
        <v>313</v>
      </c>
      <c r="B88" s="295" t="s">
        <v>930</v>
      </c>
      <c r="C88" s="427">
        <v>10785</v>
      </c>
      <c r="D88" s="252">
        <v>51</v>
      </c>
      <c r="E88" s="251">
        <v>0.76347305389221554</v>
      </c>
      <c r="F88" s="252">
        <v>364</v>
      </c>
      <c r="G88" s="251">
        <v>5.4491017964071853</v>
      </c>
      <c r="H88" s="252">
        <v>1024</v>
      </c>
      <c r="I88" s="251">
        <v>15.32934131736527</v>
      </c>
      <c r="J88" s="252">
        <v>2585</v>
      </c>
      <c r="K88" s="251">
        <v>38.697604790419163</v>
      </c>
      <c r="L88" s="252">
        <v>1210</v>
      </c>
      <c r="M88" s="251">
        <v>18.113772455089823</v>
      </c>
      <c r="N88" s="252">
        <v>1198</v>
      </c>
      <c r="O88" s="251">
        <v>17.934131736526947</v>
      </c>
      <c r="P88" s="252">
        <v>248</v>
      </c>
      <c r="Q88" s="251">
        <v>3.7125748502994016</v>
      </c>
      <c r="R88" s="299">
        <v>6680</v>
      </c>
      <c r="S88" s="9"/>
      <c r="T88"/>
      <c r="U88"/>
      <c r="V88"/>
      <c r="W88"/>
      <c r="X88"/>
    </row>
    <row r="89" spans="1:24" ht="15">
      <c r="A89" s="295">
        <v>318</v>
      </c>
      <c r="B89" s="295" t="s">
        <v>120</v>
      </c>
      <c r="C89" s="427">
        <v>59710</v>
      </c>
      <c r="D89" s="252">
        <v>109</v>
      </c>
      <c r="E89" s="251">
        <v>0.69404648201209806</v>
      </c>
      <c r="F89" s="252">
        <v>703</v>
      </c>
      <c r="G89" s="251">
        <v>4.4762814390321548</v>
      </c>
      <c r="H89" s="252">
        <v>1968</v>
      </c>
      <c r="I89" s="251">
        <v>12.531041069723017</v>
      </c>
      <c r="J89" s="252">
        <v>6794</v>
      </c>
      <c r="K89" s="251">
        <v>43.260108245781595</v>
      </c>
      <c r="L89" s="252">
        <v>2999</v>
      </c>
      <c r="M89" s="251">
        <v>19.095829353709011</v>
      </c>
      <c r="N89" s="252">
        <v>2573</v>
      </c>
      <c r="O89" s="251">
        <v>16.383317414836039</v>
      </c>
      <c r="P89" s="252">
        <v>559</v>
      </c>
      <c r="Q89" s="251">
        <v>3.5593759949060813</v>
      </c>
      <c r="R89" s="299">
        <v>15705</v>
      </c>
      <c r="S89" s="9"/>
      <c r="T89"/>
      <c r="U89"/>
      <c r="V89"/>
      <c r="W89"/>
      <c r="X89"/>
    </row>
    <row r="90" spans="1:24" ht="15">
      <c r="A90" s="295">
        <v>321</v>
      </c>
      <c r="B90" s="295" t="s">
        <v>122</v>
      </c>
      <c r="C90" s="427">
        <v>9020</v>
      </c>
      <c r="D90" s="252">
        <v>36</v>
      </c>
      <c r="E90" s="251">
        <v>0.89352196574832465</v>
      </c>
      <c r="F90" s="252">
        <v>211</v>
      </c>
      <c r="G90" s="251">
        <v>5.2370315214693468</v>
      </c>
      <c r="H90" s="252">
        <v>576</v>
      </c>
      <c r="I90" s="251">
        <v>14.296351451973194</v>
      </c>
      <c r="J90" s="252">
        <v>1788</v>
      </c>
      <c r="K90" s="251">
        <v>44.378257632166793</v>
      </c>
      <c r="L90" s="252">
        <v>702</v>
      </c>
      <c r="M90" s="251">
        <v>17.423678332092329</v>
      </c>
      <c r="N90" s="252">
        <v>583</v>
      </c>
      <c r="O90" s="251">
        <v>14.470091834202034</v>
      </c>
      <c r="P90" s="252">
        <v>133</v>
      </c>
      <c r="Q90" s="251">
        <v>3.3010672623479773</v>
      </c>
      <c r="R90" s="299">
        <v>4029</v>
      </c>
      <c r="S90" s="9"/>
      <c r="T90"/>
      <c r="U90"/>
      <c r="V90"/>
      <c r="W90"/>
      <c r="X90"/>
    </row>
    <row r="91" spans="1:24" ht="15">
      <c r="A91" s="295">
        <v>376</v>
      </c>
      <c r="B91" s="295" t="s">
        <v>931</v>
      </c>
      <c r="C91" s="427">
        <v>70387</v>
      </c>
      <c r="D91" s="252">
        <v>128</v>
      </c>
      <c r="E91" s="251">
        <v>0.7584735719364778</v>
      </c>
      <c r="F91" s="252">
        <v>688</v>
      </c>
      <c r="G91" s="251">
        <v>4.0767954491585687</v>
      </c>
      <c r="H91" s="252">
        <v>2213</v>
      </c>
      <c r="I91" s="251">
        <v>13.113296989808013</v>
      </c>
      <c r="J91" s="252">
        <v>8140</v>
      </c>
      <c r="K91" s="251">
        <v>48.234178715335382</v>
      </c>
      <c r="L91" s="252">
        <v>2675</v>
      </c>
      <c r="M91" s="251">
        <v>15.850912538516235</v>
      </c>
      <c r="N91" s="252">
        <v>2540</v>
      </c>
      <c r="O91" s="251">
        <v>15.050959943114481</v>
      </c>
      <c r="P91" s="252">
        <v>492</v>
      </c>
      <c r="Q91" s="251">
        <v>2.9153827921308366</v>
      </c>
      <c r="R91" s="299">
        <v>16876</v>
      </c>
      <c r="S91" s="9"/>
      <c r="T91"/>
      <c r="U91"/>
      <c r="V91"/>
      <c r="W91"/>
      <c r="X91"/>
    </row>
    <row r="92" spans="1:24" ht="15">
      <c r="A92" s="295">
        <v>400</v>
      </c>
      <c r="B92" s="295" t="s">
        <v>932</v>
      </c>
      <c r="C92" s="427">
        <v>23072</v>
      </c>
      <c r="D92" s="252">
        <v>91</v>
      </c>
      <c r="E92" s="251">
        <v>0.88443969287588697</v>
      </c>
      <c r="F92" s="252">
        <v>426</v>
      </c>
      <c r="G92" s="251">
        <v>4.1403440567596466</v>
      </c>
      <c r="H92" s="252">
        <v>1253</v>
      </c>
      <c r="I92" s="251">
        <v>12.178054232675672</v>
      </c>
      <c r="J92" s="252">
        <v>4684</v>
      </c>
      <c r="K92" s="251">
        <v>45.524346389347848</v>
      </c>
      <c r="L92" s="252">
        <v>1891</v>
      </c>
      <c r="M92" s="251">
        <v>18.378851200311011</v>
      </c>
      <c r="N92" s="252">
        <v>1686</v>
      </c>
      <c r="O92" s="251">
        <v>16.386432111964233</v>
      </c>
      <c r="P92" s="252">
        <v>258</v>
      </c>
      <c r="Q92" s="251">
        <v>2.507532316065701</v>
      </c>
      <c r="R92" s="299">
        <v>10289</v>
      </c>
      <c r="S92" s="9"/>
      <c r="T92"/>
      <c r="U92"/>
      <c r="V92"/>
      <c r="W92"/>
      <c r="X92"/>
    </row>
    <row r="93" spans="1:24" ht="15">
      <c r="A93" s="295">
        <v>440</v>
      </c>
      <c r="B93" s="295" t="s">
        <v>149</v>
      </c>
      <c r="C93" s="427">
        <v>69898</v>
      </c>
      <c r="D93" s="252">
        <v>213</v>
      </c>
      <c r="E93" s="251">
        <v>0.79314838949916222</v>
      </c>
      <c r="F93" s="252">
        <v>1638</v>
      </c>
      <c r="G93" s="251">
        <v>6.0994228262893317</v>
      </c>
      <c r="H93" s="252">
        <v>4187</v>
      </c>
      <c r="I93" s="251">
        <v>15.59113759076522</v>
      </c>
      <c r="J93" s="252">
        <v>12541</v>
      </c>
      <c r="K93" s="251">
        <v>46.698938745112642</v>
      </c>
      <c r="L93" s="252">
        <v>4306</v>
      </c>
      <c r="M93" s="251">
        <v>16.034258052504189</v>
      </c>
      <c r="N93" s="252">
        <v>3324</v>
      </c>
      <c r="O93" s="251">
        <v>12.377583317817912</v>
      </c>
      <c r="P93" s="252">
        <v>646</v>
      </c>
      <c r="Q93" s="251">
        <v>2.4055110780115436</v>
      </c>
      <c r="R93" s="299">
        <v>26855</v>
      </c>
      <c r="S93" s="9"/>
      <c r="T93"/>
      <c r="U93"/>
      <c r="V93"/>
      <c r="W93"/>
      <c r="X93"/>
    </row>
    <row r="94" spans="1:24" ht="15">
      <c r="A94" s="295">
        <v>483</v>
      </c>
      <c r="B94" s="295" t="s">
        <v>157</v>
      </c>
      <c r="C94" s="427">
        <v>10812</v>
      </c>
      <c r="D94" s="252">
        <v>60</v>
      </c>
      <c r="E94" s="251">
        <v>0.78791858174655283</v>
      </c>
      <c r="F94" s="252">
        <v>365</v>
      </c>
      <c r="G94" s="251">
        <v>4.7931713722915301</v>
      </c>
      <c r="H94" s="252">
        <v>1083</v>
      </c>
      <c r="I94" s="251">
        <v>14.221930400525279</v>
      </c>
      <c r="J94" s="252">
        <v>2991</v>
      </c>
      <c r="K94" s="251">
        <v>39.277741300065664</v>
      </c>
      <c r="L94" s="252">
        <v>1401</v>
      </c>
      <c r="M94" s="251">
        <v>18.397898883782009</v>
      </c>
      <c r="N94" s="252">
        <v>1467</v>
      </c>
      <c r="O94" s="251">
        <v>19.264609323703215</v>
      </c>
      <c r="P94" s="252">
        <v>248</v>
      </c>
      <c r="Q94" s="251">
        <v>3.2567301378857514</v>
      </c>
      <c r="R94" s="299">
        <v>7615</v>
      </c>
      <c r="S94" s="9"/>
      <c r="T94"/>
      <c r="U94"/>
      <c r="V94"/>
      <c r="W94"/>
      <c r="X94"/>
    </row>
    <row r="95" spans="1:24" ht="15">
      <c r="A95" s="295">
        <v>541</v>
      </c>
      <c r="B95" s="295" t="s">
        <v>933</v>
      </c>
      <c r="C95" s="427">
        <v>22592</v>
      </c>
      <c r="D95" s="252">
        <v>111</v>
      </c>
      <c r="E95" s="251">
        <v>0.84959816303099878</v>
      </c>
      <c r="F95" s="252">
        <v>674</v>
      </c>
      <c r="G95" s="251">
        <v>5.1588212782242637</v>
      </c>
      <c r="H95" s="252">
        <v>1966</v>
      </c>
      <c r="I95" s="251">
        <v>15.047837734404897</v>
      </c>
      <c r="J95" s="252">
        <v>5471</v>
      </c>
      <c r="K95" s="251">
        <v>41.875239188672026</v>
      </c>
      <c r="L95" s="252">
        <v>2297</v>
      </c>
      <c r="M95" s="251">
        <v>17.581324148488328</v>
      </c>
      <c r="N95" s="252">
        <v>2135</v>
      </c>
      <c r="O95" s="251">
        <v>16.341370072713357</v>
      </c>
      <c r="P95" s="252">
        <v>411</v>
      </c>
      <c r="Q95" s="251">
        <v>3.145809414466131</v>
      </c>
      <c r="R95" s="299">
        <v>13065</v>
      </c>
      <c r="S95" s="9"/>
      <c r="T95"/>
      <c r="U95"/>
      <c r="V95"/>
      <c r="W95"/>
      <c r="X95"/>
    </row>
    <row r="96" spans="1:24" ht="15">
      <c r="A96" s="295">
        <v>607</v>
      </c>
      <c r="B96" s="295" t="s">
        <v>934</v>
      </c>
      <c r="C96" s="427">
        <v>25431</v>
      </c>
      <c r="D96" s="252">
        <v>29</v>
      </c>
      <c r="E96" s="251">
        <v>0.66774119272392352</v>
      </c>
      <c r="F96" s="252">
        <v>191</v>
      </c>
      <c r="G96" s="251">
        <v>4.3978816486299799</v>
      </c>
      <c r="H96" s="252">
        <v>522</v>
      </c>
      <c r="I96" s="251">
        <v>12.019341469030625</v>
      </c>
      <c r="J96" s="252">
        <v>1869</v>
      </c>
      <c r="K96" s="251">
        <v>43.034768593138381</v>
      </c>
      <c r="L96" s="252">
        <v>790</v>
      </c>
      <c r="M96" s="251">
        <v>18.190191112134467</v>
      </c>
      <c r="N96" s="252">
        <v>811</v>
      </c>
      <c r="O96" s="251">
        <v>18.673727837900071</v>
      </c>
      <c r="P96" s="252">
        <v>131</v>
      </c>
      <c r="Q96" s="251">
        <v>3.0163481464425512</v>
      </c>
      <c r="R96" s="299">
        <v>4343</v>
      </c>
      <c r="S96" s="9"/>
      <c r="T96"/>
      <c r="U96"/>
      <c r="V96"/>
      <c r="W96"/>
      <c r="X96"/>
    </row>
    <row r="97" spans="1:24" ht="15">
      <c r="A97" s="295">
        <v>615</v>
      </c>
      <c r="B97" s="295" t="s">
        <v>935</v>
      </c>
      <c r="C97" s="427">
        <v>146880</v>
      </c>
      <c r="D97" s="252">
        <v>361</v>
      </c>
      <c r="E97" s="251">
        <v>0.91019111492108318</v>
      </c>
      <c r="F97" s="252">
        <v>2088</v>
      </c>
      <c r="G97" s="251">
        <v>5.2644848973828848</v>
      </c>
      <c r="H97" s="252">
        <v>5174</v>
      </c>
      <c r="I97" s="251">
        <v>13.045232212193032</v>
      </c>
      <c r="J97" s="252">
        <v>19012</v>
      </c>
      <c r="K97" s="251">
        <v>47.935051182492053</v>
      </c>
      <c r="L97" s="252">
        <v>6524</v>
      </c>
      <c r="M97" s="251">
        <v>16.448993999294036</v>
      </c>
      <c r="N97" s="252">
        <v>5507</v>
      </c>
      <c r="O97" s="251">
        <v>13.884826786344611</v>
      </c>
      <c r="P97" s="252">
        <v>996</v>
      </c>
      <c r="Q97" s="251">
        <v>2.5112198073722962</v>
      </c>
      <c r="R97" s="299">
        <v>39662</v>
      </c>
      <c r="S97" s="9"/>
      <c r="T97"/>
      <c r="U97"/>
      <c r="V97"/>
      <c r="W97"/>
      <c r="X97"/>
    </row>
    <row r="98" spans="1:24" ht="15">
      <c r="A98" s="295">
        <v>649</v>
      </c>
      <c r="B98" s="295" t="s">
        <v>936</v>
      </c>
      <c r="C98" s="427">
        <v>16984</v>
      </c>
      <c r="D98" s="252">
        <v>81</v>
      </c>
      <c r="E98" s="251">
        <v>0.79349529780564265</v>
      </c>
      <c r="F98" s="252">
        <v>437</v>
      </c>
      <c r="G98" s="251">
        <v>4.2809561128526648</v>
      </c>
      <c r="H98" s="252">
        <v>1461</v>
      </c>
      <c r="I98" s="251">
        <v>14.31230407523511</v>
      </c>
      <c r="J98" s="252">
        <v>4211</v>
      </c>
      <c r="K98" s="251">
        <v>41.251959247648898</v>
      </c>
      <c r="L98" s="252">
        <v>1773</v>
      </c>
      <c r="M98" s="251">
        <v>17.368730407523511</v>
      </c>
      <c r="N98" s="252">
        <v>1890</v>
      </c>
      <c r="O98" s="251">
        <v>18.51489028213166</v>
      </c>
      <c r="P98" s="252">
        <v>355</v>
      </c>
      <c r="Q98" s="251">
        <v>3.4776645768025074</v>
      </c>
      <c r="R98" s="299">
        <v>10208</v>
      </c>
      <c r="S98" s="9"/>
      <c r="T98"/>
      <c r="U98"/>
      <c r="V98"/>
      <c r="W98"/>
      <c r="X98"/>
    </row>
    <row r="99" spans="1:24" ht="15">
      <c r="A99" s="295">
        <v>652</v>
      </c>
      <c r="B99" s="295" t="s">
        <v>193</v>
      </c>
      <c r="C99" s="427">
        <v>5996</v>
      </c>
      <c r="D99" s="252">
        <v>45</v>
      </c>
      <c r="E99" s="251">
        <v>0.91724419078679165</v>
      </c>
      <c r="F99" s="252">
        <v>237</v>
      </c>
      <c r="G99" s="251">
        <v>4.8308194048104358</v>
      </c>
      <c r="H99" s="252">
        <v>784</v>
      </c>
      <c r="I99" s="251">
        <v>15.980432123929884</v>
      </c>
      <c r="J99" s="252">
        <v>1988</v>
      </c>
      <c r="K99" s="251">
        <v>40.521810028536486</v>
      </c>
      <c r="L99" s="252">
        <v>814</v>
      </c>
      <c r="M99" s="251">
        <v>16.591928251121075</v>
      </c>
      <c r="N99" s="252">
        <v>824</v>
      </c>
      <c r="O99" s="251">
        <v>16.795760293518143</v>
      </c>
      <c r="P99" s="252">
        <v>214</v>
      </c>
      <c r="Q99" s="251">
        <v>4.362005707297187</v>
      </c>
      <c r="R99" s="299">
        <v>4906</v>
      </c>
      <c r="S99" s="9"/>
      <c r="T99"/>
      <c r="U99"/>
      <c r="V99"/>
      <c r="W99"/>
      <c r="X99"/>
    </row>
    <row r="100" spans="1:24" ht="15">
      <c r="A100" s="295">
        <v>660</v>
      </c>
      <c r="B100" s="295" t="s">
        <v>937</v>
      </c>
      <c r="C100" s="427">
        <v>13791</v>
      </c>
      <c r="D100" s="252">
        <v>99</v>
      </c>
      <c r="E100" s="251">
        <v>0.94982250791518752</v>
      </c>
      <c r="F100" s="252">
        <v>568</v>
      </c>
      <c r="G100" s="251">
        <v>5.4494867120790564</v>
      </c>
      <c r="H100" s="252">
        <v>1756</v>
      </c>
      <c r="I100" s="251">
        <v>16.847356807061306</v>
      </c>
      <c r="J100" s="252">
        <v>4369</v>
      </c>
      <c r="K100" s="251">
        <v>41.916914515974284</v>
      </c>
      <c r="L100" s="252">
        <v>1821</v>
      </c>
      <c r="M100" s="251">
        <v>17.470977645591482</v>
      </c>
      <c r="N100" s="252">
        <v>1505</v>
      </c>
      <c r="O100" s="251">
        <v>14.439220953660175</v>
      </c>
      <c r="P100" s="252">
        <v>305</v>
      </c>
      <c r="Q100" s="251">
        <v>2.9262208577185072</v>
      </c>
      <c r="R100" s="299">
        <v>10423</v>
      </c>
      <c r="S100" s="9"/>
      <c r="T100"/>
      <c r="U100"/>
      <c r="V100"/>
      <c r="W100"/>
      <c r="X100"/>
    </row>
    <row r="101" spans="1:24" ht="15">
      <c r="A101" s="295">
        <v>667</v>
      </c>
      <c r="B101" s="295" t="s">
        <v>209</v>
      </c>
      <c r="C101" s="427">
        <v>16617</v>
      </c>
      <c r="D101" s="252">
        <v>91</v>
      </c>
      <c r="E101" s="251">
        <v>0.90583316742982278</v>
      </c>
      <c r="F101" s="252">
        <v>496</v>
      </c>
      <c r="G101" s="251">
        <v>4.9372884730240898</v>
      </c>
      <c r="H101" s="252">
        <v>1286</v>
      </c>
      <c r="I101" s="251">
        <v>12.801114871590682</v>
      </c>
      <c r="J101" s="252">
        <v>4231</v>
      </c>
      <c r="K101" s="251">
        <v>42.116265180171212</v>
      </c>
      <c r="L101" s="252">
        <v>1732</v>
      </c>
      <c r="M101" s="251">
        <v>17.240692813059923</v>
      </c>
      <c r="N101" s="252">
        <v>1761</v>
      </c>
      <c r="O101" s="251">
        <v>17.529364921361736</v>
      </c>
      <c r="P101" s="252">
        <v>449</v>
      </c>
      <c r="Q101" s="251">
        <v>4.4694405733625331</v>
      </c>
      <c r="R101" s="299">
        <v>10046</v>
      </c>
      <c r="S101" s="9"/>
      <c r="T101"/>
      <c r="U101"/>
      <c r="V101"/>
      <c r="W101"/>
      <c r="X101"/>
    </row>
    <row r="102" spans="1:24" ht="15">
      <c r="A102" s="295">
        <v>674</v>
      </c>
      <c r="B102" s="295" t="s">
        <v>213</v>
      </c>
      <c r="C102" s="427">
        <v>23546</v>
      </c>
      <c r="D102" s="252">
        <v>81</v>
      </c>
      <c r="E102" s="251">
        <v>0.68930303803931581</v>
      </c>
      <c r="F102" s="252">
        <v>448</v>
      </c>
      <c r="G102" s="251">
        <v>3.8124414943409066</v>
      </c>
      <c r="H102" s="252">
        <v>1487</v>
      </c>
      <c r="I102" s="251">
        <v>12.654242192153859</v>
      </c>
      <c r="J102" s="252">
        <v>4916</v>
      </c>
      <c r="K102" s="251">
        <v>41.834737469151563</v>
      </c>
      <c r="L102" s="252">
        <v>2396</v>
      </c>
      <c r="M102" s="251">
        <v>20.389754063483959</v>
      </c>
      <c r="N102" s="252">
        <v>1967</v>
      </c>
      <c r="O102" s="251">
        <v>16.739000936090545</v>
      </c>
      <c r="P102" s="252">
        <v>456</v>
      </c>
      <c r="Q102" s="251">
        <v>3.880520806739852</v>
      </c>
      <c r="R102" s="299">
        <v>11751</v>
      </c>
      <c r="S102" s="9"/>
      <c r="T102"/>
      <c r="U102"/>
      <c r="V102"/>
      <c r="W102"/>
      <c r="X102"/>
    </row>
    <row r="103" spans="1:24" ht="15">
      <c r="A103" s="295">
        <v>697</v>
      </c>
      <c r="B103" s="295" t="s">
        <v>223</v>
      </c>
      <c r="C103" s="427">
        <v>38116</v>
      </c>
      <c r="D103" s="252">
        <v>190</v>
      </c>
      <c r="E103" s="251">
        <v>1.0687967598582437</v>
      </c>
      <c r="F103" s="252">
        <v>1124</v>
      </c>
      <c r="G103" s="251">
        <v>6.3227766214771899</v>
      </c>
      <c r="H103" s="252">
        <v>2996</v>
      </c>
      <c r="I103" s="251">
        <v>16.853237329133151</v>
      </c>
      <c r="J103" s="252">
        <v>7731</v>
      </c>
      <c r="K103" s="251">
        <v>43.488777634021488</v>
      </c>
      <c r="L103" s="252">
        <v>3006</v>
      </c>
      <c r="M103" s="251">
        <v>16.90948979017832</v>
      </c>
      <c r="N103" s="252">
        <v>2311</v>
      </c>
      <c r="O103" s="251">
        <v>12.999943747538955</v>
      </c>
      <c r="P103" s="252">
        <v>419</v>
      </c>
      <c r="Q103" s="251">
        <v>2.3569781177926532</v>
      </c>
      <c r="R103" s="299">
        <v>17777</v>
      </c>
      <c r="S103" s="9"/>
      <c r="T103"/>
      <c r="U103"/>
      <c r="V103"/>
      <c r="W103"/>
      <c r="X103"/>
    </row>
    <row r="104" spans="1:24" ht="15">
      <c r="A104" s="295">
        <v>756</v>
      </c>
      <c r="B104" s="295" t="s">
        <v>228</v>
      </c>
      <c r="C104" s="427">
        <v>38520</v>
      </c>
      <c r="D104" s="252">
        <v>211</v>
      </c>
      <c r="E104" s="251">
        <v>0.88980727870788168</v>
      </c>
      <c r="F104" s="252">
        <v>1285</v>
      </c>
      <c r="G104" s="251">
        <v>5.4189684982920756</v>
      </c>
      <c r="H104" s="252">
        <v>3253</v>
      </c>
      <c r="I104" s="251">
        <v>13.718213638088811</v>
      </c>
      <c r="J104" s="252">
        <v>10198</v>
      </c>
      <c r="K104" s="251">
        <v>43.005946105511747</v>
      </c>
      <c r="L104" s="252">
        <v>4091</v>
      </c>
      <c r="M104" s="251">
        <v>17.252140176274615</v>
      </c>
      <c r="N104" s="252">
        <v>3946</v>
      </c>
      <c r="O104" s="251">
        <v>16.640661240669672</v>
      </c>
      <c r="P104" s="252">
        <v>729</v>
      </c>
      <c r="Q104" s="251">
        <v>3.0742630624551937</v>
      </c>
      <c r="R104" s="299">
        <v>23713</v>
      </c>
      <c r="S104" s="9"/>
      <c r="T104"/>
      <c r="U104"/>
      <c r="V104"/>
      <c r="W104"/>
      <c r="X104"/>
    </row>
    <row r="105" spans="1:24">
      <c r="A105" s="17">
        <v>8</v>
      </c>
      <c r="B105" s="59" t="s">
        <v>399</v>
      </c>
      <c r="C105" s="61">
        <v>387888</v>
      </c>
      <c r="D105" s="61">
        <v>1592</v>
      </c>
      <c r="E105" s="65">
        <v>0.75512866121190558</v>
      </c>
      <c r="F105" s="61">
        <v>9430</v>
      </c>
      <c r="G105" s="65">
        <v>4.4729040673544409</v>
      </c>
      <c r="H105" s="61">
        <v>27385</v>
      </c>
      <c r="I105" s="65">
        <v>12.989446223170875</v>
      </c>
      <c r="J105" s="61">
        <v>85333</v>
      </c>
      <c r="K105" s="65">
        <v>40.47575002964544</v>
      </c>
      <c r="L105" s="61">
        <v>39535</v>
      </c>
      <c r="M105" s="65">
        <v>18.752519862445155</v>
      </c>
      <c r="N105" s="61">
        <v>40294</v>
      </c>
      <c r="O105" s="66">
        <v>19.11253409225661</v>
      </c>
      <c r="P105" s="61">
        <v>7256</v>
      </c>
      <c r="Q105" s="66">
        <v>3.4417170639155699</v>
      </c>
      <c r="R105" s="215">
        <v>210825</v>
      </c>
      <c r="S105" s="9"/>
      <c r="T105"/>
      <c r="U105"/>
      <c r="V105"/>
      <c r="W105"/>
      <c r="X105"/>
    </row>
    <row r="106" spans="1:24" ht="15">
      <c r="A106" s="286">
        <v>30</v>
      </c>
      <c r="B106" s="295" t="s">
        <v>14</v>
      </c>
      <c r="C106" s="427">
        <v>32412</v>
      </c>
      <c r="D106" s="252">
        <v>87</v>
      </c>
      <c r="E106" s="251">
        <v>0.82160732835961858</v>
      </c>
      <c r="F106" s="252">
        <v>402</v>
      </c>
      <c r="G106" s="251">
        <v>3.7963924827651341</v>
      </c>
      <c r="H106" s="252">
        <v>1133</v>
      </c>
      <c r="I106" s="251">
        <v>10.699782793464916</v>
      </c>
      <c r="J106" s="252">
        <v>4425</v>
      </c>
      <c r="K106" s="251">
        <v>41.788648597601288</v>
      </c>
      <c r="L106" s="252">
        <v>2021</v>
      </c>
      <c r="M106" s="251">
        <v>19.085843800169989</v>
      </c>
      <c r="N106" s="252">
        <v>2127</v>
      </c>
      <c r="O106" s="251">
        <v>20.086882614033431</v>
      </c>
      <c r="P106" s="252">
        <v>394</v>
      </c>
      <c r="Q106" s="251">
        <v>3.7208423836056284</v>
      </c>
      <c r="R106" s="299">
        <v>10589</v>
      </c>
      <c r="S106" s="9"/>
      <c r="T106"/>
      <c r="U106"/>
      <c r="V106"/>
      <c r="W106"/>
      <c r="X106"/>
    </row>
    <row r="107" spans="1:24" ht="15">
      <c r="A107" s="286">
        <v>34</v>
      </c>
      <c r="B107" s="295" t="s">
        <v>18</v>
      </c>
      <c r="C107" s="427">
        <v>46183</v>
      </c>
      <c r="D107" s="252">
        <v>204</v>
      </c>
      <c r="E107" s="251">
        <v>0.73795398639849519</v>
      </c>
      <c r="F107" s="252">
        <v>1235</v>
      </c>
      <c r="G107" s="251">
        <v>4.4675155549124588</v>
      </c>
      <c r="H107" s="252">
        <v>3611</v>
      </c>
      <c r="I107" s="251">
        <v>13.062509043553755</v>
      </c>
      <c r="J107" s="252">
        <v>11527</v>
      </c>
      <c r="K107" s="251">
        <v>41.698017653016926</v>
      </c>
      <c r="L107" s="252">
        <v>5252</v>
      </c>
      <c r="M107" s="251">
        <v>18.998697728259298</v>
      </c>
      <c r="N107" s="252">
        <v>5063</v>
      </c>
      <c r="O107" s="251">
        <v>18.315005064390103</v>
      </c>
      <c r="P107" s="252">
        <v>752</v>
      </c>
      <c r="Q107" s="251">
        <v>2.7203009694689624</v>
      </c>
      <c r="R107" s="299">
        <v>27644</v>
      </c>
      <c r="S107" s="9"/>
      <c r="T107"/>
      <c r="U107"/>
      <c r="V107"/>
      <c r="W107"/>
      <c r="X107"/>
    </row>
    <row r="108" spans="1:24" ht="15">
      <c r="A108" s="286">
        <v>36</v>
      </c>
      <c r="B108" s="295" t="s">
        <v>20</v>
      </c>
      <c r="C108" s="427">
        <v>6109</v>
      </c>
      <c r="D108" s="252">
        <v>26</v>
      </c>
      <c r="E108" s="251">
        <v>1.0998307952622675</v>
      </c>
      <c r="F108" s="252">
        <v>124</v>
      </c>
      <c r="G108" s="251">
        <v>5.2453468697123524</v>
      </c>
      <c r="H108" s="252">
        <v>301</v>
      </c>
      <c r="I108" s="251">
        <v>12.732656514382404</v>
      </c>
      <c r="J108" s="252">
        <v>824</v>
      </c>
      <c r="K108" s="251">
        <v>34.856175972927247</v>
      </c>
      <c r="L108" s="252">
        <v>413</v>
      </c>
      <c r="M108" s="251">
        <v>17.470389170896787</v>
      </c>
      <c r="N108" s="252">
        <v>566</v>
      </c>
      <c r="O108" s="251">
        <v>23.942470389170897</v>
      </c>
      <c r="P108" s="252">
        <v>110</v>
      </c>
      <c r="Q108" s="251">
        <v>4.6531302876480547</v>
      </c>
      <c r="R108" s="299">
        <v>2364</v>
      </c>
      <c r="S108" s="9"/>
      <c r="T108"/>
      <c r="U108"/>
      <c r="V108"/>
      <c r="W108"/>
      <c r="X108"/>
    </row>
    <row r="109" spans="1:24" ht="15">
      <c r="A109" s="286">
        <v>91</v>
      </c>
      <c r="B109" s="295" t="s">
        <v>47</v>
      </c>
      <c r="C109" s="427">
        <v>10892</v>
      </c>
      <c r="D109" s="252">
        <v>49</v>
      </c>
      <c r="E109" s="251">
        <v>0.81354806574796612</v>
      </c>
      <c r="F109" s="252">
        <v>283</v>
      </c>
      <c r="G109" s="251">
        <v>4.6986551552382538</v>
      </c>
      <c r="H109" s="252">
        <v>792</v>
      </c>
      <c r="I109" s="251">
        <v>13.149593225967127</v>
      </c>
      <c r="J109" s="252">
        <v>2465</v>
      </c>
      <c r="K109" s="251">
        <v>40.926448613647679</v>
      </c>
      <c r="L109" s="252">
        <v>1131</v>
      </c>
      <c r="M109" s="251">
        <v>18.778017599203057</v>
      </c>
      <c r="N109" s="252">
        <v>1124</v>
      </c>
      <c r="O109" s="251">
        <v>18.661796446953346</v>
      </c>
      <c r="P109" s="252">
        <v>179</v>
      </c>
      <c r="Q109" s="251">
        <v>2.9719408932425702</v>
      </c>
      <c r="R109" s="299">
        <v>6023</v>
      </c>
      <c r="S109" s="9"/>
      <c r="T109"/>
      <c r="U109"/>
      <c r="V109"/>
      <c r="W109"/>
      <c r="X109"/>
    </row>
    <row r="110" spans="1:24" ht="15">
      <c r="A110" s="286">
        <v>93</v>
      </c>
      <c r="B110" s="295" t="s">
        <v>49</v>
      </c>
      <c r="C110" s="427">
        <v>16604</v>
      </c>
      <c r="D110" s="252">
        <v>107</v>
      </c>
      <c r="E110" s="251">
        <v>0.76521490381177149</v>
      </c>
      <c r="F110" s="252">
        <v>754</v>
      </c>
      <c r="G110" s="251">
        <v>5.3922620324679968</v>
      </c>
      <c r="H110" s="252">
        <v>2207</v>
      </c>
      <c r="I110" s="251">
        <v>15.783451333762427</v>
      </c>
      <c r="J110" s="252">
        <v>6178</v>
      </c>
      <c r="K110" s="251">
        <v>44.182221268683399</v>
      </c>
      <c r="L110" s="252">
        <v>2500</v>
      </c>
      <c r="M110" s="251">
        <v>17.878852892798395</v>
      </c>
      <c r="N110" s="252">
        <v>1920</v>
      </c>
      <c r="O110" s="251">
        <v>13.73095902166917</v>
      </c>
      <c r="P110" s="252">
        <v>317</v>
      </c>
      <c r="Q110" s="251">
        <v>2.267038546806837</v>
      </c>
      <c r="R110" s="299">
        <v>13983</v>
      </c>
      <c r="S110" s="9"/>
      <c r="T110"/>
      <c r="U110"/>
      <c r="V110"/>
      <c r="W110"/>
      <c r="X110"/>
    </row>
    <row r="111" spans="1:24" ht="15">
      <c r="A111" s="286">
        <v>101</v>
      </c>
      <c r="B111" s="295" t="s">
        <v>938</v>
      </c>
      <c r="C111" s="427">
        <v>27711</v>
      </c>
      <c r="D111" s="252">
        <v>166</v>
      </c>
      <c r="E111" s="251">
        <v>0.89739431289869187</v>
      </c>
      <c r="F111" s="252">
        <v>859</v>
      </c>
      <c r="G111" s="251">
        <v>4.6437452697588926</v>
      </c>
      <c r="H111" s="252">
        <v>2437</v>
      </c>
      <c r="I111" s="251">
        <v>13.174397232133202</v>
      </c>
      <c r="J111" s="252">
        <v>7498</v>
      </c>
      <c r="K111" s="251">
        <v>40.534111795869826</v>
      </c>
      <c r="L111" s="252">
        <v>3573</v>
      </c>
      <c r="M111" s="251">
        <v>19.315601686668828</v>
      </c>
      <c r="N111" s="252">
        <v>3393</v>
      </c>
      <c r="O111" s="251">
        <v>18.342523516055788</v>
      </c>
      <c r="P111" s="252">
        <v>572</v>
      </c>
      <c r="Q111" s="251">
        <v>3.0922261866147691</v>
      </c>
      <c r="R111" s="299">
        <v>18498</v>
      </c>
      <c r="S111" s="9"/>
      <c r="T111"/>
      <c r="U111"/>
      <c r="V111"/>
      <c r="W111"/>
      <c r="X111"/>
    </row>
    <row r="112" spans="1:24" ht="15">
      <c r="A112" s="286">
        <v>145</v>
      </c>
      <c r="B112" s="295" t="s">
        <v>69</v>
      </c>
      <c r="C112" s="427">
        <v>4951</v>
      </c>
      <c r="D112" s="252">
        <v>16</v>
      </c>
      <c r="E112" s="251">
        <v>0.48528965726417955</v>
      </c>
      <c r="F112" s="252">
        <v>130</v>
      </c>
      <c r="G112" s="251">
        <v>3.9429784652714588</v>
      </c>
      <c r="H112" s="252">
        <v>376</v>
      </c>
      <c r="I112" s="251">
        <v>11.404306945708221</v>
      </c>
      <c r="J112" s="252">
        <v>1254</v>
      </c>
      <c r="K112" s="251">
        <v>38.034576888080075</v>
      </c>
      <c r="L112" s="252">
        <v>660</v>
      </c>
      <c r="M112" s="251">
        <v>20.018198362147409</v>
      </c>
      <c r="N112" s="252">
        <v>747</v>
      </c>
      <c r="O112" s="251">
        <v>22.656960873521385</v>
      </c>
      <c r="P112" s="252">
        <v>114</v>
      </c>
      <c r="Q112" s="251">
        <v>3.4576888080072794</v>
      </c>
      <c r="R112" s="299">
        <v>3297</v>
      </c>
      <c r="S112" s="9"/>
      <c r="T112"/>
      <c r="U112"/>
      <c r="V112"/>
      <c r="W112"/>
      <c r="X112"/>
    </row>
    <row r="113" spans="1:24" ht="15">
      <c r="A113" s="286">
        <v>209</v>
      </c>
      <c r="B113" s="295" t="s">
        <v>88</v>
      </c>
      <c r="C113" s="427">
        <v>22737</v>
      </c>
      <c r="D113" s="252">
        <v>78</v>
      </c>
      <c r="E113" s="251">
        <v>0.60947022972339426</v>
      </c>
      <c r="F113" s="252">
        <v>546</v>
      </c>
      <c r="G113" s="251">
        <v>4.2662916080637601</v>
      </c>
      <c r="H113" s="252">
        <v>1592</v>
      </c>
      <c r="I113" s="251">
        <v>12.439443663072355</v>
      </c>
      <c r="J113" s="252">
        <v>5437</v>
      </c>
      <c r="K113" s="251">
        <v>42.483200500078141</v>
      </c>
      <c r="L113" s="252">
        <v>2531</v>
      </c>
      <c r="M113" s="251">
        <v>19.776527582434756</v>
      </c>
      <c r="N113" s="252">
        <v>2231</v>
      </c>
      <c r="O113" s="251">
        <v>17.432411314267853</v>
      </c>
      <c r="P113" s="252">
        <v>383</v>
      </c>
      <c r="Q113" s="251">
        <v>2.9926551023597434</v>
      </c>
      <c r="R113" s="299">
        <v>12798</v>
      </c>
      <c r="S113" s="9"/>
      <c r="T113"/>
      <c r="U113"/>
      <c r="V113"/>
      <c r="W113"/>
      <c r="X113"/>
    </row>
    <row r="114" spans="1:24" ht="15">
      <c r="A114" s="286">
        <v>282</v>
      </c>
      <c r="B114" s="295" t="s">
        <v>106</v>
      </c>
      <c r="C114" s="427">
        <v>25981</v>
      </c>
      <c r="D114" s="252">
        <v>48</v>
      </c>
      <c r="E114" s="251">
        <v>0.59783285589737201</v>
      </c>
      <c r="F114" s="252">
        <v>264</v>
      </c>
      <c r="G114" s="251">
        <v>3.2880807074355465</v>
      </c>
      <c r="H114" s="252">
        <v>741</v>
      </c>
      <c r="I114" s="251">
        <v>9.2290447129156803</v>
      </c>
      <c r="J114" s="252">
        <v>2880</v>
      </c>
      <c r="K114" s="251">
        <v>35.869971353842324</v>
      </c>
      <c r="L114" s="252">
        <v>1617</v>
      </c>
      <c r="M114" s="251">
        <v>20.13949433304272</v>
      </c>
      <c r="N114" s="252">
        <v>2050</v>
      </c>
      <c r="O114" s="251">
        <v>25.532444887283596</v>
      </c>
      <c r="P114" s="252">
        <v>429</v>
      </c>
      <c r="Q114" s="251">
        <v>5.3431311495827627</v>
      </c>
      <c r="R114" s="299">
        <v>8029</v>
      </c>
      <c r="S114" s="9"/>
      <c r="T114"/>
      <c r="U114"/>
      <c r="V114"/>
      <c r="W114"/>
      <c r="X114"/>
    </row>
    <row r="115" spans="1:24" ht="15">
      <c r="A115" s="286">
        <v>353</v>
      </c>
      <c r="B115" s="295" t="s">
        <v>126</v>
      </c>
      <c r="C115" s="427">
        <v>5846</v>
      </c>
      <c r="D115" s="252">
        <v>20</v>
      </c>
      <c r="E115" s="251">
        <v>0.74682598954443613</v>
      </c>
      <c r="F115" s="252">
        <v>102</v>
      </c>
      <c r="G115" s="251">
        <v>3.8088125466766245</v>
      </c>
      <c r="H115" s="252">
        <v>300</v>
      </c>
      <c r="I115" s="251">
        <v>11.202389843166543</v>
      </c>
      <c r="J115" s="252">
        <v>1039</v>
      </c>
      <c r="K115" s="251">
        <v>38.797610156833457</v>
      </c>
      <c r="L115" s="252">
        <v>515</v>
      </c>
      <c r="M115" s="251">
        <v>19.230769230769234</v>
      </c>
      <c r="N115" s="252">
        <v>589</v>
      </c>
      <c r="O115" s="251">
        <v>21.994025392083643</v>
      </c>
      <c r="P115" s="252">
        <v>113</v>
      </c>
      <c r="Q115" s="251">
        <v>4.2195668409260643</v>
      </c>
      <c r="R115" s="299">
        <v>2678</v>
      </c>
      <c r="S115" s="9"/>
      <c r="T115"/>
      <c r="U115"/>
      <c r="V115"/>
      <c r="W115"/>
      <c r="X115"/>
    </row>
    <row r="116" spans="1:24" ht="15">
      <c r="A116" s="286">
        <v>364</v>
      </c>
      <c r="B116" s="295" t="s">
        <v>133</v>
      </c>
      <c r="C116" s="427">
        <v>15513</v>
      </c>
      <c r="D116" s="252">
        <v>65</v>
      </c>
      <c r="E116" s="251">
        <v>0.68012974782881652</v>
      </c>
      <c r="F116" s="252">
        <v>392</v>
      </c>
      <c r="G116" s="251">
        <v>4.1017055561368627</v>
      </c>
      <c r="H116" s="252">
        <v>1203</v>
      </c>
      <c r="I116" s="251">
        <v>12.587632102124097</v>
      </c>
      <c r="J116" s="252">
        <v>3983</v>
      </c>
      <c r="K116" s="251">
        <v>41.676258240033484</v>
      </c>
      <c r="L116" s="252">
        <v>1796</v>
      </c>
      <c r="M116" s="251">
        <v>18.7925081092393</v>
      </c>
      <c r="N116" s="252">
        <v>1792</v>
      </c>
      <c r="O116" s="251">
        <v>18.750653970911372</v>
      </c>
      <c r="P116" s="252">
        <v>326</v>
      </c>
      <c r="Q116" s="251">
        <v>3.4111122737260651</v>
      </c>
      <c r="R116" s="299">
        <v>9557</v>
      </c>
      <c r="S116" s="9"/>
      <c r="T116"/>
      <c r="U116"/>
      <c r="V116"/>
      <c r="W116"/>
      <c r="X116"/>
    </row>
    <row r="117" spans="1:24" ht="15">
      <c r="A117" s="286">
        <v>368</v>
      </c>
      <c r="B117" s="295" t="s">
        <v>135</v>
      </c>
      <c r="C117" s="427">
        <v>14454</v>
      </c>
      <c r="D117" s="252">
        <v>41</v>
      </c>
      <c r="E117" s="251">
        <v>0.63723966428349399</v>
      </c>
      <c r="F117" s="252">
        <v>226</v>
      </c>
      <c r="G117" s="251">
        <v>3.5125893689773076</v>
      </c>
      <c r="H117" s="252">
        <v>778</v>
      </c>
      <c r="I117" s="251">
        <v>12.092011190550203</v>
      </c>
      <c r="J117" s="252">
        <v>2338</v>
      </c>
      <c r="K117" s="251">
        <v>36.338203294995338</v>
      </c>
      <c r="L117" s="252">
        <v>1249</v>
      </c>
      <c r="M117" s="251">
        <v>19.41249611439229</v>
      </c>
      <c r="N117" s="252">
        <v>1495</v>
      </c>
      <c r="O117" s="251">
        <v>23.235934100093257</v>
      </c>
      <c r="P117" s="252">
        <v>307</v>
      </c>
      <c r="Q117" s="251">
        <v>4.7715262667081131</v>
      </c>
      <c r="R117" s="299">
        <v>6434</v>
      </c>
      <c r="S117" s="9"/>
      <c r="T117"/>
      <c r="U117"/>
      <c r="V117"/>
      <c r="W117"/>
      <c r="X117"/>
    </row>
    <row r="118" spans="1:24" ht="15">
      <c r="A118" s="286">
        <v>390</v>
      </c>
      <c r="B118" s="295" t="s">
        <v>141</v>
      </c>
      <c r="C118" s="427">
        <v>8614</v>
      </c>
      <c r="D118" s="252">
        <v>37</v>
      </c>
      <c r="E118" s="251">
        <v>0.78556263269639071</v>
      </c>
      <c r="F118" s="252">
        <v>251</v>
      </c>
      <c r="G118" s="251">
        <v>5.3290870488322719</v>
      </c>
      <c r="H118" s="252">
        <v>595</v>
      </c>
      <c r="I118" s="251">
        <v>12.632696390658174</v>
      </c>
      <c r="J118" s="252">
        <v>2097</v>
      </c>
      <c r="K118" s="251">
        <v>44.522292993630572</v>
      </c>
      <c r="L118" s="252">
        <v>855</v>
      </c>
      <c r="M118" s="251">
        <v>18.152866242038215</v>
      </c>
      <c r="N118" s="252">
        <v>748</v>
      </c>
      <c r="O118" s="251">
        <v>15.881104033970276</v>
      </c>
      <c r="P118" s="252">
        <v>127</v>
      </c>
      <c r="Q118" s="251">
        <v>2.696390658174098</v>
      </c>
      <c r="R118" s="299">
        <v>4710</v>
      </c>
      <c r="S118" s="9"/>
      <c r="T118"/>
      <c r="U118"/>
      <c r="V118"/>
      <c r="W118"/>
      <c r="X118"/>
    </row>
    <row r="119" spans="1:24" ht="15">
      <c r="A119" s="286">
        <v>467</v>
      </c>
      <c r="B119" s="295" t="s">
        <v>151</v>
      </c>
      <c r="C119" s="427">
        <v>7035</v>
      </c>
      <c r="D119" s="252">
        <v>22</v>
      </c>
      <c r="E119" s="251">
        <v>0.506795669200645</v>
      </c>
      <c r="F119" s="252">
        <v>147</v>
      </c>
      <c r="G119" s="251">
        <v>3.3863165169315828</v>
      </c>
      <c r="H119" s="252">
        <v>438</v>
      </c>
      <c r="I119" s="251">
        <v>10.089841050449206</v>
      </c>
      <c r="J119" s="252">
        <v>1606</v>
      </c>
      <c r="K119" s="251">
        <v>36.996083851647086</v>
      </c>
      <c r="L119" s="252">
        <v>887</v>
      </c>
      <c r="M119" s="251">
        <v>20.433079935498732</v>
      </c>
      <c r="N119" s="252">
        <v>1054</v>
      </c>
      <c r="O119" s="251">
        <v>24.280119788067264</v>
      </c>
      <c r="P119" s="252">
        <v>187</v>
      </c>
      <c r="Q119" s="251">
        <v>4.3077631882054828</v>
      </c>
      <c r="R119" s="299">
        <v>4341</v>
      </c>
      <c r="S119" s="9"/>
      <c r="T119"/>
      <c r="U119"/>
      <c r="V119"/>
      <c r="W119"/>
      <c r="X119"/>
    </row>
    <row r="120" spans="1:24" ht="15">
      <c r="A120" s="286">
        <v>576</v>
      </c>
      <c r="B120" s="295" t="s">
        <v>169</v>
      </c>
      <c r="C120" s="427">
        <v>9198</v>
      </c>
      <c r="D120" s="252">
        <v>36</v>
      </c>
      <c r="E120" s="251">
        <v>0.64631956912028721</v>
      </c>
      <c r="F120" s="252">
        <v>222</v>
      </c>
      <c r="G120" s="251">
        <v>3.9856373429084382</v>
      </c>
      <c r="H120" s="252">
        <v>746</v>
      </c>
      <c r="I120" s="251">
        <v>13.393177737881508</v>
      </c>
      <c r="J120" s="252">
        <v>2268</v>
      </c>
      <c r="K120" s="251">
        <v>40.718132854578101</v>
      </c>
      <c r="L120" s="252">
        <v>1015</v>
      </c>
      <c r="M120" s="251">
        <v>18.222621184919209</v>
      </c>
      <c r="N120" s="252">
        <v>1116</v>
      </c>
      <c r="O120" s="251">
        <v>20.035906642728904</v>
      </c>
      <c r="P120" s="252">
        <v>167</v>
      </c>
      <c r="Q120" s="251">
        <v>2.998204667863555</v>
      </c>
      <c r="R120" s="299">
        <v>5570</v>
      </c>
      <c r="S120" s="9"/>
      <c r="T120"/>
      <c r="U120"/>
      <c r="V120"/>
      <c r="W120"/>
      <c r="X120"/>
    </row>
    <row r="121" spans="1:24" ht="15">
      <c r="A121" s="286">
        <v>642</v>
      </c>
      <c r="B121" s="295" t="s">
        <v>187</v>
      </c>
      <c r="C121" s="427">
        <v>19314</v>
      </c>
      <c r="D121" s="252">
        <v>97</v>
      </c>
      <c r="E121" s="251">
        <v>0.78080978829590275</v>
      </c>
      <c r="F121" s="252">
        <v>613</v>
      </c>
      <c r="G121" s="251">
        <v>4.9343958786122517</v>
      </c>
      <c r="H121" s="252">
        <v>1730</v>
      </c>
      <c r="I121" s="251">
        <v>13.925782822184656</v>
      </c>
      <c r="J121" s="252">
        <v>5163</v>
      </c>
      <c r="K121" s="251">
        <v>41.560009659502533</v>
      </c>
      <c r="L121" s="252">
        <v>2273</v>
      </c>
      <c r="M121" s="251">
        <v>18.296707719552444</v>
      </c>
      <c r="N121" s="252">
        <v>2217</v>
      </c>
      <c r="O121" s="251">
        <v>17.845930934556868</v>
      </c>
      <c r="P121" s="252">
        <v>330</v>
      </c>
      <c r="Q121" s="251">
        <v>2.6563631972953394</v>
      </c>
      <c r="R121" s="299">
        <v>12423</v>
      </c>
      <c r="S121" s="9"/>
      <c r="T121"/>
      <c r="U121"/>
      <c r="V121"/>
      <c r="W121"/>
      <c r="X121"/>
    </row>
    <row r="122" spans="1:24" ht="15">
      <c r="A122" s="286">
        <v>679</v>
      </c>
      <c r="B122" s="295" t="s">
        <v>939</v>
      </c>
      <c r="C122" s="427">
        <v>27862</v>
      </c>
      <c r="D122" s="252">
        <v>74</v>
      </c>
      <c r="E122" s="251">
        <v>0.58433354390397974</v>
      </c>
      <c r="F122" s="252">
        <v>410</v>
      </c>
      <c r="G122" s="251">
        <v>3.2375236891977259</v>
      </c>
      <c r="H122" s="252">
        <v>1383</v>
      </c>
      <c r="I122" s="251">
        <v>10.920720151610865</v>
      </c>
      <c r="J122" s="252">
        <v>4583</v>
      </c>
      <c r="K122" s="251">
        <v>36.189197725837019</v>
      </c>
      <c r="L122" s="252">
        <v>2442</v>
      </c>
      <c r="M122" s="251">
        <v>19.283006948831332</v>
      </c>
      <c r="N122" s="252">
        <v>3161</v>
      </c>
      <c r="O122" s="251">
        <v>24.960518003790273</v>
      </c>
      <c r="P122" s="252">
        <v>611</v>
      </c>
      <c r="Q122" s="251">
        <v>4.8246999368288055</v>
      </c>
      <c r="R122" s="299">
        <v>12664</v>
      </c>
      <c r="S122" s="9"/>
      <c r="T122"/>
      <c r="U122"/>
      <c r="V122"/>
      <c r="W122"/>
      <c r="X122"/>
    </row>
    <row r="123" spans="1:24" ht="15">
      <c r="A123" s="286">
        <v>789</v>
      </c>
      <c r="B123" s="295" t="s">
        <v>232</v>
      </c>
      <c r="C123" s="427">
        <v>17176</v>
      </c>
      <c r="D123" s="252">
        <v>49</v>
      </c>
      <c r="E123" s="251">
        <v>0.53041783935916864</v>
      </c>
      <c r="F123" s="252">
        <v>313</v>
      </c>
      <c r="G123" s="251">
        <v>3.3881792595799958</v>
      </c>
      <c r="H123" s="252">
        <v>1013</v>
      </c>
      <c r="I123" s="251">
        <v>10.965576964710976</v>
      </c>
      <c r="J123" s="252">
        <v>3342</v>
      </c>
      <c r="K123" s="251">
        <v>36.176661615068198</v>
      </c>
      <c r="L123" s="252">
        <v>1913</v>
      </c>
      <c r="M123" s="251">
        <v>20.707945442736523</v>
      </c>
      <c r="N123" s="252">
        <v>2125</v>
      </c>
      <c r="O123" s="251">
        <v>23.002814462004764</v>
      </c>
      <c r="P123" s="252">
        <v>483</v>
      </c>
      <c r="Q123" s="251">
        <v>5.2284044165403767</v>
      </c>
      <c r="R123" s="299">
        <v>9238</v>
      </c>
      <c r="S123" s="9"/>
      <c r="T123"/>
      <c r="U123"/>
      <c r="V123"/>
      <c r="W123"/>
      <c r="X123"/>
    </row>
    <row r="124" spans="1:24" ht="15">
      <c r="A124" s="286">
        <v>792</v>
      </c>
      <c r="B124" s="295" t="s">
        <v>236</v>
      </c>
      <c r="C124" s="427">
        <v>6555</v>
      </c>
      <c r="D124" s="252">
        <v>23</v>
      </c>
      <c r="E124" s="251">
        <v>0.71897467958737105</v>
      </c>
      <c r="F124" s="252">
        <v>131</v>
      </c>
      <c r="G124" s="251">
        <v>4.0950296967802435</v>
      </c>
      <c r="H124" s="252">
        <v>377</v>
      </c>
      <c r="I124" s="251">
        <v>11.784932791497344</v>
      </c>
      <c r="J124" s="252">
        <v>1305</v>
      </c>
      <c r="K124" s="251">
        <v>40.793998124413875</v>
      </c>
      <c r="L124" s="252">
        <v>585</v>
      </c>
      <c r="M124" s="251">
        <v>18.286964676461395</v>
      </c>
      <c r="N124" s="252">
        <v>651</v>
      </c>
      <c r="O124" s="251">
        <v>20.350109409190374</v>
      </c>
      <c r="P124" s="252">
        <v>127</v>
      </c>
      <c r="Q124" s="251">
        <v>3.969990622069397</v>
      </c>
      <c r="R124" s="299">
        <v>3199</v>
      </c>
      <c r="S124" s="9"/>
      <c r="T124"/>
      <c r="U124"/>
      <c r="V124"/>
      <c r="W124"/>
      <c r="X124"/>
    </row>
    <row r="125" spans="1:24" ht="15">
      <c r="A125" s="286">
        <v>809</v>
      </c>
      <c r="B125" s="295" t="s">
        <v>238</v>
      </c>
      <c r="C125" s="427">
        <v>11364</v>
      </c>
      <c r="D125" s="252">
        <v>16</v>
      </c>
      <c r="E125" s="251">
        <v>0.46620046620046618</v>
      </c>
      <c r="F125" s="252">
        <v>85</v>
      </c>
      <c r="G125" s="251">
        <v>2.4766899766899768</v>
      </c>
      <c r="H125" s="252">
        <v>308</v>
      </c>
      <c r="I125" s="251">
        <v>8.9743589743589745</v>
      </c>
      <c r="J125" s="252">
        <v>1119</v>
      </c>
      <c r="K125" s="251">
        <v>32.604895104895107</v>
      </c>
      <c r="L125" s="252">
        <v>726</v>
      </c>
      <c r="M125" s="251">
        <v>21.153846153846153</v>
      </c>
      <c r="N125" s="252">
        <v>962</v>
      </c>
      <c r="O125" s="251">
        <v>28.030303030303028</v>
      </c>
      <c r="P125" s="252">
        <v>216</v>
      </c>
      <c r="Q125" s="251">
        <v>6.2937062937062942</v>
      </c>
      <c r="R125" s="299">
        <v>3432</v>
      </c>
      <c r="S125" s="9"/>
      <c r="T125"/>
      <c r="U125"/>
      <c r="V125"/>
      <c r="W125"/>
      <c r="X125"/>
    </row>
    <row r="126" spans="1:24" ht="15">
      <c r="A126" s="286">
        <v>847</v>
      </c>
      <c r="B126" s="295" t="s">
        <v>246</v>
      </c>
      <c r="C126" s="427">
        <v>32139</v>
      </c>
      <c r="D126" s="252">
        <v>275</v>
      </c>
      <c r="E126" s="251">
        <v>1.1140819964349375</v>
      </c>
      <c r="F126" s="252">
        <v>1623</v>
      </c>
      <c r="G126" s="251">
        <v>6.575109382596013</v>
      </c>
      <c r="H126" s="252">
        <v>4454</v>
      </c>
      <c r="I126" s="251">
        <v>18.044077134986225</v>
      </c>
      <c r="J126" s="252">
        <v>10752</v>
      </c>
      <c r="K126" s="251">
        <v>43.558580456976181</v>
      </c>
      <c r="L126" s="252">
        <v>3855</v>
      </c>
      <c r="M126" s="251">
        <v>15.617403986387943</v>
      </c>
      <c r="N126" s="252">
        <v>3117</v>
      </c>
      <c r="O126" s="251">
        <v>12.627613028682546</v>
      </c>
      <c r="P126" s="252">
        <v>608</v>
      </c>
      <c r="Q126" s="251">
        <v>2.4631340139361533</v>
      </c>
      <c r="R126" s="299">
        <v>24684</v>
      </c>
      <c r="S126" s="9"/>
      <c r="T126"/>
      <c r="U126"/>
      <c r="V126"/>
      <c r="W126"/>
      <c r="X126"/>
    </row>
    <row r="127" spans="1:24" ht="15">
      <c r="A127" s="286">
        <v>856</v>
      </c>
      <c r="B127" s="295" t="s">
        <v>251</v>
      </c>
      <c r="C127" s="427">
        <v>6916</v>
      </c>
      <c r="D127" s="252">
        <v>20</v>
      </c>
      <c r="E127" s="251">
        <v>0.68563592732259171</v>
      </c>
      <c r="F127" s="252">
        <v>98</v>
      </c>
      <c r="G127" s="251">
        <v>3.359616043880699</v>
      </c>
      <c r="H127" s="252">
        <v>311</v>
      </c>
      <c r="I127" s="251">
        <v>10.661638669866301</v>
      </c>
      <c r="J127" s="252">
        <v>990</v>
      </c>
      <c r="K127" s="251">
        <v>33.938978402468287</v>
      </c>
      <c r="L127" s="252">
        <v>619</v>
      </c>
      <c r="M127" s="251">
        <v>21.220431950634215</v>
      </c>
      <c r="N127" s="252">
        <v>735</v>
      </c>
      <c r="O127" s="251">
        <v>25.197120329105243</v>
      </c>
      <c r="P127" s="252">
        <v>144</v>
      </c>
      <c r="Q127" s="251">
        <v>4.93657867672266</v>
      </c>
      <c r="R127" s="299">
        <v>2917</v>
      </c>
      <c r="S127" s="9"/>
      <c r="T127"/>
      <c r="U127"/>
      <c r="V127"/>
      <c r="W127"/>
      <c r="X127"/>
    </row>
    <row r="128" spans="1:24" ht="15">
      <c r="A128" s="286">
        <v>861</v>
      </c>
      <c r="B128" s="295" t="s">
        <v>255</v>
      </c>
      <c r="C128" s="427">
        <v>12322</v>
      </c>
      <c r="D128" s="252">
        <v>36</v>
      </c>
      <c r="E128" s="251">
        <v>0.62576047279680169</v>
      </c>
      <c r="F128" s="252">
        <v>220</v>
      </c>
      <c r="G128" s="251">
        <v>3.8240917782026771</v>
      </c>
      <c r="H128" s="252">
        <v>559</v>
      </c>
      <c r="I128" s="251">
        <v>9.7166695637058922</v>
      </c>
      <c r="J128" s="252">
        <v>2260</v>
      </c>
      <c r="K128" s="251">
        <v>39.283851903354773</v>
      </c>
      <c r="L128" s="252">
        <v>1107</v>
      </c>
      <c r="M128" s="251">
        <v>19.242134538501652</v>
      </c>
      <c r="N128" s="252">
        <v>1311</v>
      </c>
      <c r="O128" s="251">
        <v>22.78811055101686</v>
      </c>
      <c r="P128" s="252">
        <v>260</v>
      </c>
      <c r="Q128" s="251">
        <v>4.5193811924213456</v>
      </c>
      <c r="R128" s="299">
        <v>5753</v>
      </c>
      <c r="S128" s="9"/>
      <c r="T128"/>
      <c r="U128"/>
      <c r="V128"/>
      <c r="W128"/>
      <c r="X128"/>
    </row>
    <row r="129" spans="1:24">
      <c r="A129" s="17">
        <v>9</v>
      </c>
      <c r="B129" s="59" t="s">
        <v>861</v>
      </c>
      <c r="C129" s="61">
        <v>4179996</v>
      </c>
      <c r="D129" s="61">
        <v>8068</v>
      </c>
      <c r="E129" s="65">
        <v>0.67616210123155707</v>
      </c>
      <c r="F129" s="61">
        <v>52723</v>
      </c>
      <c r="G129" s="65">
        <v>4.4186036766523777</v>
      </c>
      <c r="H129" s="61">
        <v>156331</v>
      </c>
      <c r="I129" s="65">
        <v>13.101772117951233</v>
      </c>
      <c r="J129" s="61">
        <v>575444</v>
      </c>
      <c r="K129" s="65">
        <v>48.226750642178004</v>
      </c>
      <c r="L129" s="61">
        <v>200465</v>
      </c>
      <c r="M129" s="65">
        <v>16.800549779794753</v>
      </c>
      <c r="N129" s="61">
        <v>172110</v>
      </c>
      <c r="O129" s="66">
        <v>14.424176901705909</v>
      </c>
      <c r="P129" s="61">
        <v>28064</v>
      </c>
      <c r="Q129" s="66">
        <v>2.3519847804861693</v>
      </c>
      <c r="R129" s="215">
        <v>1193205</v>
      </c>
      <c r="S129" s="9"/>
      <c r="T129"/>
      <c r="U129"/>
      <c r="V129"/>
      <c r="W129"/>
      <c r="X129"/>
    </row>
    <row r="130" spans="1:24" ht="15">
      <c r="A130" s="295">
        <v>1</v>
      </c>
      <c r="B130" s="295" t="s">
        <v>6</v>
      </c>
      <c r="C130" s="427">
        <v>2616335</v>
      </c>
      <c r="D130" s="252">
        <v>5887</v>
      </c>
      <c r="E130" s="251">
        <v>0.69718803588854461</v>
      </c>
      <c r="F130" s="252">
        <v>37772</v>
      </c>
      <c r="G130" s="251">
        <v>4.4732778140958223</v>
      </c>
      <c r="H130" s="252">
        <v>111530</v>
      </c>
      <c r="I130" s="251">
        <v>13.20832030620849</v>
      </c>
      <c r="J130" s="252">
        <v>412669</v>
      </c>
      <c r="K130" s="251">
        <v>48.871732560232687</v>
      </c>
      <c r="L130" s="252">
        <v>139841</v>
      </c>
      <c r="M130" s="251">
        <v>16.561146955442496</v>
      </c>
      <c r="N130" s="252">
        <v>117659</v>
      </c>
      <c r="O130" s="251">
        <v>13.934168016750515</v>
      </c>
      <c r="P130" s="252">
        <v>19034</v>
      </c>
      <c r="Q130" s="251">
        <v>2.2541663113814439</v>
      </c>
      <c r="R130" s="299">
        <v>844392</v>
      </c>
      <c r="S130" s="9"/>
      <c r="T130"/>
      <c r="U130"/>
      <c r="V130"/>
      <c r="W130"/>
      <c r="X130"/>
    </row>
    <row r="131" spans="1:24" ht="15">
      <c r="A131" s="295">
        <v>79</v>
      </c>
      <c r="B131" s="295" t="s">
        <v>41</v>
      </c>
      <c r="C131" s="427">
        <v>56103</v>
      </c>
      <c r="D131" s="252">
        <v>122</v>
      </c>
      <c r="E131" s="251">
        <v>0.55945338652726184</v>
      </c>
      <c r="F131" s="252">
        <v>891</v>
      </c>
      <c r="G131" s="251">
        <v>4.0858439950474619</v>
      </c>
      <c r="H131" s="252">
        <v>2586</v>
      </c>
      <c r="I131" s="251">
        <v>11.858577520979502</v>
      </c>
      <c r="J131" s="252">
        <v>9547</v>
      </c>
      <c r="K131" s="251">
        <v>43.779520337506305</v>
      </c>
      <c r="L131" s="252">
        <v>4247</v>
      </c>
      <c r="M131" s="251">
        <v>19.475397808043287</v>
      </c>
      <c r="N131" s="252">
        <v>3771</v>
      </c>
      <c r="O131" s="251">
        <v>17.292612463887743</v>
      </c>
      <c r="P131" s="252">
        <v>643</v>
      </c>
      <c r="Q131" s="251">
        <v>2.9485944880084376</v>
      </c>
      <c r="R131" s="299">
        <v>21807</v>
      </c>
      <c r="S131" s="9"/>
    </row>
    <row r="132" spans="1:24" ht="15">
      <c r="A132" s="295">
        <v>88</v>
      </c>
      <c r="B132" s="295" t="s">
        <v>45</v>
      </c>
      <c r="C132" s="427">
        <v>566456</v>
      </c>
      <c r="D132" s="252">
        <v>994</v>
      </c>
      <c r="E132" s="251">
        <v>0.71041610085907458</v>
      </c>
      <c r="F132" s="252">
        <v>6530</v>
      </c>
      <c r="G132" s="251">
        <v>4.6670192541345648</v>
      </c>
      <c r="H132" s="252">
        <v>19377</v>
      </c>
      <c r="I132" s="251">
        <v>13.848825740791035</v>
      </c>
      <c r="J132" s="252">
        <v>67660</v>
      </c>
      <c r="K132" s="251">
        <v>48.356894752640834</v>
      </c>
      <c r="L132" s="252">
        <v>23145</v>
      </c>
      <c r="M132" s="251">
        <v>16.541831644248774</v>
      </c>
      <c r="N132" s="252">
        <v>19138</v>
      </c>
      <c r="O132" s="251">
        <v>13.678011406681057</v>
      </c>
      <c r="P132" s="252">
        <v>3074</v>
      </c>
      <c r="Q132" s="251">
        <v>2.1970011006446635</v>
      </c>
      <c r="R132" s="299">
        <v>139918</v>
      </c>
    </row>
    <row r="133" spans="1:24" ht="15">
      <c r="A133" s="295">
        <v>129</v>
      </c>
      <c r="B133" s="295" t="s">
        <v>940</v>
      </c>
      <c r="C133" s="427">
        <v>86081</v>
      </c>
      <c r="D133" s="252">
        <v>137</v>
      </c>
      <c r="E133" s="251">
        <v>0.62737555525026334</v>
      </c>
      <c r="F133" s="252">
        <v>936</v>
      </c>
      <c r="G133" s="251">
        <v>4.2863030636076385</v>
      </c>
      <c r="H133" s="252">
        <v>2396</v>
      </c>
      <c r="I133" s="251">
        <v>10.972203141457159</v>
      </c>
      <c r="J133" s="252">
        <v>9490</v>
      </c>
      <c r="K133" s="251">
        <v>43.458350506021894</v>
      </c>
      <c r="L133" s="252">
        <v>4081</v>
      </c>
      <c r="M133" s="251">
        <v>18.688464532673901</v>
      </c>
      <c r="N133" s="252">
        <v>4144</v>
      </c>
      <c r="O133" s="251">
        <v>18.976965700416724</v>
      </c>
      <c r="P133" s="252">
        <v>653</v>
      </c>
      <c r="Q133" s="251">
        <v>2.9903375005724229</v>
      </c>
      <c r="R133" s="299">
        <v>21837</v>
      </c>
    </row>
    <row r="134" spans="1:24" ht="15">
      <c r="A134" s="295">
        <v>212</v>
      </c>
      <c r="B134" s="295" t="s">
        <v>90</v>
      </c>
      <c r="C134" s="427">
        <v>84209</v>
      </c>
      <c r="D134" s="252">
        <v>110</v>
      </c>
      <c r="E134" s="251">
        <v>0.53595790294289614</v>
      </c>
      <c r="F134" s="252">
        <v>747</v>
      </c>
      <c r="G134" s="251">
        <v>3.6396413954394857</v>
      </c>
      <c r="H134" s="252">
        <v>2340</v>
      </c>
      <c r="I134" s="251">
        <v>11.401286298967063</v>
      </c>
      <c r="J134" s="252">
        <v>9133</v>
      </c>
      <c r="K134" s="251">
        <v>44.499122977977002</v>
      </c>
      <c r="L134" s="252">
        <v>3894</v>
      </c>
      <c r="M134" s="251">
        <v>18.972909764178521</v>
      </c>
      <c r="N134" s="252">
        <v>3698</v>
      </c>
      <c r="O134" s="251">
        <v>18.017930228025726</v>
      </c>
      <c r="P134" s="252">
        <v>602</v>
      </c>
      <c r="Q134" s="251">
        <v>2.9331514324693044</v>
      </c>
      <c r="R134" s="299">
        <v>20524</v>
      </c>
    </row>
    <row r="135" spans="1:24" ht="15">
      <c r="A135" s="295">
        <v>266</v>
      </c>
      <c r="B135" s="295" t="s">
        <v>104</v>
      </c>
      <c r="C135" s="427">
        <v>248304</v>
      </c>
      <c r="D135" s="252">
        <v>124</v>
      </c>
      <c r="E135" s="251">
        <v>0.41930138978121934</v>
      </c>
      <c r="F135" s="252">
        <v>987</v>
      </c>
      <c r="G135" s="251">
        <v>3.3375038041456735</v>
      </c>
      <c r="H135" s="252">
        <v>3472</v>
      </c>
      <c r="I135" s="251">
        <v>11.740438913874142</v>
      </c>
      <c r="J135" s="252">
        <v>13252</v>
      </c>
      <c r="K135" s="251">
        <v>44.811145301457408</v>
      </c>
      <c r="L135" s="252">
        <v>5340</v>
      </c>
      <c r="M135" s="251">
        <v>18.057011463158961</v>
      </c>
      <c r="N135" s="252">
        <v>5463</v>
      </c>
      <c r="O135" s="251">
        <v>18.472931390119367</v>
      </c>
      <c r="P135" s="252">
        <v>935</v>
      </c>
      <c r="Q135" s="251">
        <v>3.1616677374632265</v>
      </c>
      <c r="R135" s="299">
        <v>29573</v>
      </c>
    </row>
    <row r="136" spans="1:24" ht="15">
      <c r="A136" s="295">
        <v>308</v>
      </c>
      <c r="B136" s="295" t="s">
        <v>112</v>
      </c>
      <c r="C136" s="427">
        <v>55902</v>
      </c>
      <c r="D136" s="252">
        <v>93</v>
      </c>
      <c r="E136" s="251">
        <v>0.570727216937711</v>
      </c>
      <c r="F136" s="252">
        <v>776</v>
      </c>
      <c r="G136" s="251">
        <v>4.76219699294262</v>
      </c>
      <c r="H136" s="252">
        <v>2114</v>
      </c>
      <c r="I136" s="251">
        <v>12.973304694691624</v>
      </c>
      <c r="J136" s="252">
        <v>7062</v>
      </c>
      <c r="K136" s="251">
        <v>43.338447376495857</v>
      </c>
      <c r="L136" s="252">
        <v>3026</v>
      </c>
      <c r="M136" s="251">
        <v>18.57011353175821</v>
      </c>
      <c r="N136" s="252">
        <v>2730</v>
      </c>
      <c r="O136" s="251">
        <v>16.753605400429581</v>
      </c>
      <c r="P136" s="252">
        <v>494</v>
      </c>
      <c r="Q136" s="251">
        <v>3.0316047867444</v>
      </c>
      <c r="R136" s="299">
        <v>16295</v>
      </c>
    </row>
    <row r="137" spans="1:24" ht="15">
      <c r="A137" s="295">
        <v>360</v>
      </c>
      <c r="B137" s="295" t="s">
        <v>941</v>
      </c>
      <c r="C137" s="427">
        <v>299348</v>
      </c>
      <c r="D137" s="252">
        <v>475</v>
      </c>
      <c r="E137" s="251">
        <v>0.6672847830973252</v>
      </c>
      <c r="F137" s="252">
        <v>2987</v>
      </c>
      <c r="G137" s="251">
        <v>4.1961676781299166</v>
      </c>
      <c r="H137" s="252">
        <v>8868</v>
      </c>
      <c r="I137" s="251">
        <v>12.457855697909642</v>
      </c>
      <c r="J137" s="252">
        <v>33838</v>
      </c>
      <c r="K137" s="251">
        <v>47.535963137783774</v>
      </c>
      <c r="L137" s="252">
        <v>12235</v>
      </c>
      <c r="M137" s="251">
        <v>17.187851202517422</v>
      </c>
      <c r="N137" s="252">
        <v>10973</v>
      </c>
      <c r="O137" s="251">
        <v>15.414980894583053</v>
      </c>
      <c r="P137" s="252">
        <v>1808</v>
      </c>
      <c r="Q137" s="251">
        <v>2.5398966059788717</v>
      </c>
      <c r="R137" s="299">
        <v>71184</v>
      </c>
    </row>
    <row r="138" spans="1:24" ht="15">
      <c r="A138" s="295">
        <v>380</v>
      </c>
      <c r="B138" s="295" t="s">
        <v>139</v>
      </c>
      <c r="C138" s="427">
        <v>77611</v>
      </c>
      <c r="D138" s="252">
        <v>72</v>
      </c>
      <c r="E138" s="251">
        <v>0.54310930074677521</v>
      </c>
      <c r="F138" s="252">
        <v>524</v>
      </c>
      <c r="G138" s="251">
        <v>3.9526287998793088</v>
      </c>
      <c r="H138" s="252">
        <v>1657</v>
      </c>
      <c r="I138" s="251">
        <v>12.499057101908425</v>
      </c>
      <c r="J138" s="252">
        <v>5790</v>
      </c>
      <c r="K138" s="251">
        <v>43.675039601719845</v>
      </c>
      <c r="L138" s="252">
        <v>2317</v>
      </c>
      <c r="M138" s="251">
        <v>17.477559025420533</v>
      </c>
      <c r="N138" s="252">
        <v>2393</v>
      </c>
      <c r="O138" s="251">
        <v>18.050841065097682</v>
      </c>
      <c r="P138" s="252">
        <v>504</v>
      </c>
      <c r="Q138" s="251">
        <v>3.8017651052274268</v>
      </c>
      <c r="R138" s="299">
        <v>13257</v>
      </c>
    </row>
    <row r="139" spans="1:24" ht="15">
      <c r="A139" s="295">
        <v>631</v>
      </c>
      <c r="B139" s="295" t="s">
        <v>185</v>
      </c>
      <c r="C139" s="427">
        <v>89647</v>
      </c>
      <c r="D139" s="252">
        <v>54</v>
      </c>
      <c r="E139" s="251">
        <v>0.37453183520599254</v>
      </c>
      <c r="F139" s="252">
        <v>573</v>
      </c>
      <c r="G139" s="251">
        <v>3.9741989180191428</v>
      </c>
      <c r="H139" s="252">
        <v>1991</v>
      </c>
      <c r="I139" s="251">
        <v>13.809127479539466</v>
      </c>
      <c r="J139" s="252">
        <v>7003</v>
      </c>
      <c r="K139" s="251">
        <v>48.571230406436399</v>
      </c>
      <c r="L139" s="252">
        <v>2339</v>
      </c>
      <c r="M139" s="251">
        <v>16.222777084200306</v>
      </c>
      <c r="N139" s="252">
        <v>2141</v>
      </c>
      <c r="O139" s="251">
        <v>14.849493688444998</v>
      </c>
      <c r="P139" s="252">
        <v>317</v>
      </c>
      <c r="Q139" s="251">
        <v>2.198640588153697</v>
      </c>
      <c r="R139" s="299">
        <v>14418</v>
      </c>
    </row>
    <row r="140" spans="1:24">
      <c r="B140" s="57"/>
    </row>
    <row r="141" spans="1:24">
      <c r="A141" s="198" t="s">
        <v>401</v>
      </c>
      <c r="B141" s="1084" t="s">
        <v>942</v>
      </c>
      <c r="C141" s="1085"/>
      <c r="D141" s="1085"/>
      <c r="E141" s="1085"/>
      <c r="F141" s="1085"/>
      <c r="G141" s="1085"/>
      <c r="H141" s="1085"/>
      <c r="I141" s="1085"/>
      <c r="J141" s="1085"/>
      <c r="K141" s="1085"/>
      <c r="L141" s="1085"/>
      <c r="M141" s="1086"/>
      <c r="N141" s="815" t="s">
        <v>603</v>
      </c>
    </row>
    <row r="142" spans="1:24">
      <c r="A142" s="201" t="s">
        <v>954</v>
      </c>
      <c r="B142" s="921" t="s">
        <v>405</v>
      </c>
      <c r="C142" s="922"/>
      <c r="D142" s="922"/>
      <c r="E142" s="922"/>
      <c r="F142" s="922"/>
      <c r="G142" s="922"/>
      <c r="H142" s="922"/>
      <c r="I142" s="922"/>
      <c r="J142" s="922"/>
      <c r="K142" s="922"/>
      <c r="L142" s="922"/>
      <c r="M142" s="922"/>
    </row>
    <row r="143" spans="1:24">
      <c r="A143" s="553" t="s">
        <v>406</v>
      </c>
      <c r="B143" s="921" t="s">
        <v>407</v>
      </c>
      <c r="C143" s="922"/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</row>
    <row r="144" spans="1:24">
      <c r="B144" s="55"/>
    </row>
  </sheetData>
  <sheetProtection autoFilter="0"/>
  <mergeCells count="9">
    <mergeCell ref="B143:M143"/>
    <mergeCell ref="B141:M141"/>
    <mergeCell ref="B142:M142"/>
    <mergeCell ref="D1:Q1"/>
    <mergeCell ref="A2:A5"/>
    <mergeCell ref="R2:R4"/>
    <mergeCell ref="C2:C4"/>
    <mergeCell ref="B2:B4"/>
    <mergeCell ref="D2:Q3"/>
  </mergeCells>
  <hyperlinks>
    <hyperlink ref="S1" location="INDICE!B2" display="Indice" xr:uid="{B274FA3E-A41D-4A81-B644-9E74C1C41F17}"/>
  </hyperlink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66FF66"/>
  </sheetPr>
  <dimension ref="A1:Q144"/>
  <sheetViews>
    <sheetView showGridLines="0" zoomScale="106" zoomScaleNormal="106" workbookViewId="0">
      <pane xSplit="3" ySplit="5" topLeftCell="D126" activePane="bottomRight" state="frozen"/>
      <selection pane="bottomRight" activeCell="R1" sqref="R1:AC1048576"/>
      <selection pane="bottomLeft" activeCell="BK18" activeCellId="6" sqref="BM8:BN132 BE30 AZ25 BB22 BL21 BE12 BK18"/>
      <selection pane="topRight" activeCell="BK18" activeCellId="6" sqref="BM8:BN132 BE30 AZ25 BB22 BL21 BE12 BK18"/>
    </sheetView>
  </sheetViews>
  <sheetFormatPr defaultColWidth="11.42578125" defaultRowHeight="12.75"/>
  <cols>
    <col min="1" max="1" width="24.140625" style="58" customWidth="1"/>
    <col min="2" max="2" width="20.140625" style="54" customWidth="1"/>
    <col min="3" max="3" width="11.42578125" style="58"/>
    <col min="4" max="4" width="12.42578125" style="58" customWidth="1"/>
    <col min="5" max="5" width="6.7109375" style="58" customWidth="1"/>
    <col min="6" max="6" width="11.42578125" style="58"/>
    <col min="7" max="7" width="6.7109375" style="58" customWidth="1"/>
    <col min="8" max="8" width="13.7109375" style="58" customWidth="1"/>
    <col min="9" max="9" width="6.7109375" style="58" customWidth="1"/>
    <col min="10" max="10" width="11.42578125" style="58"/>
    <col min="11" max="11" width="6.7109375" style="58" customWidth="1"/>
    <col min="12" max="12" width="11.42578125" style="58"/>
    <col min="13" max="13" width="6.7109375" style="58" customWidth="1"/>
    <col min="14" max="14" width="11.42578125" style="58"/>
    <col min="15" max="15" width="6.7109375" style="58" customWidth="1"/>
    <col min="16" max="16" width="11.5703125" style="58" customWidth="1"/>
    <col min="17" max="16384" width="11.42578125" style="58"/>
  </cols>
  <sheetData>
    <row r="1" spans="1:17" ht="90.75" customHeight="1" thickBot="1">
      <c r="A1" s="528"/>
      <c r="B1" s="529"/>
      <c r="C1" s="530"/>
      <c r="D1" s="1092" t="s">
        <v>955</v>
      </c>
      <c r="E1" s="1092"/>
      <c r="F1" s="1092"/>
      <c r="G1" s="1092"/>
      <c r="H1" s="1092"/>
      <c r="I1" s="1092"/>
      <c r="J1" s="1092"/>
      <c r="K1" s="1092"/>
      <c r="L1" s="1092"/>
      <c r="M1" s="1092"/>
      <c r="N1" s="1092"/>
      <c r="O1" s="1092"/>
      <c r="P1" s="817" t="s">
        <v>603</v>
      </c>
      <c r="Q1" s="871" t="s">
        <v>389</v>
      </c>
    </row>
    <row r="2" spans="1:17" ht="12.75" customHeight="1">
      <c r="A2" s="1093" t="s">
        <v>899</v>
      </c>
      <c r="B2" s="1095" t="s">
        <v>900</v>
      </c>
      <c r="C2" s="1075" t="s">
        <v>608</v>
      </c>
      <c r="D2" s="1097" t="s">
        <v>945</v>
      </c>
      <c r="E2" s="1097"/>
      <c r="F2" s="1097"/>
      <c r="G2" s="1097"/>
      <c r="H2" s="1097"/>
      <c r="I2" s="1097"/>
      <c r="J2" s="1097"/>
      <c r="K2" s="1097"/>
      <c r="L2" s="1097"/>
      <c r="M2" s="1097"/>
      <c r="N2" s="1097"/>
      <c r="O2" s="1098"/>
      <c r="P2" s="1089" t="s">
        <v>946</v>
      </c>
    </row>
    <row r="3" spans="1:17" ht="12.75" customHeight="1">
      <c r="A3" s="1094"/>
      <c r="B3" s="1096"/>
      <c r="C3" s="1076"/>
      <c r="D3" s="1082"/>
      <c r="E3" s="1082"/>
      <c r="F3" s="1082"/>
      <c r="G3" s="1082"/>
      <c r="H3" s="1082"/>
      <c r="I3" s="1082"/>
      <c r="J3" s="1082"/>
      <c r="K3" s="1082"/>
      <c r="L3" s="1082"/>
      <c r="M3" s="1082"/>
      <c r="N3" s="1082"/>
      <c r="O3" s="1099"/>
      <c r="P3" s="1090"/>
    </row>
    <row r="4" spans="1:17" ht="28.5" customHeight="1" thickBot="1">
      <c r="A4" s="1094"/>
      <c r="B4" s="1096"/>
      <c r="C4" s="1076"/>
      <c r="D4" s="531" t="s">
        <v>956</v>
      </c>
      <c r="E4" s="532" t="s">
        <v>680</v>
      </c>
      <c r="F4" s="532" t="s">
        <v>957</v>
      </c>
      <c r="G4" s="532" t="s">
        <v>680</v>
      </c>
      <c r="H4" s="532" t="s">
        <v>958</v>
      </c>
      <c r="I4" s="532" t="s">
        <v>680</v>
      </c>
      <c r="J4" s="532" t="s">
        <v>959</v>
      </c>
      <c r="K4" s="532" t="s">
        <v>680</v>
      </c>
      <c r="L4" s="532" t="s">
        <v>960</v>
      </c>
      <c r="M4" s="532" t="s">
        <v>680</v>
      </c>
      <c r="N4" s="532" t="s">
        <v>961</v>
      </c>
      <c r="O4" s="533" t="s">
        <v>680</v>
      </c>
      <c r="P4" s="1091"/>
    </row>
    <row r="5" spans="1:17" ht="20.25" customHeight="1">
      <c r="A5" s="1094"/>
      <c r="B5" s="534" t="s">
        <v>921</v>
      </c>
      <c r="C5" s="535">
        <v>6903721</v>
      </c>
      <c r="D5" s="535">
        <v>213736</v>
      </c>
      <c r="E5" s="560">
        <v>3.0959536168973224E-2</v>
      </c>
      <c r="F5" s="535">
        <v>247482</v>
      </c>
      <c r="G5" s="560">
        <v>3.584762478089714E-2</v>
      </c>
      <c r="H5" s="537">
        <v>281085</v>
      </c>
      <c r="I5" s="560">
        <v>4.0714999925402548E-2</v>
      </c>
      <c r="J5" s="537">
        <v>515517</v>
      </c>
      <c r="K5" s="560">
        <v>7.4672339742582292E-2</v>
      </c>
      <c r="L5" s="537">
        <v>1099930</v>
      </c>
      <c r="M5" s="560">
        <v>0.15932422529821236</v>
      </c>
      <c r="N5" s="537">
        <v>464297</v>
      </c>
      <c r="O5" s="561">
        <v>6.7253152321769663E-2</v>
      </c>
      <c r="P5" s="541">
        <v>2822047</v>
      </c>
    </row>
    <row r="6" spans="1:17" ht="24.75" customHeight="1">
      <c r="A6" s="542">
        <v>1</v>
      </c>
      <c r="B6" s="169" t="s">
        <v>392</v>
      </c>
      <c r="C6" s="384">
        <v>111247</v>
      </c>
      <c r="D6" s="543">
        <v>4710</v>
      </c>
      <c r="E6" s="558">
        <v>4.2338220356503996E-2</v>
      </c>
      <c r="F6" s="543">
        <v>5608</v>
      </c>
      <c r="G6" s="558">
        <v>5.0410348144219616E-2</v>
      </c>
      <c r="H6" s="60">
        <v>6769</v>
      </c>
      <c r="I6" s="558">
        <v>6.0846584627001175E-2</v>
      </c>
      <c r="J6" s="60">
        <v>10318</v>
      </c>
      <c r="K6" s="558">
        <v>9.2748568500723619E-2</v>
      </c>
      <c r="L6" s="60">
        <v>22765</v>
      </c>
      <c r="M6" s="558">
        <v>0.20463473172310265</v>
      </c>
      <c r="N6" s="60">
        <v>11282</v>
      </c>
      <c r="O6" s="558">
        <v>0.101413970713817</v>
      </c>
      <c r="P6" s="544">
        <v>61452</v>
      </c>
    </row>
    <row r="7" spans="1:17" ht="15">
      <c r="A7" s="545">
        <v>142</v>
      </c>
      <c r="B7" s="287" t="s">
        <v>67</v>
      </c>
      <c r="C7" s="427">
        <v>4824</v>
      </c>
      <c r="D7" s="546">
        <v>188</v>
      </c>
      <c r="E7" s="557">
        <v>3.8971807628524049E-2</v>
      </c>
      <c r="F7" s="252">
        <v>218</v>
      </c>
      <c r="G7" s="557">
        <v>4.5190713101160865E-2</v>
      </c>
      <c r="H7" s="252">
        <v>299</v>
      </c>
      <c r="I7" s="557">
        <v>6.1981757877280268E-2</v>
      </c>
      <c r="J7" s="252">
        <v>432</v>
      </c>
      <c r="K7" s="557">
        <v>8.9552238805970144E-2</v>
      </c>
      <c r="L7" s="252">
        <v>1134</v>
      </c>
      <c r="M7" s="557">
        <v>0.23507462686567165</v>
      </c>
      <c r="N7" s="252">
        <v>727</v>
      </c>
      <c r="O7" s="557">
        <v>0.15070480928689883</v>
      </c>
      <c r="P7" s="547">
        <v>2998</v>
      </c>
    </row>
    <row r="8" spans="1:17" ht="15">
      <c r="A8" s="545">
        <v>425</v>
      </c>
      <c r="B8" s="287" t="s">
        <v>147</v>
      </c>
      <c r="C8" s="427">
        <v>8707</v>
      </c>
      <c r="D8" s="546">
        <v>381</v>
      </c>
      <c r="E8" s="557">
        <v>4.3757895945790742E-2</v>
      </c>
      <c r="F8" s="252">
        <v>531</v>
      </c>
      <c r="G8" s="557">
        <v>6.0985414034684736E-2</v>
      </c>
      <c r="H8" s="252">
        <v>628</v>
      </c>
      <c r="I8" s="557">
        <v>7.2125875732169525E-2</v>
      </c>
      <c r="J8" s="252">
        <v>932</v>
      </c>
      <c r="K8" s="557">
        <v>0.10704031239232802</v>
      </c>
      <c r="L8" s="252">
        <v>2196</v>
      </c>
      <c r="M8" s="557">
        <v>0.25221086482140809</v>
      </c>
      <c r="N8" s="252">
        <v>1208</v>
      </c>
      <c r="O8" s="557">
        <v>0.13873894567589296</v>
      </c>
      <c r="P8" s="547">
        <v>5876</v>
      </c>
    </row>
    <row r="9" spans="1:17" ht="15">
      <c r="A9" s="545">
        <v>579</v>
      </c>
      <c r="B9" s="287" t="s">
        <v>171</v>
      </c>
      <c r="C9" s="427">
        <v>42203</v>
      </c>
      <c r="D9" s="546">
        <v>2023</v>
      </c>
      <c r="E9" s="557">
        <v>4.7934980925526623E-2</v>
      </c>
      <c r="F9" s="252">
        <v>2251</v>
      </c>
      <c r="G9" s="557">
        <v>5.3337440466317561E-2</v>
      </c>
      <c r="H9" s="252">
        <v>2743</v>
      </c>
      <c r="I9" s="557">
        <v>6.4995379475392745E-2</v>
      </c>
      <c r="J9" s="252">
        <v>4361</v>
      </c>
      <c r="K9" s="557">
        <v>0.10333388621661967</v>
      </c>
      <c r="L9" s="252">
        <v>9865</v>
      </c>
      <c r="M9" s="557">
        <v>0.23375115513115183</v>
      </c>
      <c r="N9" s="252">
        <v>4965</v>
      </c>
      <c r="O9" s="557">
        <v>0.11764566500011847</v>
      </c>
      <c r="P9" s="547">
        <v>26208</v>
      </c>
    </row>
    <row r="10" spans="1:17" ht="15">
      <c r="A10" s="545">
        <v>585</v>
      </c>
      <c r="B10" s="287" t="s">
        <v>173</v>
      </c>
      <c r="C10" s="427">
        <v>15232</v>
      </c>
      <c r="D10" s="546">
        <v>444</v>
      </c>
      <c r="E10" s="557">
        <v>2.9149159663865547E-2</v>
      </c>
      <c r="F10" s="252">
        <v>552</v>
      </c>
      <c r="G10" s="557">
        <v>3.6239495798319331E-2</v>
      </c>
      <c r="H10" s="252">
        <v>733</v>
      </c>
      <c r="I10" s="557">
        <v>4.8122373949579834E-2</v>
      </c>
      <c r="J10" s="252">
        <v>1010</v>
      </c>
      <c r="K10" s="557">
        <v>6.6307773109243698E-2</v>
      </c>
      <c r="L10" s="252">
        <v>2682</v>
      </c>
      <c r="M10" s="557">
        <v>0.17607668067226892</v>
      </c>
      <c r="N10" s="252">
        <v>1603</v>
      </c>
      <c r="O10" s="557">
        <v>0.10523897058823529</v>
      </c>
      <c r="P10" s="547">
        <v>7024</v>
      </c>
    </row>
    <row r="11" spans="1:17" ht="15">
      <c r="A11" s="545">
        <v>591</v>
      </c>
      <c r="B11" s="287" t="s">
        <v>175</v>
      </c>
      <c r="C11" s="427">
        <v>19554</v>
      </c>
      <c r="D11" s="546">
        <v>901</v>
      </c>
      <c r="E11" s="557">
        <v>4.6077528894343869E-2</v>
      </c>
      <c r="F11" s="252">
        <v>968</v>
      </c>
      <c r="G11" s="557">
        <v>4.9503937813235144E-2</v>
      </c>
      <c r="H11" s="252">
        <v>1157</v>
      </c>
      <c r="I11" s="557">
        <v>5.9169479390406052E-2</v>
      </c>
      <c r="J11" s="252">
        <v>1943</v>
      </c>
      <c r="K11" s="557">
        <v>9.9365858647846986E-2</v>
      </c>
      <c r="L11" s="252">
        <v>3835</v>
      </c>
      <c r="M11" s="557">
        <v>0.19612355528280659</v>
      </c>
      <c r="N11" s="252">
        <v>1502</v>
      </c>
      <c r="O11" s="557">
        <v>7.6812928301114858E-2</v>
      </c>
      <c r="P11" s="547">
        <v>10306</v>
      </c>
    </row>
    <row r="12" spans="1:17" ht="15">
      <c r="A12" s="545">
        <v>893</v>
      </c>
      <c r="B12" s="287" t="s">
        <v>265</v>
      </c>
      <c r="C12" s="427">
        <v>20727</v>
      </c>
      <c r="D12" s="546">
        <v>773</v>
      </c>
      <c r="E12" s="557">
        <v>3.7294350364259182E-2</v>
      </c>
      <c r="F12" s="252">
        <v>1088</v>
      </c>
      <c r="G12" s="557">
        <v>5.2491918753316928E-2</v>
      </c>
      <c r="H12" s="252">
        <v>1209</v>
      </c>
      <c r="I12" s="557">
        <v>5.8329714864669271E-2</v>
      </c>
      <c r="J12" s="252">
        <v>1640</v>
      </c>
      <c r="K12" s="557">
        <v>7.912384812080861E-2</v>
      </c>
      <c r="L12" s="252">
        <v>3053</v>
      </c>
      <c r="M12" s="557">
        <v>0.1472957977517248</v>
      </c>
      <c r="N12" s="252">
        <v>1277</v>
      </c>
      <c r="O12" s="557">
        <v>6.161045978675158E-2</v>
      </c>
      <c r="P12" s="547">
        <v>9040</v>
      </c>
    </row>
    <row r="13" spans="1:17">
      <c r="A13" s="542">
        <v>2</v>
      </c>
      <c r="B13" s="169" t="s">
        <v>393</v>
      </c>
      <c r="C13" s="384">
        <v>268459</v>
      </c>
      <c r="D13" s="543">
        <v>22710</v>
      </c>
      <c r="E13" s="558">
        <v>8.4593923094401752E-2</v>
      </c>
      <c r="F13" s="543">
        <v>25078</v>
      </c>
      <c r="G13" s="558">
        <v>9.3414636871924583E-2</v>
      </c>
      <c r="H13" s="60">
        <v>29409</v>
      </c>
      <c r="I13" s="558">
        <v>0.10954745417363546</v>
      </c>
      <c r="J13" s="60">
        <v>42343</v>
      </c>
      <c r="K13" s="558">
        <v>0.1577261332270477</v>
      </c>
      <c r="L13" s="60">
        <v>77999</v>
      </c>
      <c r="M13" s="558">
        <v>0.29054343493792351</v>
      </c>
      <c r="N13" s="60">
        <v>29070</v>
      </c>
      <c r="O13" s="558">
        <v>0.10828469151714042</v>
      </c>
      <c r="P13" s="544">
        <v>226609</v>
      </c>
    </row>
    <row r="14" spans="1:17" ht="15">
      <c r="A14" s="545">
        <v>120</v>
      </c>
      <c r="B14" s="287" t="s">
        <v>57</v>
      </c>
      <c r="C14" s="427">
        <v>31160</v>
      </c>
      <c r="D14" s="546">
        <v>2222</v>
      </c>
      <c r="E14" s="557">
        <v>7.1309370988446724E-2</v>
      </c>
      <c r="F14" s="252">
        <v>2536</v>
      </c>
      <c r="G14" s="557">
        <v>8.1386392811296532E-2</v>
      </c>
      <c r="H14" s="252">
        <v>3163</v>
      </c>
      <c r="I14" s="557">
        <v>0.10150834403080873</v>
      </c>
      <c r="J14" s="252">
        <v>4271</v>
      </c>
      <c r="K14" s="557">
        <v>0.13706675224646983</v>
      </c>
      <c r="L14" s="252">
        <v>7340</v>
      </c>
      <c r="M14" s="557">
        <v>0.2355584082156611</v>
      </c>
      <c r="N14" s="252">
        <v>2927</v>
      </c>
      <c r="O14" s="557">
        <v>9.393453145057766E-2</v>
      </c>
      <c r="P14" s="547">
        <v>22459</v>
      </c>
    </row>
    <row r="15" spans="1:17" ht="15">
      <c r="A15" s="545">
        <v>154</v>
      </c>
      <c r="B15" s="287" t="s">
        <v>77</v>
      </c>
      <c r="C15" s="427">
        <v>97803</v>
      </c>
      <c r="D15" s="546">
        <v>7217</v>
      </c>
      <c r="E15" s="557">
        <v>7.3791192499207597E-2</v>
      </c>
      <c r="F15" s="252">
        <v>8462</v>
      </c>
      <c r="G15" s="557">
        <v>8.6520863368199336E-2</v>
      </c>
      <c r="H15" s="252">
        <v>9488</v>
      </c>
      <c r="I15" s="557">
        <v>9.701133912047688E-2</v>
      </c>
      <c r="J15" s="252">
        <v>14438</v>
      </c>
      <c r="K15" s="557">
        <v>0.14762328353935975</v>
      </c>
      <c r="L15" s="252">
        <v>28874</v>
      </c>
      <c r="M15" s="557">
        <v>0.2952261178082472</v>
      </c>
      <c r="N15" s="252">
        <v>11301</v>
      </c>
      <c r="O15" s="557">
        <v>0.11554860280359498</v>
      </c>
      <c r="P15" s="547">
        <v>79780</v>
      </c>
    </row>
    <row r="16" spans="1:17" ht="15">
      <c r="A16" s="545">
        <v>250</v>
      </c>
      <c r="B16" s="287" t="s">
        <v>99</v>
      </c>
      <c r="C16" s="427">
        <v>56306</v>
      </c>
      <c r="D16" s="546">
        <v>4966</v>
      </c>
      <c r="E16" s="557">
        <v>8.8196639789720463E-2</v>
      </c>
      <c r="F16" s="252">
        <v>5626</v>
      </c>
      <c r="G16" s="557">
        <v>9.9918303555571339E-2</v>
      </c>
      <c r="H16" s="252">
        <v>6428</v>
      </c>
      <c r="I16" s="557">
        <v>0.11416190104074166</v>
      </c>
      <c r="J16" s="252">
        <v>9262</v>
      </c>
      <c r="K16" s="557">
        <v>0.16449401484744078</v>
      </c>
      <c r="L16" s="252">
        <v>16212</v>
      </c>
      <c r="M16" s="557">
        <v>0.28792668632117357</v>
      </c>
      <c r="N16" s="252">
        <v>5782</v>
      </c>
      <c r="O16" s="557">
        <v>0.10268887862749973</v>
      </c>
      <c r="P16" s="547">
        <v>48276</v>
      </c>
    </row>
    <row r="17" spans="1:16" ht="15">
      <c r="A17" s="545">
        <v>495</v>
      </c>
      <c r="B17" s="287" t="s">
        <v>161</v>
      </c>
      <c r="C17" s="427">
        <v>27901</v>
      </c>
      <c r="D17" s="546">
        <v>3216</v>
      </c>
      <c r="E17" s="557">
        <v>0.11526468585355364</v>
      </c>
      <c r="F17" s="252">
        <v>3039</v>
      </c>
      <c r="G17" s="557">
        <v>0.10892082721049424</v>
      </c>
      <c r="H17" s="252">
        <v>3537</v>
      </c>
      <c r="I17" s="557">
        <v>0.1267696498333393</v>
      </c>
      <c r="J17" s="252">
        <v>4909</v>
      </c>
      <c r="K17" s="557">
        <v>0.17594351456937027</v>
      </c>
      <c r="L17" s="252">
        <v>8361</v>
      </c>
      <c r="M17" s="557">
        <v>0.29966667861366975</v>
      </c>
      <c r="N17" s="252">
        <v>3177</v>
      </c>
      <c r="O17" s="557">
        <v>0.1138668864915236</v>
      </c>
      <c r="P17" s="547">
        <v>26239</v>
      </c>
    </row>
    <row r="18" spans="1:16" ht="15">
      <c r="A18" s="545">
        <v>790</v>
      </c>
      <c r="B18" s="287" t="s">
        <v>234</v>
      </c>
      <c r="C18" s="427">
        <v>29082</v>
      </c>
      <c r="D18" s="546">
        <v>2367</v>
      </c>
      <c r="E18" s="557">
        <v>8.1390550856199714E-2</v>
      </c>
      <c r="F18" s="252">
        <v>2659</v>
      </c>
      <c r="G18" s="557">
        <v>9.143112578227082E-2</v>
      </c>
      <c r="H18" s="252">
        <v>3523</v>
      </c>
      <c r="I18" s="557">
        <v>0.1211402241936593</v>
      </c>
      <c r="J18" s="252">
        <v>4855</v>
      </c>
      <c r="K18" s="557">
        <v>0.16694175091121655</v>
      </c>
      <c r="L18" s="252">
        <v>8944</v>
      </c>
      <c r="M18" s="557">
        <v>0.3075441854067808</v>
      </c>
      <c r="N18" s="252">
        <v>3099</v>
      </c>
      <c r="O18" s="557">
        <v>0.10656075923251496</v>
      </c>
      <c r="P18" s="547">
        <v>25447</v>
      </c>
    </row>
    <row r="19" spans="1:16" ht="15">
      <c r="A19" s="545">
        <v>895</v>
      </c>
      <c r="B19" s="287" t="s">
        <v>267</v>
      </c>
      <c r="C19" s="427">
        <v>26207</v>
      </c>
      <c r="D19" s="546">
        <v>2722</v>
      </c>
      <c r="E19" s="557">
        <v>0.10386537947876522</v>
      </c>
      <c r="F19" s="252">
        <v>2756</v>
      </c>
      <c r="G19" s="557">
        <v>0.10516274277864693</v>
      </c>
      <c r="H19" s="252">
        <v>3270</v>
      </c>
      <c r="I19" s="557">
        <v>0.12477582325332927</v>
      </c>
      <c r="J19" s="252">
        <v>4608</v>
      </c>
      <c r="K19" s="557">
        <v>0.17583088487808601</v>
      </c>
      <c r="L19" s="252">
        <v>8268</v>
      </c>
      <c r="M19" s="557">
        <v>0.31548822833594076</v>
      </c>
      <c r="N19" s="252">
        <v>2784</v>
      </c>
      <c r="O19" s="557">
        <v>0.10623115961384363</v>
      </c>
      <c r="P19" s="547">
        <v>24408</v>
      </c>
    </row>
    <row r="20" spans="1:16">
      <c r="A20" s="542">
        <v>3</v>
      </c>
      <c r="B20" s="169" t="s">
        <v>859</v>
      </c>
      <c r="C20" s="367">
        <v>543054</v>
      </c>
      <c r="D20" s="543">
        <v>42405</v>
      </c>
      <c r="E20" s="558">
        <v>7.8086157177739229E-2</v>
      </c>
      <c r="F20" s="543">
        <v>43254</v>
      </c>
      <c r="G20" s="558">
        <v>7.9649537615043814E-2</v>
      </c>
      <c r="H20" s="60">
        <v>51031</v>
      </c>
      <c r="I20" s="558">
        <v>9.3970397050753704E-2</v>
      </c>
      <c r="J20" s="60">
        <v>79556</v>
      </c>
      <c r="K20" s="558">
        <v>0.14649740173168782</v>
      </c>
      <c r="L20" s="60">
        <v>142028</v>
      </c>
      <c r="M20" s="558">
        <v>0.26153568521730802</v>
      </c>
      <c r="N20" s="60">
        <v>47709</v>
      </c>
      <c r="O20" s="558">
        <v>8.7853141676518351E-2</v>
      </c>
      <c r="P20" s="544">
        <v>405983</v>
      </c>
    </row>
    <row r="21" spans="1:16" ht="15">
      <c r="A21" s="545">
        <v>45</v>
      </c>
      <c r="B21" s="287" t="s">
        <v>32</v>
      </c>
      <c r="C21" s="427">
        <v>131422</v>
      </c>
      <c r="D21" s="546">
        <v>6020</v>
      </c>
      <c r="E21" s="557">
        <v>4.5806638157994857E-2</v>
      </c>
      <c r="F21" s="252">
        <v>6674</v>
      </c>
      <c r="G21" s="557">
        <v>5.0782973931305264E-2</v>
      </c>
      <c r="H21" s="252">
        <v>7206</v>
      </c>
      <c r="I21" s="557">
        <v>5.4831002419686199E-2</v>
      </c>
      <c r="J21" s="252">
        <v>14143</v>
      </c>
      <c r="K21" s="557">
        <v>0.107615163366864</v>
      </c>
      <c r="L21" s="252">
        <v>26580</v>
      </c>
      <c r="M21" s="557">
        <v>0.20224924289692744</v>
      </c>
      <c r="N21" s="252">
        <v>8621</v>
      </c>
      <c r="O21" s="557">
        <v>6.5597845109646793E-2</v>
      </c>
      <c r="P21" s="547">
        <v>69244</v>
      </c>
    </row>
    <row r="22" spans="1:16" ht="15">
      <c r="A22" s="545">
        <v>51</v>
      </c>
      <c r="B22" s="287" t="s">
        <v>35</v>
      </c>
      <c r="C22" s="427">
        <v>32192</v>
      </c>
      <c r="D22" s="546">
        <v>2511</v>
      </c>
      <c r="E22" s="557">
        <v>7.8000745526838972E-2</v>
      </c>
      <c r="F22" s="252">
        <v>2766</v>
      </c>
      <c r="G22" s="557">
        <v>8.5921968190854875E-2</v>
      </c>
      <c r="H22" s="252">
        <v>3053</v>
      </c>
      <c r="I22" s="557">
        <v>9.4837226640159047E-2</v>
      </c>
      <c r="J22" s="252">
        <v>4425</v>
      </c>
      <c r="K22" s="557">
        <v>0.13745651093439365</v>
      </c>
      <c r="L22" s="252">
        <v>9037</v>
      </c>
      <c r="M22" s="557">
        <v>0.28072191848906558</v>
      </c>
      <c r="N22" s="252">
        <v>3755</v>
      </c>
      <c r="O22" s="557">
        <v>0.11664388667992048</v>
      </c>
      <c r="P22" s="547">
        <v>25547</v>
      </c>
    </row>
    <row r="23" spans="1:16" ht="15">
      <c r="A23" s="545">
        <v>147</v>
      </c>
      <c r="B23" s="287" t="s">
        <v>71</v>
      </c>
      <c r="C23" s="427">
        <v>52184</v>
      </c>
      <c r="D23" s="546">
        <v>3198</v>
      </c>
      <c r="E23" s="557">
        <v>6.1283151923961367E-2</v>
      </c>
      <c r="F23" s="252">
        <v>3081</v>
      </c>
      <c r="G23" s="557">
        <v>5.9041085390157906E-2</v>
      </c>
      <c r="H23" s="252">
        <v>3666</v>
      </c>
      <c r="I23" s="557">
        <v>7.025141805917523E-2</v>
      </c>
      <c r="J23" s="252">
        <v>6744</v>
      </c>
      <c r="K23" s="557">
        <v>0.12923501456385098</v>
      </c>
      <c r="L23" s="252">
        <v>11503</v>
      </c>
      <c r="M23" s="557">
        <v>0.2204315499003526</v>
      </c>
      <c r="N23" s="252">
        <v>3660</v>
      </c>
      <c r="O23" s="557">
        <v>7.0136440288210949E-2</v>
      </c>
      <c r="P23" s="547">
        <v>31852</v>
      </c>
    </row>
    <row r="24" spans="1:16" ht="15">
      <c r="A24" s="545">
        <v>172</v>
      </c>
      <c r="B24" s="287" t="s">
        <v>79</v>
      </c>
      <c r="C24" s="427">
        <v>62235</v>
      </c>
      <c r="D24" s="546">
        <v>4379</v>
      </c>
      <c r="E24" s="557">
        <v>7.0362336305937176E-2</v>
      </c>
      <c r="F24" s="252">
        <v>4431</v>
      </c>
      <c r="G24" s="557">
        <v>7.1197879006989637E-2</v>
      </c>
      <c r="H24" s="252">
        <v>5041</v>
      </c>
      <c r="I24" s="557">
        <v>8.0999437615489681E-2</v>
      </c>
      <c r="J24" s="252">
        <v>8509</v>
      </c>
      <c r="K24" s="557">
        <v>0.13672370852414237</v>
      </c>
      <c r="L24" s="252">
        <v>15160</v>
      </c>
      <c r="M24" s="557">
        <v>0.24359283361452558</v>
      </c>
      <c r="N24" s="252">
        <v>5248</v>
      </c>
      <c r="O24" s="557">
        <v>8.4325540290833126E-2</v>
      </c>
      <c r="P24" s="547">
        <v>42768</v>
      </c>
    </row>
    <row r="25" spans="1:16" ht="15">
      <c r="A25" s="545">
        <v>475</v>
      </c>
      <c r="B25" s="287" t="s">
        <v>153</v>
      </c>
      <c r="C25" s="427">
        <v>5300</v>
      </c>
      <c r="D25" s="546">
        <v>823</v>
      </c>
      <c r="E25" s="557">
        <v>0.15528301886792453</v>
      </c>
      <c r="F25" s="252">
        <v>799</v>
      </c>
      <c r="G25" s="557">
        <v>0.15075471698113208</v>
      </c>
      <c r="H25" s="252">
        <v>776</v>
      </c>
      <c r="I25" s="557">
        <v>0.14641509433962263</v>
      </c>
      <c r="J25" s="252">
        <v>955</v>
      </c>
      <c r="K25" s="557">
        <v>0.18018867924528301</v>
      </c>
      <c r="L25" s="252">
        <v>1179</v>
      </c>
      <c r="M25" s="557">
        <v>0.22245283018867926</v>
      </c>
      <c r="N25" s="252">
        <v>340</v>
      </c>
      <c r="O25" s="557">
        <v>6.4150943396226415E-2</v>
      </c>
      <c r="P25" s="547">
        <v>4872</v>
      </c>
    </row>
    <row r="26" spans="1:16" ht="15">
      <c r="A26" s="545">
        <v>480</v>
      </c>
      <c r="B26" s="287" t="s">
        <v>155</v>
      </c>
      <c r="C26" s="427">
        <v>15035</v>
      </c>
      <c r="D26" s="546">
        <v>2698</v>
      </c>
      <c r="E26" s="557">
        <v>0.17944795477219821</v>
      </c>
      <c r="F26" s="252">
        <v>2421</v>
      </c>
      <c r="G26" s="557">
        <v>0.16102427668772865</v>
      </c>
      <c r="H26" s="252">
        <v>2591</v>
      </c>
      <c r="I26" s="557">
        <v>0.17233122713668109</v>
      </c>
      <c r="J26" s="252">
        <v>3690</v>
      </c>
      <c r="K26" s="557">
        <v>0.24542733621549717</v>
      </c>
      <c r="L26" s="252">
        <v>6604</v>
      </c>
      <c r="M26" s="557">
        <v>0.43924176920518787</v>
      </c>
      <c r="N26" s="252">
        <v>1949</v>
      </c>
      <c r="O26" s="557">
        <v>0.12963086132357832</v>
      </c>
      <c r="P26" s="547">
        <v>19953</v>
      </c>
    </row>
    <row r="27" spans="1:16" ht="15">
      <c r="A27" s="545">
        <v>490</v>
      </c>
      <c r="B27" s="287" t="s">
        <v>159</v>
      </c>
      <c r="C27" s="427">
        <v>45530</v>
      </c>
      <c r="D27" s="546">
        <v>5789</v>
      </c>
      <c r="E27" s="557">
        <v>0.12714693608609709</v>
      </c>
      <c r="F27" s="252">
        <v>5685</v>
      </c>
      <c r="G27" s="557">
        <v>0.12486272787173293</v>
      </c>
      <c r="H27" s="252">
        <v>6897</v>
      </c>
      <c r="I27" s="557">
        <v>0.15148253898528444</v>
      </c>
      <c r="J27" s="252">
        <v>9749</v>
      </c>
      <c r="K27" s="557">
        <v>0.21412255655611684</v>
      </c>
      <c r="L27" s="252">
        <v>16576</v>
      </c>
      <c r="M27" s="557">
        <v>0.36406764770481004</v>
      </c>
      <c r="N27" s="252">
        <v>5544</v>
      </c>
      <c r="O27" s="557">
        <v>0.12176586865802767</v>
      </c>
      <c r="P27" s="547">
        <v>50240</v>
      </c>
    </row>
    <row r="28" spans="1:16" ht="15">
      <c r="A28" s="545">
        <v>659</v>
      </c>
      <c r="B28" s="287" t="s">
        <v>199</v>
      </c>
      <c r="C28" s="427">
        <v>21707</v>
      </c>
      <c r="D28" s="546">
        <v>2341</v>
      </c>
      <c r="E28" s="557">
        <v>0.10784539549454093</v>
      </c>
      <c r="F28" s="252">
        <v>2448</v>
      </c>
      <c r="G28" s="557">
        <v>0.1127746809784862</v>
      </c>
      <c r="H28" s="252">
        <v>2998</v>
      </c>
      <c r="I28" s="557">
        <v>0.13811212972773759</v>
      </c>
      <c r="J28" s="252">
        <v>4096</v>
      </c>
      <c r="K28" s="557">
        <v>0.18869489104897039</v>
      </c>
      <c r="L28" s="252">
        <v>7152</v>
      </c>
      <c r="M28" s="557">
        <v>0.32947896991753811</v>
      </c>
      <c r="N28" s="252">
        <v>2499</v>
      </c>
      <c r="O28" s="557">
        <v>0.11512415349887133</v>
      </c>
      <c r="P28" s="547">
        <v>21534</v>
      </c>
    </row>
    <row r="29" spans="1:16" ht="15">
      <c r="A29" s="545">
        <v>665</v>
      </c>
      <c r="B29" s="287" t="s">
        <v>207</v>
      </c>
      <c r="C29" s="427">
        <v>33180</v>
      </c>
      <c r="D29" s="546">
        <v>3019</v>
      </c>
      <c r="E29" s="557">
        <v>9.0988547317661247E-2</v>
      </c>
      <c r="F29" s="252">
        <v>2933</v>
      </c>
      <c r="G29" s="557">
        <v>8.8396624472573834E-2</v>
      </c>
      <c r="H29" s="252">
        <v>4514</v>
      </c>
      <c r="I29" s="557">
        <v>0.13604581072935504</v>
      </c>
      <c r="J29" s="252">
        <v>5143</v>
      </c>
      <c r="K29" s="557">
        <v>0.15500301386377335</v>
      </c>
      <c r="L29" s="252">
        <v>10898</v>
      </c>
      <c r="M29" s="557">
        <v>0.32845087402049428</v>
      </c>
      <c r="N29" s="252">
        <v>4297</v>
      </c>
      <c r="O29" s="557">
        <v>0.12950572634116939</v>
      </c>
      <c r="P29" s="547">
        <v>30804</v>
      </c>
    </row>
    <row r="30" spans="1:16" ht="15">
      <c r="A30" s="545">
        <v>837</v>
      </c>
      <c r="B30" s="287" t="s">
        <v>242</v>
      </c>
      <c r="C30" s="427">
        <v>134517</v>
      </c>
      <c r="D30" s="546">
        <v>10653</v>
      </c>
      <c r="E30" s="557">
        <v>7.9194451258948681E-2</v>
      </c>
      <c r="F30" s="252">
        <v>10962</v>
      </c>
      <c r="G30" s="557">
        <v>8.1491558687749502E-2</v>
      </c>
      <c r="H30" s="252">
        <v>13149</v>
      </c>
      <c r="I30" s="557">
        <v>9.7749726800330075E-2</v>
      </c>
      <c r="J30" s="252">
        <v>20601</v>
      </c>
      <c r="K30" s="557">
        <v>0.15314792925801199</v>
      </c>
      <c r="L30" s="252">
        <v>35411</v>
      </c>
      <c r="M30" s="557">
        <v>0.2632455377387245</v>
      </c>
      <c r="N30" s="252">
        <v>11037</v>
      </c>
      <c r="O30" s="557">
        <v>8.204910903454582E-2</v>
      </c>
      <c r="P30" s="547">
        <v>101813</v>
      </c>
    </row>
    <row r="31" spans="1:16" ht="15">
      <c r="A31" s="545">
        <v>873</v>
      </c>
      <c r="B31" s="287" t="s">
        <v>922</v>
      </c>
      <c r="C31" s="427">
        <v>9752</v>
      </c>
      <c r="D31" s="546">
        <v>974</v>
      </c>
      <c r="E31" s="557">
        <v>9.987694831829369E-2</v>
      </c>
      <c r="F31" s="252">
        <v>1054</v>
      </c>
      <c r="G31" s="557">
        <v>0.10808039376538146</v>
      </c>
      <c r="H31" s="252">
        <v>1140</v>
      </c>
      <c r="I31" s="557">
        <v>0.11689909762100081</v>
      </c>
      <c r="J31" s="252">
        <v>1501</v>
      </c>
      <c r="K31" s="557">
        <v>0.1539171452009844</v>
      </c>
      <c r="L31" s="252">
        <v>1928</v>
      </c>
      <c r="M31" s="557">
        <v>0.19770303527481542</v>
      </c>
      <c r="N31" s="252">
        <v>759</v>
      </c>
      <c r="O31" s="557">
        <v>7.783018867924528E-2</v>
      </c>
      <c r="P31" s="547">
        <v>7356</v>
      </c>
    </row>
    <row r="32" spans="1:16">
      <c r="A32" s="542">
        <v>4</v>
      </c>
      <c r="B32" s="169" t="s">
        <v>395</v>
      </c>
      <c r="C32" s="367">
        <v>210077</v>
      </c>
      <c r="D32" s="543">
        <v>11923</v>
      </c>
      <c r="E32" s="558">
        <v>5.6755380170128093E-2</v>
      </c>
      <c r="F32" s="543">
        <v>13300</v>
      </c>
      <c r="G32" s="558">
        <v>6.3310119622804972E-2</v>
      </c>
      <c r="H32" s="60">
        <v>15685</v>
      </c>
      <c r="I32" s="558">
        <v>7.4663099720578649E-2</v>
      </c>
      <c r="J32" s="60">
        <v>26367</v>
      </c>
      <c r="K32" s="558">
        <v>0.12551112211236831</v>
      </c>
      <c r="L32" s="60">
        <v>54204</v>
      </c>
      <c r="M32" s="558">
        <v>0.25801967849883611</v>
      </c>
      <c r="N32" s="60">
        <v>22861</v>
      </c>
      <c r="O32" s="558">
        <v>0.10882200336067252</v>
      </c>
      <c r="P32" s="544">
        <v>144340</v>
      </c>
    </row>
    <row r="33" spans="1:16" ht="15">
      <c r="A33" s="545">
        <v>31</v>
      </c>
      <c r="B33" s="287" t="s">
        <v>16</v>
      </c>
      <c r="C33" s="427">
        <v>27846</v>
      </c>
      <c r="D33" s="546">
        <v>1474</v>
      </c>
      <c r="E33" s="557">
        <v>5.2933994110464698E-2</v>
      </c>
      <c r="F33" s="252">
        <v>1625</v>
      </c>
      <c r="G33" s="557">
        <v>5.8356676003734828E-2</v>
      </c>
      <c r="H33" s="252">
        <v>1925</v>
      </c>
      <c r="I33" s="557">
        <v>6.9130216189039723E-2</v>
      </c>
      <c r="J33" s="252">
        <v>3504</v>
      </c>
      <c r="K33" s="557">
        <v>0.12583494936436113</v>
      </c>
      <c r="L33" s="252">
        <v>6888</v>
      </c>
      <c r="M33" s="557">
        <v>0.24736048265460031</v>
      </c>
      <c r="N33" s="252">
        <v>2742</v>
      </c>
      <c r="O33" s="557">
        <v>9.8470157293686703E-2</v>
      </c>
      <c r="P33" s="547">
        <v>18158</v>
      </c>
    </row>
    <row r="34" spans="1:16" ht="15">
      <c r="A34" s="545">
        <v>40</v>
      </c>
      <c r="B34" s="287" t="s">
        <v>24</v>
      </c>
      <c r="C34" s="427">
        <v>19675</v>
      </c>
      <c r="D34" s="546">
        <v>1332</v>
      </c>
      <c r="E34" s="557">
        <v>6.7700127064803051E-2</v>
      </c>
      <c r="F34" s="252">
        <v>1472</v>
      </c>
      <c r="G34" s="557">
        <v>7.4815756035578149E-2</v>
      </c>
      <c r="H34" s="252">
        <v>1807</v>
      </c>
      <c r="I34" s="557">
        <v>9.1842439644218551E-2</v>
      </c>
      <c r="J34" s="252">
        <v>3096</v>
      </c>
      <c r="K34" s="557">
        <v>0.15735705209656925</v>
      </c>
      <c r="L34" s="252">
        <v>5761</v>
      </c>
      <c r="M34" s="557">
        <v>0.29280813214739515</v>
      </c>
      <c r="N34" s="252">
        <v>1731</v>
      </c>
      <c r="O34" s="557">
        <v>8.7979669631512075E-2</v>
      </c>
      <c r="P34" s="547">
        <v>15199</v>
      </c>
    </row>
    <row r="35" spans="1:16" ht="15">
      <c r="A35" s="545">
        <v>190</v>
      </c>
      <c r="B35" s="287" t="s">
        <v>81</v>
      </c>
      <c r="C35" s="427">
        <v>10422</v>
      </c>
      <c r="D35" s="546">
        <v>393</v>
      </c>
      <c r="E35" s="557">
        <v>3.7708693149107658E-2</v>
      </c>
      <c r="F35" s="252">
        <v>502</v>
      </c>
      <c r="G35" s="557">
        <v>4.8167338322778738E-2</v>
      </c>
      <c r="H35" s="252">
        <v>614</v>
      </c>
      <c r="I35" s="557">
        <v>5.8913836115908655E-2</v>
      </c>
      <c r="J35" s="252">
        <v>955</v>
      </c>
      <c r="K35" s="557">
        <v>9.1633083861063142E-2</v>
      </c>
      <c r="L35" s="252">
        <v>2606</v>
      </c>
      <c r="M35" s="557">
        <v>0.25004797543657648</v>
      </c>
      <c r="N35" s="252">
        <v>1631</v>
      </c>
      <c r="O35" s="557">
        <v>0.15649587411245441</v>
      </c>
      <c r="P35" s="547">
        <v>6701</v>
      </c>
    </row>
    <row r="36" spans="1:16" ht="15">
      <c r="A36" s="545">
        <v>604</v>
      </c>
      <c r="B36" s="287" t="s">
        <v>177</v>
      </c>
      <c r="C36" s="427">
        <v>30501</v>
      </c>
      <c r="D36" s="546">
        <v>2370</v>
      </c>
      <c r="E36" s="557">
        <v>7.7702370414084787E-2</v>
      </c>
      <c r="F36" s="252">
        <v>2576</v>
      </c>
      <c r="G36" s="557">
        <v>8.4456247336152909E-2</v>
      </c>
      <c r="H36" s="252">
        <v>2850</v>
      </c>
      <c r="I36" s="557">
        <v>9.3439559358709554E-2</v>
      </c>
      <c r="J36" s="252">
        <v>4492</v>
      </c>
      <c r="K36" s="557">
        <v>0.14727385987344677</v>
      </c>
      <c r="L36" s="252">
        <v>8633</v>
      </c>
      <c r="M36" s="557">
        <v>0.28303990033113668</v>
      </c>
      <c r="N36" s="252">
        <v>2873</v>
      </c>
      <c r="O36" s="557">
        <v>9.4193632995639487E-2</v>
      </c>
      <c r="P36" s="547">
        <v>23794</v>
      </c>
    </row>
    <row r="37" spans="1:16" ht="15">
      <c r="A37" s="545">
        <v>670</v>
      </c>
      <c r="B37" s="287" t="s">
        <v>211</v>
      </c>
      <c r="C37" s="427">
        <v>22966</v>
      </c>
      <c r="D37" s="546">
        <v>908</v>
      </c>
      <c r="E37" s="557">
        <v>3.9536706435600449E-2</v>
      </c>
      <c r="F37" s="252">
        <v>1178</v>
      </c>
      <c r="G37" s="557">
        <v>5.1293216058521295E-2</v>
      </c>
      <c r="H37" s="252">
        <v>1436</v>
      </c>
      <c r="I37" s="557">
        <v>6.2527214142645657E-2</v>
      </c>
      <c r="J37" s="252">
        <v>2247</v>
      </c>
      <c r="K37" s="557">
        <v>9.7840285639641214E-2</v>
      </c>
      <c r="L37" s="252">
        <v>5341</v>
      </c>
      <c r="M37" s="557">
        <v>0.23256117739266743</v>
      </c>
      <c r="N37" s="252">
        <v>2816</v>
      </c>
      <c r="O37" s="557">
        <v>0.12261604110424106</v>
      </c>
      <c r="P37" s="547">
        <v>13926</v>
      </c>
    </row>
    <row r="38" spans="1:16" ht="15">
      <c r="A38" s="545">
        <v>690</v>
      </c>
      <c r="B38" s="287" t="s">
        <v>221</v>
      </c>
      <c r="C38" s="427">
        <v>13075</v>
      </c>
      <c r="D38" s="546">
        <v>292</v>
      </c>
      <c r="E38" s="557">
        <v>2.2332695984703634E-2</v>
      </c>
      <c r="F38" s="252">
        <v>413</v>
      </c>
      <c r="G38" s="557">
        <v>3.1586998087954114E-2</v>
      </c>
      <c r="H38" s="252">
        <v>555</v>
      </c>
      <c r="I38" s="557">
        <v>4.2447418738049712E-2</v>
      </c>
      <c r="J38" s="252">
        <v>860</v>
      </c>
      <c r="K38" s="557">
        <v>6.5774378585086044E-2</v>
      </c>
      <c r="L38" s="252">
        <v>2413</v>
      </c>
      <c r="M38" s="557">
        <v>0.1845506692160612</v>
      </c>
      <c r="N38" s="252">
        <v>1536</v>
      </c>
      <c r="O38" s="557">
        <v>0.11747609942638623</v>
      </c>
      <c r="P38" s="547">
        <v>6069</v>
      </c>
    </row>
    <row r="39" spans="1:16" ht="15">
      <c r="A39" s="545">
        <v>736</v>
      </c>
      <c r="B39" s="287" t="s">
        <v>225</v>
      </c>
      <c r="C39" s="427">
        <v>40922</v>
      </c>
      <c r="D39" s="546">
        <v>2959</v>
      </c>
      <c r="E39" s="557">
        <v>7.230829382728117E-2</v>
      </c>
      <c r="F39" s="252">
        <v>2920</v>
      </c>
      <c r="G39" s="557">
        <v>7.1355261228678954E-2</v>
      </c>
      <c r="H39" s="252">
        <v>3201</v>
      </c>
      <c r="I39" s="557">
        <v>7.8221983285274424E-2</v>
      </c>
      <c r="J39" s="252">
        <v>5534</v>
      </c>
      <c r="K39" s="557">
        <v>0.13523288206832509</v>
      </c>
      <c r="L39" s="252">
        <v>10228</v>
      </c>
      <c r="M39" s="557">
        <v>0.24993890816675626</v>
      </c>
      <c r="N39" s="252">
        <v>3406</v>
      </c>
      <c r="O39" s="557">
        <v>8.3231513611260452E-2</v>
      </c>
      <c r="P39" s="547">
        <v>28248</v>
      </c>
    </row>
    <row r="40" spans="1:16" ht="15">
      <c r="A40" s="545">
        <v>858</v>
      </c>
      <c r="B40" s="287" t="s">
        <v>253</v>
      </c>
      <c r="C40" s="427">
        <v>12556</v>
      </c>
      <c r="D40" s="546">
        <v>904</v>
      </c>
      <c r="E40" s="557">
        <v>7.1997451417648933E-2</v>
      </c>
      <c r="F40" s="252">
        <v>974</v>
      </c>
      <c r="G40" s="557">
        <v>7.7572475310608471E-2</v>
      </c>
      <c r="H40" s="252">
        <v>1184</v>
      </c>
      <c r="I40" s="557">
        <v>9.4297546989487099E-2</v>
      </c>
      <c r="J40" s="252">
        <v>2131</v>
      </c>
      <c r="K40" s="557">
        <v>0.16971965594138261</v>
      </c>
      <c r="L40" s="252">
        <v>4361</v>
      </c>
      <c r="M40" s="557">
        <v>0.34732398853137941</v>
      </c>
      <c r="N40" s="252">
        <v>1799</v>
      </c>
      <c r="O40" s="557">
        <v>0.14327811404906021</v>
      </c>
      <c r="P40" s="547">
        <v>11353</v>
      </c>
    </row>
    <row r="41" spans="1:16" ht="15">
      <c r="A41" s="545">
        <v>885</v>
      </c>
      <c r="B41" s="287" t="s">
        <v>259</v>
      </c>
      <c r="C41" s="427">
        <v>8091</v>
      </c>
      <c r="D41" s="546">
        <v>405</v>
      </c>
      <c r="E41" s="557">
        <v>5.0055617352614018E-2</v>
      </c>
      <c r="F41" s="252">
        <v>511</v>
      </c>
      <c r="G41" s="557">
        <v>6.315659374613769E-2</v>
      </c>
      <c r="H41" s="252">
        <v>550</v>
      </c>
      <c r="I41" s="557">
        <v>6.7976764306019039E-2</v>
      </c>
      <c r="J41" s="252">
        <v>949</v>
      </c>
      <c r="K41" s="557">
        <v>0.11729081695711284</v>
      </c>
      <c r="L41" s="252">
        <v>2218</v>
      </c>
      <c r="M41" s="557">
        <v>0.27413175132863676</v>
      </c>
      <c r="N41" s="252">
        <v>988</v>
      </c>
      <c r="O41" s="557">
        <v>0.12211098751699419</v>
      </c>
      <c r="P41" s="547">
        <v>5621</v>
      </c>
    </row>
    <row r="42" spans="1:16" ht="15">
      <c r="A42" s="545">
        <v>890</v>
      </c>
      <c r="B42" s="287" t="s">
        <v>263</v>
      </c>
      <c r="C42" s="427">
        <v>24023</v>
      </c>
      <c r="D42" s="546">
        <v>886</v>
      </c>
      <c r="E42" s="557">
        <v>3.6881322066353077E-2</v>
      </c>
      <c r="F42" s="252">
        <v>1129</v>
      </c>
      <c r="G42" s="557">
        <v>4.6996628231278356E-2</v>
      </c>
      <c r="H42" s="252">
        <v>1563</v>
      </c>
      <c r="I42" s="557">
        <v>6.5062648295383593E-2</v>
      </c>
      <c r="J42" s="252">
        <v>2599</v>
      </c>
      <c r="K42" s="557">
        <v>0.10818798651292512</v>
      </c>
      <c r="L42" s="252">
        <v>5755</v>
      </c>
      <c r="M42" s="557">
        <v>0.23956208633392997</v>
      </c>
      <c r="N42" s="252">
        <v>3339</v>
      </c>
      <c r="O42" s="557">
        <v>0.13899179952545476</v>
      </c>
      <c r="P42" s="547">
        <v>15271</v>
      </c>
    </row>
    <row r="43" spans="1:16">
      <c r="A43" s="542">
        <v>5</v>
      </c>
      <c r="B43" s="169" t="s">
        <v>396</v>
      </c>
      <c r="C43" s="367">
        <v>222192</v>
      </c>
      <c r="D43" s="543">
        <v>11751</v>
      </c>
      <c r="E43" s="558">
        <v>5.2886692590192269E-2</v>
      </c>
      <c r="F43" s="543">
        <v>14044</v>
      </c>
      <c r="G43" s="558">
        <v>6.3206596097069204E-2</v>
      </c>
      <c r="H43" s="60">
        <v>16041</v>
      </c>
      <c r="I43" s="558">
        <v>7.2194318427306114E-2</v>
      </c>
      <c r="J43" s="60">
        <v>25165</v>
      </c>
      <c r="K43" s="558">
        <v>0.11325790307481817</v>
      </c>
      <c r="L43" s="60">
        <v>56472</v>
      </c>
      <c r="M43" s="558">
        <v>0.25415856556491684</v>
      </c>
      <c r="N43" s="60">
        <v>27953</v>
      </c>
      <c r="O43" s="558">
        <v>0.12580560956290054</v>
      </c>
      <c r="P43" s="544">
        <v>151426</v>
      </c>
    </row>
    <row r="44" spans="1:16" ht="15">
      <c r="A44" s="545">
        <v>4</v>
      </c>
      <c r="B44" s="287" t="s">
        <v>10</v>
      </c>
      <c r="C44" s="427">
        <v>2855</v>
      </c>
      <c r="D44" s="546">
        <v>75</v>
      </c>
      <c r="E44" s="557">
        <v>2.6269702276707531E-2</v>
      </c>
      <c r="F44" s="252">
        <v>118</v>
      </c>
      <c r="G44" s="557">
        <v>4.1330998248686517E-2</v>
      </c>
      <c r="H44" s="252">
        <v>136</v>
      </c>
      <c r="I44" s="557">
        <v>4.7635726795096325E-2</v>
      </c>
      <c r="J44" s="252">
        <v>196</v>
      </c>
      <c r="K44" s="557">
        <v>6.865148861646235E-2</v>
      </c>
      <c r="L44" s="252">
        <v>570</v>
      </c>
      <c r="M44" s="557">
        <v>0.19964973730297722</v>
      </c>
      <c r="N44" s="252">
        <v>315</v>
      </c>
      <c r="O44" s="557">
        <v>0.11033274956217162</v>
      </c>
      <c r="P44" s="547">
        <v>1410</v>
      </c>
    </row>
    <row r="45" spans="1:16" ht="15">
      <c r="A45" s="545">
        <v>42</v>
      </c>
      <c r="B45" s="287" t="s">
        <v>923</v>
      </c>
      <c r="C45" s="427">
        <v>28049</v>
      </c>
      <c r="D45" s="546">
        <v>1281</v>
      </c>
      <c r="E45" s="557">
        <v>4.5670077364611927E-2</v>
      </c>
      <c r="F45" s="252">
        <v>1511</v>
      </c>
      <c r="G45" s="557">
        <v>5.3870013191201112E-2</v>
      </c>
      <c r="H45" s="252">
        <v>1886</v>
      </c>
      <c r="I45" s="557">
        <v>6.72394737780313E-2</v>
      </c>
      <c r="J45" s="252">
        <v>3376</v>
      </c>
      <c r="K45" s="557">
        <v>0.12036079717636992</v>
      </c>
      <c r="L45" s="252">
        <v>7804</v>
      </c>
      <c r="M45" s="557">
        <v>0.27822738778566081</v>
      </c>
      <c r="N45" s="252">
        <v>3211</v>
      </c>
      <c r="O45" s="557">
        <v>0.11447823451816463</v>
      </c>
      <c r="P45" s="547">
        <v>19069</v>
      </c>
    </row>
    <row r="46" spans="1:16" ht="15">
      <c r="A46" s="545">
        <v>44</v>
      </c>
      <c r="B46" s="287" t="s">
        <v>30</v>
      </c>
      <c r="C46" s="427">
        <v>7483</v>
      </c>
      <c r="D46" s="546">
        <v>428</v>
      </c>
      <c r="E46" s="557">
        <v>5.7196311639716689E-2</v>
      </c>
      <c r="F46" s="252">
        <v>479</v>
      </c>
      <c r="G46" s="557">
        <v>6.4011759989309094E-2</v>
      </c>
      <c r="H46" s="252">
        <v>541</v>
      </c>
      <c r="I46" s="557">
        <v>7.2297207002539082E-2</v>
      </c>
      <c r="J46" s="252">
        <v>968</v>
      </c>
      <c r="K46" s="557">
        <v>0.1293598824001069</v>
      </c>
      <c r="L46" s="252">
        <v>2196</v>
      </c>
      <c r="M46" s="557">
        <v>0.29346518775892022</v>
      </c>
      <c r="N46" s="252">
        <v>1011</v>
      </c>
      <c r="O46" s="557">
        <v>0.13510624081250835</v>
      </c>
      <c r="P46" s="547">
        <v>5623</v>
      </c>
    </row>
    <row r="47" spans="1:16" ht="15">
      <c r="A47" s="545">
        <v>59</v>
      </c>
      <c r="B47" s="287" t="s">
        <v>39</v>
      </c>
      <c r="C47" s="427">
        <v>5404</v>
      </c>
      <c r="D47" s="546">
        <v>108</v>
      </c>
      <c r="E47" s="557">
        <v>1.9985196150999258E-2</v>
      </c>
      <c r="F47" s="252">
        <v>137</v>
      </c>
      <c r="G47" s="557">
        <v>2.5351591413767579E-2</v>
      </c>
      <c r="H47" s="252">
        <v>189</v>
      </c>
      <c r="I47" s="557">
        <v>3.4974093264248704E-2</v>
      </c>
      <c r="J47" s="252">
        <v>287</v>
      </c>
      <c r="K47" s="557">
        <v>5.3108808290155442E-2</v>
      </c>
      <c r="L47" s="252">
        <v>952</v>
      </c>
      <c r="M47" s="557">
        <v>0.17616580310880828</v>
      </c>
      <c r="N47" s="252">
        <v>873</v>
      </c>
      <c r="O47" s="557">
        <v>0.16154700222057736</v>
      </c>
      <c r="P47" s="547">
        <v>2546</v>
      </c>
    </row>
    <row r="48" spans="1:16" ht="15">
      <c r="A48" s="545">
        <v>113</v>
      </c>
      <c r="B48" s="287" t="s">
        <v>55</v>
      </c>
      <c r="C48" s="427">
        <v>10017</v>
      </c>
      <c r="D48" s="546">
        <v>507</v>
      </c>
      <c r="E48" s="557">
        <v>5.0613956274333634E-2</v>
      </c>
      <c r="F48" s="252">
        <v>554</v>
      </c>
      <c r="G48" s="557">
        <v>5.5305979834281718E-2</v>
      </c>
      <c r="H48" s="252">
        <v>678</v>
      </c>
      <c r="I48" s="557">
        <v>6.7684935609463912E-2</v>
      </c>
      <c r="J48" s="252">
        <v>1109</v>
      </c>
      <c r="K48" s="557">
        <v>0.11071178995707298</v>
      </c>
      <c r="L48" s="252">
        <v>2379</v>
      </c>
      <c r="M48" s="557">
        <v>0.2374962563641809</v>
      </c>
      <c r="N48" s="252">
        <v>1054</v>
      </c>
      <c r="O48" s="557">
        <v>0.10522112408904861</v>
      </c>
      <c r="P48" s="547">
        <v>6281</v>
      </c>
    </row>
    <row r="49" spans="1:16" ht="15">
      <c r="A49" s="545">
        <v>125</v>
      </c>
      <c r="B49" s="287" t="s">
        <v>59</v>
      </c>
      <c r="C49" s="427">
        <v>8870</v>
      </c>
      <c r="D49" s="546">
        <v>495</v>
      </c>
      <c r="E49" s="557">
        <v>5.5806087936865839E-2</v>
      </c>
      <c r="F49" s="252">
        <v>610</v>
      </c>
      <c r="G49" s="557">
        <v>6.8771138669673049E-2</v>
      </c>
      <c r="H49" s="252">
        <v>709</v>
      </c>
      <c r="I49" s="557">
        <v>7.9932356257046228E-2</v>
      </c>
      <c r="J49" s="252">
        <v>1275</v>
      </c>
      <c r="K49" s="557">
        <v>0.14374295377677565</v>
      </c>
      <c r="L49" s="252">
        <v>2803</v>
      </c>
      <c r="M49" s="557">
        <v>0.31600901916572716</v>
      </c>
      <c r="N49" s="252">
        <v>1033</v>
      </c>
      <c r="O49" s="557">
        <v>0.11645997745208568</v>
      </c>
      <c r="P49" s="547">
        <v>6925</v>
      </c>
    </row>
    <row r="50" spans="1:16" ht="15">
      <c r="A50" s="545">
        <v>138</v>
      </c>
      <c r="B50" s="287" t="s">
        <v>65</v>
      </c>
      <c r="C50" s="427">
        <v>16371</v>
      </c>
      <c r="D50" s="546">
        <v>823</v>
      </c>
      <c r="E50" s="557">
        <v>5.0271822124488427E-2</v>
      </c>
      <c r="F50" s="252">
        <v>899</v>
      </c>
      <c r="G50" s="557">
        <v>5.4914177509009836E-2</v>
      </c>
      <c r="H50" s="252">
        <v>1099</v>
      </c>
      <c r="I50" s="557">
        <v>6.7130902205118803E-2</v>
      </c>
      <c r="J50" s="252">
        <v>1687</v>
      </c>
      <c r="K50" s="557">
        <v>0.10304807281167919</v>
      </c>
      <c r="L50" s="252">
        <v>4147</v>
      </c>
      <c r="M50" s="557">
        <v>0.25331378657381953</v>
      </c>
      <c r="N50" s="252">
        <v>2474</v>
      </c>
      <c r="O50" s="557">
        <v>0.151120884490868</v>
      </c>
      <c r="P50" s="547">
        <v>11129</v>
      </c>
    </row>
    <row r="51" spans="1:16" ht="15">
      <c r="A51" s="545">
        <v>234</v>
      </c>
      <c r="B51" s="287" t="s">
        <v>92</v>
      </c>
      <c r="C51" s="427">
        <v>24586</v>
      </c>
      <c r="D51" s="546">
        <v>2255</v>
      </c>
      <c r="E51" s="557">
        <v>9.1718864394370783E-2</v>
      </c>
      <c r="F51" s="252">
        <v>2630</v>
      </c>
      <c r="G51" s="557">
        <v>0.10697144716505329</v>
      </c>
      <c r="H51" s="252">
        <v>2850</v>
      </c>
      <c r="I51" s="557">
        <v>0.11591962905718702</v>
      </c>
      <c r="J51" s="252">
        <v>3991</v>
      </c>
      <c r="K51" s="557">
        <v>0.16232815423411698</v>
      </c>
      <c r="L51" s="252">
        <v>7072</v>
      </c>
      <c r="M51" s="557">
        <v>0.28764337427804443</v>
      </c>
      <c r="N51" s="252">
        <v>2917</v>
      </c>
      <c r="O51" s="557">
        <v>0.11864475717888229</v>
      </c>
      <c r="P51" s="547">
        <v>21715</v>
      </c>
    </row>
    <row r="52" spans="1:16" ht="15">
      <c r="A52" s="545">
        <v>240</v>
      </c>
      <c r="B52" s="287" t="s">
        <v>97</v>
      </c>
      <c r="C52" s="427">
        <v>12820</v>
      </c>
      <c r="D52" s="546">
        <v>272</v>
      </c>
      <c r="E52" s="557">
        <v>2.1216848673946957E-2</v>
      </c>
      <c r="F52" s="252">
        <v>382</v>
      </c>
      <c r="G52" s="557">
        <v>2.9797191887675507E-2</v>
      </c>
      <c r="H52" s="252">
        <v>514</v>
      </c>
      <c r="I52" s="557">
        <v>4.0093603744149768E-2</v>
      </c>
      <c r="J52" s="252">
        <v>783</v>
      </c>
      <c r="K52" s="557">
        <v>6.1076443057722307E-2</v>
      </c>
      <c r="L52" s="252">
        <v>2469</v>
      </c>
      <c r="M52" s="557">
        <v>0.19258970358814353</v>
      </c>
      <c r="N52" s="252">
        <v>2013</v>
      </c>
      <c r="O52" s="557">
        <v>0.15702028081123245</v>
      </c>
      <c r="P52" s="547">
        <v>6433</v>
      </c>
    </row>
    <row r="53" spans="1:16" ht="15">
      <c r="A53" s="545">
        <v>284</v>
      </c>
      <c r="B53" s="287" t="s">
        <v>108</v>
      </c>
      <c r="C53" s="427">
        <v>21905</v>
      </c>
      <c r="D53" s="546">
        <v>1764</v>
      </c>
      <c r="E53" s="557">
        <v>8.0529559461310199E-2</v>
      </c>
      <c r="F53" s="252">
        <v>2195</v>
      </c>
      <c r="G53" s="557">
        <v>0.1002054325496462</v>
      </c>
      <c r="H53" s="252">
        <v>2114</v>
      </c>
      <c r="I53" s="557">
        <v>9.6507646656014606E-2</v>
      </c>
      <c r="J53" s="252">
        <v>3202</v>
      </c>
      <c r="K53" s="557">
        <v>0.14617667199269574</v>
      </c>
      <c r="L53" s="252">
        <v>6203</v>
      </c>
      <c r="M53" s="557">
        <v>0.28317735676786121</v>
      </c>
      <c r="N53" s="252">
        <v>2867</v>
      </c>
      <c r="O53" s="557">
        <v>0.13088335996347866</v>
      </c>
      <c r="P53" s="547">
        <v>18345</v>
      </c>
    </row>
    <row r="54" spans="1:16" ht="15">
      <c r="A54" s="545">
        <v>306</v>
      </c>
      <c r="B54" s="287" t="s">
        <v>110</v>
      </c>
      <c r="C54" s="427">
        <v>5963</v>
      </c>
      <c r="D54" s="546">
        <v>317</v>
      </c>
      <c r="E54" s="557">
        <v>5.3161160489686402E-2</v>
      </c>
      <c r="F54" s="252">
        <v>389</v>
      </c>
      <c r="G54" s="557">
        <v>6.5235619654536309E-2</v>
      </c>
      <c r="H54" s="252">
        <v>447</v>
      </c>
      <c r="I54" s="557">
        <v>7.496226731510984E-2</v>
      </c>
      <c r="J54" s="252">
        <v>657</v>
      </c>
      <c r="K54" s="557">
        <v>0.11017943987925541</v>
      </c>
      <c r="L54" s="252">
        <v>1462</v>
      </c>
      <c r="M54" s="557">
        <v>0.24517860137514674</v>
      </c>
      <c r="N54" s="252">
        <v>742</v>
      </c>
      <c r="O54" s="557">
        <v>0.12443400972664766</v>
      </c>
      <c r="P54" s="547">
        <v>4014</v>
      </c>
    </row>
    <row r="55" spans="1:16" ht="15">
      <c r="A55" s="545">
        <v>347</v>
      </c>
      <c r="B55" s="287" t="s">
        <v>124</v>
      </c>
      <c r="C55" s="427">
        <v>5716</v>
      </c>
      <c r="D55" s="546">
        <v>134</v>
      </c>
      <c r="E55" s="557">
        <v>2.3442967109867041E-2</v>
      </c>
      <c r="F55" s="252">
        <v>183</v>
      </c>
      <c r="G55" s="557">
        <v>3.2015395381385585E-2</v>
      </c>
      <c r="H55" s="252">
        <v>237</v>
      </c>
      <c r="I55" s="557">
        <v>4.1462561231630508E-2</v>
      </c>
      <c r="J55" s="252">
        <v>368</v>
      </c>
      <c r="K55" s="557">
        <v>6.4380685794261719E-2</v>
      </c>
      <c r="L55" s="252">
        <v>1268</v>
      </c>
      <c r="M55" s="557">
        <v>0.2218334499650105</v>
      </c>
      <c r="N55" s="252">
        <v>893</v>
      </c>
      <c r="O55" s="557">
        <v>0.15622813156053184</v>
      </c>
      <c r="P55" s="547">
        <v>3083</v>
      </c>
    </row>
    <row r="56" spans="1:16" ht="15">
      <c r="A56" s="545">
        <v>411</v>
      </c>
      <c r="B56" s="287" t="s">
        <v>145</v>
      </c>
      <c r="C56" s="427">
        <v>10649</v>
      </c>
      <c r="D56" s="546">
        <v>406</v>
      </c>
      <c r="E56" s="557">
        <v>3.8125645600525872E-2</v>
      </c>
      <c r="F56" s="252">
        <v>543</v>
      </c>
      <c r="G56" s="557">
        <v>5.0990703352427461E-2</v>
      </c>
      <c r="H56" s="252">
        <v>729</v>
      </c>
      <c r="I56" s="557">
        <v>6.8457132125082171E-2</v>
      </c>
      <c r="J56" s="252">
        <v>1098</v>
      </c>
      <c r="K56" s="557">
        <v>0.10310827307728425</v>
      </c>
      <c r="L56" s="252">
        <v>2905</v>
      </c>
      <c r="M56" s="557">
        <v>0.27279556765893509</v>
      </c>
      <c r="N56" s="252">
        <v>1617</v>
      </c>
      <c r="O56" s="557">
        <v>0.15184524368485303</v>
      </c>
      <c r="P56" s="547">
        <v>7298</v>
      </c>
    </row>
    <row r="57" spans="1:16" ht="15">
      <c r="A57" s="545">
        <v>501</v>
      </c>
      <c r="B57" s="287" t="s">
        <v>163</v>
      </c>
      <c r="C57" s="427">
        <v>3327</v>
      </c>
      <c r="D57" s="546">
        <v>94</v>
      </c>
      <c r="E57" s="557">
        <v>2.8253681995792004E-2</v>
      </c>
      <c r="F57" s="252">
        <v>126</v>
      </c>
      <c r="G57" s="557">
        <v>3.787195671776375E-2</v>
      </c>
      <c r="H57" s="252">
        <v>178</v>
      </c>
      <c r="I57" s="557">
        <v>5.3501653140967838E-2</v>
      </c>
      <c r="J57" s="252">
        <v>247</v>
      </c>
      <c r="K57" s="557">
        <v>7.4241058010219421E-2</v>
      </c>
      <c r="L57" s="252">
        <v>699</v>
      </c>
      <c r="M57" s="557">
        <v>0.21009918845807032</v>
      </c>
      <c r="N57" s="252">
        <v>456</v>
      </c>
      <c r="O57" s="557">
        <v>0.13706041478809738</v>
      </c>
      <c r="P57" s="547">
        <v>1800</v>
      </c>
    </row>
    <row r="58" spans="1:16" ht="15">
      <c r="A58" s="545">
        <v>543</v>
      </c>
      <c r="B58" s="287" t="s">
        <v>167</v>
      </c>
      <c r="C58" s="427">
        <v>8644</v>
      </c>
      <c r="D58" s="546">
        <v>518</v>
      </c>
      <c r="E58" s="557">
        <v>5.9925960203609442E-2</v>
      </c>
      <c r="F58" s="252">
        <v>691</v>
      </c>
      <c r="G58" s="557">
        <v>7.9939842665432664E-2</v>
      </c>
      <c r="H58" s="252">
        <v>763</v>
      </c>
      <c r="I58" s="557">
        <v>8.8269319759370662E-2</v>
      </c>
      <c r="J58" s="252">
        <v>1122</v>
      </c>
      <c r="K58" s="557">
        <v>0.12980101804720037</v>
      </c>
      <c r="L58" s="252">
        <v>2383</v>
      </c>
      <c r="M58" s="557">
        <v>0.27568255437297545</v>
      </c>
      <c r="N58" s="252">
        <v>1065</v>
      </c>
      <c r="O58" s="557">
        <v>0.12320684868116613</v>
      </c>
      <c r="P58" s="547">
        <v>6542</v>
      </c>
    </row>
    <row r="59" spans="1:16" ht="15">
      <c r="A59" s="545">
        <v>628</v>
      </c>
      <c r="B59" s="287" t="s">
        <v>183</v>
      </c>
      <c r="C59" s="427">
        <v>9668</v>
      </c>
      <c r="D59" s="546">
        <v>621</v>
      </c>
      <c r="E59" s="557">
        <v>6.4232519652461725E-2</v>
      </c>
      <c r="F59" s="252">
        <v>731</v>
      </c>
      <c r="G59" s="557">
        <v>7.5610260653702938E-2</v>
      </c>
      <c r="H59" s="252">
        <v>834</v>
      </c>
      <c r="I59" s="557">
        <v>8.6263963591228801E-2</v>
      </c>
      <c r="J59" s="252">
        <v>1160</v>
      </c>
      <c r="K59" s="557">
        <v>0.11998345055854365</v>
      </c>
      <c r="L59" s="252">
        <v>2577</v>
      </c>
      <c r="M59" s="557">
        <v>0.26654944145635084</v>
      </c>
      <c r="N59" s="252">
        <v>1127</v>
      </c>
      <c r="O59" s="557">
        <v>0.11657012825817128</v>
      </c>
      <c r="P59" s="547">
        <v>7050</v>
      </c>
    </row>
    <row r="60" spans="1:16" ht="15">
      <c r="A60" s="545">
        <v>656</v>
      </c>
      <c r="B60" s="287" t="s">
        <v>195</v>
      </c>
      <c r="C60" s="427">
        <v>16499</v>
      </c>
      <c r="D60" s="546">
        <v>614</v>
      </c>
      <c r="E60" s="557">
        <v>3.7214376628886596E-2</v>
      </c>
      <c r="F60" s="252">
        <v>640</v>
      </c>
      <c r="G60" s="557">
        <v>3.879022971089157E-2</v>
      </c>
      <c r="H60" s="252">
        <v>735</v>
      </c>
      <c r="I60" s="557">
        <v>4.4548154433602036E-2</v>
      </c>
      <c r="J60" s="252">
        <v>1305</v>
      </c>
      <c r="K60" s="557">
        <v>7.9095702769864842E-2</v>
      </c>
      <c r="L60" s="252">
        <v>3215</v>
      </c>
      <c r="M60" s="557">
        <v>0.19486029456330686</v>
      </c>
      <c r="N60" s="252">
        <v>1450</v>
      </c>
      <c r="O60" s="557">
        <v>8.7884114188738705E-2</v>
      </c>
      <c r="P60" s="547">
        <v>7959</v>
      </c>
    </row>
    <row r="61" spans="1:16" ht="15">
      <c r="A61" s="545">
        <v>761</v>
      </c>
      <c r="B61" s="287" t="s">
        <v>230</v>
      </c>
      <c r="C61" s="427">
        <v>16089</v>
      </c>
      <c r="D61" s="546">
        <v>630</v>
      </c>
      <c r="E61" s="557">
        <v>3.915718814096588E-2</v>
      </c>
      <c r="F61" s="252">
        <v>716</v>
      </c>
      <c r="G61" s="557">
        <v>4.450245509354217E-2</v>
      </c>
      <c r="H61" s="252">
        <v>792</v>
      </c>
      <c r="I61" s="557">
        <v>4.9226179377214248E-2</v>
      </c>
      <c r="J61" s="252">
        <v>1481</v>
      </c>
      <c r="K61" s="557">
        <v>9.2050469264715024E-2</v>
      </c>
      <c r="L61" s="252">
        <v>3470</v>
      </c>
      <c r="M61" s="557">
        <v>0.21567530610976443</v>
      </c>
      <c r="N61" s="252">
        <v>1823</v>
      </c>
      <c r="O61" s="557">
        <v>0.11330722854123935</v>
      </c>
      <c r="P61" s="547">
        <v>8912</v>
      </c>
    </row>
    <row r="62" spans="1:16" ht="15">
      <c r="A62" s="545">
        <v>842</v>
      </c>
      <c r="B62" s="287" t="s">
        <v>244</v>
      </c>
      <c r="C62" s="427">
        <v>7277</v>
      </c>
      <c r="D62" s="546">
        <v>409</v>
      </c>
      <c r="E62" s="557">
        <v>5.6204479868077507E-2</v>
      </c>
      <c r="F62" s="252">
        <v>510</v>
      </c>
      <c r="G62" s="557">
        <v>7.0083825752370488E-2</v>
      </c>
      <c r="H62" s="252">
        <v>610</v>
      </c>
      <c r="I62" s="557">
        <v>8.3825752370482343E-2</v>
      </c>
      <c r="J62" s="252">
        <v>853</v>
      </c>
      <c r="K62" s="557">
        <v>0.11721863405249416</v>
      </c>
      <c r="L62" s="252">
        <v>1898</v>
      </c>
      <c r="M62" s="557">
        <v>0.26082176721176309</v>
      </c>
      <c r="N62" s="252">
        <v>1012</v>
      </c>
      <c r="O62" s="557">
        <v>0.13906829737529203</v>
      </c>
      <c r="P62" s="547">
        <v>5292</v>
      </c>
    </row>
    <row r="63" spans="1:16">
      <c r="A63" s="542">
        <v>6</v>
      </c>
      <c r="B63" s="169" t="s">
        <v>397</v>
      </c>
      <c r="C63" s="367">
        <v>258339</v>
      </c>
      <c r="D63" s="543">
        <v>9436</v>
      </c>
      <c r="E63" s="558">
        <v>3.6525650405087887E-2</v>
      </c>
      <c r="F63" s="543">
        <v>12352</v>
      </c>
      <c r="G63" s="558">
        <v>4.7813144743921746E-2</v>
      </c>
      <c r="H63" s="60">
        <v>15299</v>
      </c>
      <c r="I63" s="558">
        <v>5.9220636450555281E-2</v>
      </c>
      <c r="J63" s="60">
        <v>25359</v>
      </c>
      <c r="K63" s="558">
        <v>9.8161717742965643E-2</v>
      </c>
      <c r="L63" s="60">
        <v>53793</v>
      </c>
      <c r="M63" s="558">
        <v>0.2082264001950925</v>
      </c>
      <c r="N63" s="60">
        <v>23775</v>
      </c>
      <c r="O63" s="558">
        <v>9.2030239336685513E-2</v>
      </c>
      <c r="P63" s="544">
        <v>140014</v>
      </c>
    </row>
    <row r="64" spans="1:16" ht="15">
      <c r="A64" s="545">
        <v>38</v>
      </c>
      <c r="B64" s="287" t="s">
        <v>22</v>
      </c>
      <c r="C64" s="427">
        <v>12121</v>
      </c>
      <c r="D64" s="546">
        <v>555</v>
      </c>
      <c r="E64" s="557">
        <v>4.5788301295272664E-2</v>
      </c>
      <c r="F64" s="252">
        <v>729</v>
      </c>
      <c r="G64" s="557">
        <v>6.0143552512168963E-2</v>
      </c>
      <c r="H64" s="252">
        <v>890</v>
      </c>
      <c r="I64" s="557">
        <v>7.3426284959986793E-2</v>
      </c>
      <c r="J64" s="252">
        <v>1421</v>
      </c>
      <c r="K64" s="557">
        <v>0.11723455160465308</v>
      </c>
      <c r="L64" s="252">
        <v>3322</v>
      </c>
      <c r="M64" s="557">
        <v>0.27406979622143385</v>
      </c>
      <c r="N64" s="252">
        <v>1594</v>
      </c>
      <c r="O64" s="557">
        <v>0.13150730137777411</v>
      </c>
      <c r="P64" s="547">
        <v>8511</v>
      </c>
    </row>
    <row r="65" spans="1:16" ht="15">
      <c r="A65" s="545">
        <v>86</v>
      </c>
      <c r="B65" s="287" t="s">
        <v>43</v>
      </c>
      <c r="C65" s="427">
        <v>6405</v>
      </c>
      <c r="D65" s="546">
        <v>182</v>
      </c>
      <c r="E65" s="557">
        <v>2.8415300546448089E-2</v>
      </c>
      <c r="F65" s="252">
        <v>200</v>
      </c>
      <c r="G65" s="557">
        <v>3.1225604996096799E-2</v>
      </c>
      <c r="H65" s="252">
        <v>277</v>
      </c>
      <c r="I65" s="557">
        <v>4.3247462919594068E-2</v>
      </c>
      <c r="J65" s="252">
        <v>471</v>
      </c>
      <c r="K65" s="557">
        <v>7.3536299765807958E-2</v>
      </c>
      <c r="L65" s="252">
        <v>1075</v>
      </c>
      <c r="M65" s="557">
        <v>0.16783762685402029</v>
      </c>
      <c r="N65" s="252">
        <v>488</v>
      </c>
      <c r="O65" s="557">
        <v>7.6190476190476197E-2</v>
      </c>
      <c r="P65" s="547">
        <v>2693</v>
      </c>
    </row>
    <row r="66" spans="1:16" ht="15">
      <c r="A66" s="545">
        <v>107</v>
      </c>
      <c r="B66" s="287" t="s">
        <v>924</v>
      </c>
      <c r="C66" s="427">
        <v>8523</v>
      </c>
      <c r="D66" s="546">
        <v>445</v>
      </c>
      <c r="E66" s="557">
        <v>5.2211662560131412E-2</v>
      </c>
      <c r="F66" s="252">
        <v>545</v>
      </c>
      <c r="G66" s="557">
        <v>6.3944620438812619E-2</v>
      </c>
      <c r="H66" s="252">
        <v>690</v>
      </c>
      <c r="I66" s="557">
        <v>8.0957409362900384E-2</v>
      </c>
      <c r="J66" s="252">
        <v>999</v>
      </c>
      <c r="K66" s="557">
        <v>0.11721224920802534</v>
      </c>
      <c r="L66" s="252">
        <v>2034</v>
      </c>
      <c r="M66" s="557">
        <v>0.23864836325237593</v>
      </c>
      <c r="N66" s="252">
        <v>823</v>
      </c>
      <c r="O66" s="557">
        <v>9.6562243341546408E-2</v>
      </c>
      <c r="P66" s="547">
        <v>5536</v>
      </c>
    </row>
    <row r="67" spans="1:16" ht="15">
      <c r="A67" s="545">
        <v>134</v>
      </c>
      <c r="B67" s="287" t="s">
        <v>63</v>
      </c>
      <c r="C67" s="427">
        <v>9755</v>
      </c>
      <c r="D67" s="546">
        <v>420</v>
      </c>
      <c r="E67" s="557">
        <v>4.3054843669912864E-2</v>
      </c>
      <c r="F67" s="252">
        <v>514</v>
      </c>
      <c r="G67" s="557">
        <v>5.2690927729369556E-2</v>
      </c>
      <c r="H67" s="252">
        <v>746</v>
      </c>
      <c r="I67" s="557">
        <v>7.6473603280369035E-2</v>
      </c>
      <c r="J67" s="252">
        <v>1198</v>
      </c>
      <c r="K67" s="557">
        <v>0.12280881599179908</v>
      </c>
      <c r="L67" s="252">
        <v>2342</v>
      </c>
      <c r="M67" s="557">
        <v>0.24008200922603792</v>
      </c>
      <c r="N67" s="252">
        <v>1020</v>
      </c>
      <c r="O67" s="557">
        <v>0.10456176319835982</v>
      </c>
      <c r="P67" s="547">
        <v>6240</v>
      </c>
    </row>
    <row r="68" spans="1:16" ht="15">
      <c r="A68" s="545">
        <v>150</v>
      </c>
      <c r="B68" s="287" t="s">
        <v>925</v>
      </c>
      <c r="C68" s="427">
        <v>4219</v>
      </c>
      <c r="D68" s="546">
        <v>66</v>
      </c>
      <c r="E68" s="557">
        <v>1.5643517421189856E-2</v>
      </c>
      <c r="F68" s="252">
        <v>102</v>
      </c>
      <c r="G68" s="557">
        <v>2.4176345105475231E-2</v>
      </c>
      <c r="H68" s="252">
        <v>115</v>
      </c>
      <c r="I68" s="557">
        <v>2.7257643991467174E-2</v>
      </c>
      <c r="J68" s="252">
        <v>230</v>
      </c>
      <c r="K68" s="557">
        <v>5.4515287982934348E-2</v>
      </c>
      <c r="L68" s="252">
        <v>636</v>
      </c>
      <c r="M68" s="557">
        <v>0.15074662242237497</v>
      </c>
      <c r="N68" s="252">
        <v>441</v>
      </c>
      <c r="O68" s="557">
        <v>0.10452713913249585</v>
      </c>
      <c r="P68" s="547">
        <v>1590</v>
      </c>
    </row>
    <row r="69" spans="1:16" ht="15">
      <c r="A69" s="545">
        <v>237</v>
      </c>
      <c r="B69" s="287" t="s">
        <v>95</v>
      </c>
      <c r="C69" s="427">
        <v>20360</v>
      </c>
      <c r="D69" s="546">
        <v>549</v>
      </c>
      <c r="E69" s="557">
        <v>2.6964636542239687E-2</v>
      </c>
      <c r="F69" s="252">
        <v>753</v>
      </c>
      <c r="G69" s="557">
        <v>3.6984282907662085E-2</v>
      </c>
      <c r="H69" s="252">
        <v>884</v>
      </c>
      <c r="I69" s="557">
        <v>4.3418467583497052E-2</v>
      </c>
      <c r="J69" s="252">
        <v>1947</v>
      </c>
      <c r="K69" s="557">
        <v>9.5628683693516695E-2</v>
      </c>
      <c r="L69" s="252">
        <v>3833</v>
      </c>
      <c r="M69" s="557">
        <v>0.18826129666011787</v>
      </c>
      <c r="N69" s="252">
        <v>1300</v>
      </c>
      <c r="O69" s="557">
        <v>6.3850687622789781E-2</v>
      </c>
      <c r="P69" s="547">
        <v>9266</v>
      </c>
    </row>
    <row r="70" spans="1:16" ht="15">
      <c r="A70" s="545">
        <v>264</v>
      </c>
      <c r="B70" s="287" t="s">
        <v>102</v>
      </c>
      <c r="C70" s="427">
        <v>12062</v>
      </c>
      <c r="D70" s="546">
        <v>200</v>
      </c>
      <c r="E70" s="557">
        <v>1.6580998176090201E-2</v>
      </c>
      <c r="F70" s="252">
        <v>261</v>
      </c>
      <c r="G70" s="557">
        <v>2.1638202619797712E-2</v>
      </c>
      <c r="H70" s="252">
        <v>292</v>
      </c>
      <c r="I70" s="557">
        <v>2.4208257337091692E-2</v>
      </c>
      <c r="J70" s="252">
        <v>602</v>
      </c>
      <c r="K70" s="557">
        <v>4.9908804510031504E-2</v>
      </c>
      <c r="L70" s="252">
        <v>1200</v>
      </c>
      <c r="M70" s="557">
        <v>9.9485989056541199E-2</v>
      </c>
      <c r="N70" s="252">
        <v>481</v>
      </c>
      <c r="O70" s="557">
        <v>3.9877300613496931E-2</v>
      </c>
      <c r="P70" s="547">
        <v>3036</v>
      </c>
    </row>
    <row r="71" spans="1:16" ht="15">
      <c r="A71" s="545">
        <v>310</v>
      </c>
      <c r="B71" s="287" t="s">
        <v>114</v>
      </c>
      <c r="C71" s="427">
        <v>10397</v>
      </c>
      <c r="D71" s="546">
        <v>225</v>
      </c>
      <c r="E71" s="557">
        <v>2.1640857939790325E-2</v>
      </c>
      <c r="F71" s="252">
        <v>336</v>
      </c>
      <c r="G71" s="557">
        <v>3.2317014523420215E-2</v>
      </c>
      <c r="H71" s="252">
        <v>436</v>
      </c>
      <c r="I71" s="557">
        <v>4.1935173607771471E-2</v>
      </c>
      <c r="J71" s="252">
        <v>675</v>
      </c>
      <c r="K71" s="557">
        <v>6.4922573819370971E-2</v>
      </c>
      <c r="L71" s="252">
        <v>1801</v>
      </c>
      <c r="M71" s="557">
        <v>0.17322304510916611</v>
      </c>
      <c r="N71" s="252">
        <v>1262</v>
      </c>
      <c r="O71" s="557">
        <v>0.12138116764451284</v>
      </c>
      <c r="P71" s="547">
        <v>4735</v>
      </c>
    </row>
    <row r="72" spans="1:16" ht="15">
      <c r="A72" s="545">
        <v>315</v>
      </c>
      <c r="B72" s="287" t="s">
        <v>118</v>
      </c>
      <c r="C72" s="427">
        <v>6966</v>
      </c>
      <c r="D72" s="546">
        <v>273</v>
      </c>
      <c r="E72" s="557">
        <v>3.9190353143841519E-2</v>
      </c>
      <c r="F72" s="252">
        <v>306</v>
      </c>
      <c r="G72" s="557">
        <v>4.3927648578811367E-2</v>
      </c>
      <c r="H72" s="252">
        <v>402</v>
      </c>
      <c r="I72" s="557">
        <v>5.7708871662360037E-2</v>
      </c>
      <c r="J72" s="252">
        <v>655</v>
      </c>
      <c r="K72" s="557">
        <v>9.4028136663795572E-2</v>
      </c>
      <c r="L72" s="252">
        <v>1456</v>
      </c>
      <c r="M72" s="557">
        <v>0.20901521676715476</v>
      </c>
      <c r="N72" s="252">
        <v>852</v>
      </c>
      <c r="O72" s="557">
        <v>0.1223083548664944</v>
      </c>
      <c r="P72" s="547">
        <v>3944</v>
      </c>
    </row>
    <row r="73" spans="1:16" ht="15">
      <c r="A73" s="545">
        <v>361</v>
      </c>
      <c r="B73" s="287" t="s">
        <v>131</v>
      </c>
      <c r="C73" s="427">
        <v>28890</v>
      </c>
      <c r="D73" s="546">
        <v>1166</v>
      </c>
      <c r="E73" s="557">
        <v>4.0359986154378677E-2</v>
      </c>
      <c r="F73" s="252">
        <v>1602</v>
      </c>
      <c r="G73" s="557">
        <v>5.5451713395638633E-2</v>
      </c>
      <c r="H73" s="252">
        <v>2028</v>
      </c>
      <c r="I73" s="557">
        <v>7.0197300103842161E-2</v>
      </c>
      <c r="J73" s="252">
        <v>2996</v>
      </c>
      <c r="K73" s="557">
        <v>0.1037037037037037</v>
      </c>
      <c r="L73" s="252">
        <v>5756</v>
      </c>
      <c r="M73" s="557">
        <v>0.19923849082727588</v>
      </c>
      <c r="N73" s="252">
        <v>2722</v>
      </c>
      <c r="O73" s="557">
        <v>9.4219453097957775E-2</v>
      </c>
      <c r="P73" s="547">
        <v>16270</v>
      </c>
    </row>
    <row r="74" spans="1:16" ht="15">
      <c r="A74" s="545">
        <v>647</v>
      </c>
      <c r="B74" s="287" t="s">
        <v>926</v>
      </c>
      <c r="C74" s="427">
        <v>7649</v>
      </c>
      <c r="D74" s="546">
        <v>331</v>
      </c>
      <c r="E74" s="557">
        <v>4.3273630539939864E-2</v>
      </c>
      <c r="F74" s="252">
        <v>423</v>
      </c>
      <c r="G74" s="557">
        <v>5.530134658125245E-2</v>
      </c>
      <c r="H74" s="252">
        <v>497</v>
      </c>
      <c r="I74" s="557">
        <v>6.4975813831873452E-2</v>
      </c>
      <c r="J74" s="252">
        <v>676</v>
      </c>
      <c r="K74" s="557">
        <v>8.8377565694862076E-2</v>
      </c>
      <c r="L74" s="252">
        <v>1595</v>
      </c>
      <c r="M74" s="557">
        <v>0.20852399006406067</v>
      </c>
      <c r="N74" s="252">
        <v>818</v>
      </c>
      <c r="O74" s="557">
        <v>0.10694208393254021</v>
      </c>
      <c r="P74" s="547">
        <v>4340</v>
      </c>
    </row>
    <row r="75" spans="1:16" ht="15">
      <c r="A75" s="545">
        <v>658</v>
      </c>
      <c r="B75" s="287" t="s">
        <v>927</v>
      </c>
      <c r="C75" s="427">
        <v>3920</v>
      </c>
      <c r="D75" s="546">
        <v>131</v>
      </c>
      <c r="E75" s="557">
        <v>3.3418367346938774E-2</v>
      </c>
      <c r="F75" s="252">
        <v>156</v>
      </c>
      <c r="G75" s="557">
        <v>3.9795918367346937E-2</v>
      </c>
      <c r="H75" s="252">
        <v>232</v>
      </c>
      <c r="I75" s="557">
        <v>5.9183673469387757E-2</v>
      </c>
      <c r="J75" s="252">
        <v>349</v>
      </c>
      <c r="K75" s="557">
        <v>8.9030612244897958E-2</v>
      </c>
      <c r="L75" s="252">
        <v>687</v>
      </c>
      <c r="M75" s="557">
        <v>0.17525510204081632</v>
      </c>
      <c r="N75" s="252">
        <v>296</v>
      </c>
      <c r="O75" s="557">
        <v>7.5510204081632656E-2</v>
      </c>
      <c r="P75" s="547">
        <v>1851</v>
      </c>
    </row>
    <row r="76" spans="1:16" ht="15">
      <c r="A76" s="545">
        <v>664</v>
      </c>
      <c r="B76" s="287" t="s">
        <v>928</v>
      </c>
      <c r="C76" s="427">
        <v>23573</v>
      </c>
      <c r="D76" s="546">
        <v>703</v>
      </c>
      <c r="E76" s="557">
        <v>2.9822254273957495E-2</v>
      </c>
      <c r="F76" s="252">
        <v>938</v>
      </c>
      <c r="G76" s="557">
        <v>3.9791286641496629E-2</v>
      </c>
      <c r="H76" s="252">
        <v>1147</v>
      </c>
      <c r="I76" s="557">
        <v>4.8657362236456961E-2</v>
      </c>
      <c r="J76" s="252">
        <v>2070</v>
      </c>
      <c r="K76" s="557">
        <v>8.7812327663004286E-2</v>
      </c>
      <c r="L76" s="252">
        <v>4324</v>
      </c>
      <c r="M76" s="557">
        <v>0.18343019556272006</v>
      </c>
      <c r="N76" s="252">
        <v>1719</v>
      </c>
      <c r="O76" s="557">
        <v>7.2922411233190515E-2</v>
      </c>
      <c r="P76" s="547">
        <v>10901</v>
      </c>
    </row>
    <row r="77" spans="1:16" ht="15">
      <c r="A77" s="545">
        <v>686</v>
      </c>
      <c r="B77" s="287" t="s">
        <v>219</v>
      </c>
      <c r="C77" s="427">
        <v>39054</v>
      </c>
      <c r="D77" s="546">
        <v>1054</v>
      </c>
      <c r="E77" s="557">
        <v>2.6988272648128232E-2</v>
      </c>
      <c r="F77" s="252">
        <v>1479</v>
      </c>
      <c r="G77" s="557">
        <v>3.7870640651405746E-2</v>
      </c>
      <c r="H77" s="252">
        <v>1682</v>
      </c>
      <c r="I77" s="557">
        <v>4.3068571721206532E-2</v>
      </c>
      <c r="J77" s="252">
        <v>3240</v>
      </c>
      <c r="K77" s="557">
        <v>8.296205254263328E-2</v>
      </c>
      <c r="L77" s="252">
        <v>7184</v>
      </c>
      <c r="M77" s="557">
        <v>0.18395042761304861</v>
      </c>
      <c r="N77" s="252">
        <v>2986</v>
      </c>
      <c r="O77" s="557">
        <v>7.6458237312439184E-2</v>
      </c>
      <c r="P77" s="547">
        <v>17625</v>
      </c>
    </row>
    <row r="78" spans="1:16" ht="15">
      <c r="A78" s="545">
        <v>819</v>
      </c>
      <c r="B78" s="287" t="s">
        <v>240</v>
      </c>
      <c r="C78" s="427">
        <v>5266</v>
      </c>
      <c r="D78" s="546">
        <v>253</v>
      </c>
      <c r="E78" s="557">
        <v>4.8044056209646788E-2</v>
      </c>
      <c r="F78" s="252">
        <v>331</v>
      </c>
      <c r="G78" s="557">
        <v>6.2856057728826437E-2</v>
      </c>
      <c r="H78" s="252">
        <v>479</v>
      </c>
      <c r="I78" s="557">
        <v>9.0960881124192941E-2</v>
      </c>
      <c r="J78" s="252">
        <v>677</v>
      </c>
      <c r="K78" s="557">
        <v>0.12856057728826434</v>
      </c>
      <c r="L78" s="252">
        <v>1448</v>
      </c>
      <c r="M78" s="557">
        <v>0.2749715153816939</v>
      </c>
      <c r="N78" s="252">
        <v>663</v>
      </c>
      <c r="O78" s="557">
        <v>0.12590201291302697</v>
      </c>
      <c r="P78" s="547">
        <v>3851</v>
      </c>
    </row>
    <row r="79" spans="1:16" ht="15">
      <c r="A79" s="545">
        <v>854</v>
      </c>
      <c r="B79" s="287" t="s">
        <v>248</v>
      </c>
      <c r="C79" s="427">
        <v>14722</v>
      </c>
      <c r="D79" s="546">
        <v>1151</v>
      </c>
      <c r="E79" s="557">
        <v>7.8182312185844316E-2</v>
      </c>
      <c r="F79" s="252">
        <v>1338</v>
      </c>
      <c r="G79" s="557">
        <v>9.0884390707784271E-2</v>
      </c>
      <c r="H79" s="252">
        <v>1649</v>
      </c>
      <c r="I79" s="557">
        <v>0.11200923787528869</v>
      </c>
      <c r="J79" s="252">
        <v>2424</v>
      </c>
      <c r="K79" s="557">
        <v>0.16465154191006656</v>
      </c>
      <c r="L79" s="252">
        <v>4670</v>
      </c>
      <c r="M79" s="557">
        <v>0.31721233528053255</v>
      </c>
      <c r="N79" s="252">
        <v>1651</v>
      </c>
      <c r="O79" s="557">
        <v>0.1121450889824752</v>
      </c>
      <c r="P79" s="547">
        <v>12883</v>
      </c>
    </row>
    <row r="80" spans="1:16" ht="15">
      <c r="A80" s="545">
        <v>887</v>
      </c>
      <c r="B80" s="287" t="s">
        <v>261</v>
      </c>
      <c r="C80" s="427">
        <v>44457</v>
      </c>
      <c r="D80" s="546">
        <v>1732</v>
      </c>
      <c r="E80" s="557">
        <v>3.8958994084171222E-2</v>
      </c>
      <c r="F80" s="252">
        <v>2339</v>
      </c>
      <c r="G80" s="557">
        <v>5.2612636930067257E-2</v>
      </c>
      <c r="H80" s="252">
        <v>2853</v>
      </c>
      <c r="I80" s="557">
        <v>6.4174370740265871E-2</v>
      </c>
      <c r="J80" s="252">
        <v>4729</v>
      </c>
      <c r="K80" s="557">
        <v>0.10637244978293632</v>
      </c>
      <c r="L80" s="252">
        <v>10430</v>
      </c>
      <c r="M80" s="557">
        <v>0.2346087230357424</v>
      </c>
      <c r="N80" s="252">
        <v>4659</v>
      </c>
      <c r="O80" s="557">
        <v>0.10479789459477698</v>
      </c>
      <c r="P80" s="547">
        <v>26742</v>
      </c>
    </row>
    <row r="81" spans="1:16">
      <c r="A81" s="542">
        <v>7</v>
      </c>
      <c r="B81" s="169" t="s">
        <v>398</v>
      </c>
      <c r="C81" s="367">
        <v>722469</v>
      </c>
      <c r="D81" s="543">
        <v>21019</v>
      </c>
      <c r="E81" s="558">
        <v>2.9093289815895214E-2</v>
      </c>
      <c r="F81" s="543">
        <v>24343</v>
      </c>
      <c r="G81" s="558">
        <v>3.3694179265823174E-2</v>
      </c>
      <c r="H81" s="60">
        <v>26300</v>
      </c>
      <c r="I81" s="558">
        <v>3.6402946008756085E-2</v>
      </c>
      <c r="J81" s="60">
        <v>50014</v>
      </c>
      <c r="K81" s="558">
        <v>6.922649968372345E-2</v>
      </c>
      <c r="L81" s="60">
        <v>112594</v>
      </c>
      <c r="M81" s="558">
        <v>0.15584613319048984</v>
      </c>
      <c r="N81" s="60">
        <v>53923</v>
      </c>
      <c r="O81" s="558">
        <v>7.4637112457420315E-2</v>
      </c>
      <c r="P81" s="544">
        <v>288193</v>
      </c>
    </row>
    <row r="82" spans="1:16" ht="15">
      <c r="A82" s="545">
        <v>2</v>
      </c>
      <c r="B82" s="287" t="s">
        <v>8</v>
      </c>
      <c r="C82" s="427">
        <v>21468</v>
      </c>
      <c r="D82" s="546">
        <v>720</v>
      </c>
      <c r="E82" s="557">
        <v>3.3538289547233091E-2</v>
      </c>
      <c r="F82" s="252">
        <v>842</v>
      </c>
      <c r="G82" s="557">
        <v>3.9221166387180921E-2</v>
      </c>
      <c r="H82" s="252">
        <v>1076</v>
      </c>
      <c r="I82" s="557">
        <v>5.0121110490031678E-2</v>
      </c>
      <c r="J82" s="252">
        <v>1787</v>
      </c>
      <c r="K82" s="557">
        <v>8.324017141792435E-2</v>
      </c>
      <c r="L82" s="252">
        <v>4477</v>
      </c>
      <c r="M82" s="557">
        <v>0.20854294764300355</v>
      </c>
      <c r="N82" s="252">
        <v>2775</v>
      </c>
      <c r="O82" s="557">
        <v>0.12926215762996088</v>
      </c>
      <c r="P82" s="547">
        <v>11677</v>
      </c>
    </row>
    <row r="83" spans="1:16" ht="15">
      <c r="A83" s="545">
        <v>21</v>
      </c>
      <c r="B83" s="287" t="s">
        <v>12</v>
      </c>
      <c r="C83" s="427">
        <v>4955</v>
      </c>
      <c r="D83" s="546">
        <v>157</v>
      </c>
      <c r="E83" s="557">
        <v>3.1685166498486378E-2</v>
      </c>
      <c r="F83" s="252">
        <v>255</v>
      </c>
      <c r="G83" s="557">
        <v>5.1463168516649851E-2</v>
      </c>
      <c r="H83" s="252">
        <v>285</v>
      </c>
      <c r="I83" s="557">
        <v>5.7517658930373361E-2</v>
      </c>
      <c r="J83" s="252">
        <v>400</v>
      </c>
      <c r="K83" s="557">
        <v>8.0726538849646826E-2</v>
      </c>
      <c r="L83" s="252">
        <v>1134</v>
      </c>
      <c r="M83" s="557">
        <v>0.22885973763874873</v>
      </c>
      <c r="N83" s="252">
        <v>642</v>
      </c>
      <c r="O83" s="557">
        <v>0.12956609485368314</v>
      </c>
      <c r="P83" s="547">
        <v>2873</v>
      </c>
    </row>
    <row r="84" spans="1:16" ht="15">
      <c r="A84" s="545">
        <v>55</v>
      </c>
      <c r="B84" s="287" t="s">
        <v>929</v>
      </c>
      <c r="C84" s="427">
        <v>8024</v>
      </c>
      <c r="D84" s="546">
        <v>463</v>
      </c>
      <c r="E84" s="557">
        <v>5.7701894317048856E-2</v>
      </c>
      <c r="F84" s="252">
        <v>566</v>
      </c>
      <c r="G84" s="557">
        <v>7.0538384845463611E-2</v>
      </c>
      <c r="H84" s="252">
        <v>697</v>
      </c>
      <c r="I84" s="557">
        <v>8.6864406779661021E-2</v>
      </c>
      <c r="J84" s="252">
        <v>1012</v>
      </c>
      <c r="K84" s="557">
        <v>0.12612163509471586</v>
      </c>
      <c r="L84" s="252">
        <v>2307</v>
      </c>
      <c r="M84" s="557">
        <v>0.28751246261216351</v>
      </c>
      <c r="N84" s="252">
        <v>1153</v>
      </c>
      <c r="O84" s="557">
        <v>0.1436939182452642</v>
      </c>
      <c r="P84" s="547">
        <v>6198</v>
      </c>
    </row>
    <row r="85" spans="1:16" ht="15">
      <c r="A85" s="545">
        <v>148</v>
      </c>
      <c r="B85" s="287" t="s">
        <v>73</v>
      </c>
      <c r="C85" s="427">
        <v>64265</v>
      </c>
      <c r="D85" s="546">
        <v>1552</v>
      </c>
      <c r="E85" s="557">
        <v>2.415000389014238E-2</v>
      </c>
      <c r="F85" s="252">
        <v>1702</v>
      </c>
      <c r="G85" s="557">
        <v>2.6484089317669025E-2</v>
      </c>
      <c r="H85" s="252">
        <v>1710</v>
      </c>
      <c r="I85" s="557">
        <v>2.6608573873803783E-2</v>
      </c>
      <c r="J85" s="252">
        <v>3656</v>
      </c>
      <c r="K85" s="557">
        <v>5.6889442153582818E-2</v>
      </c>
      <c r="L85" s="252">
        <v>7555</v>
      </c>
      <c r="M85" s="557">
        <v>0.11756010269975881</v>
      </c>
      <c r="N85" s="252">
        <v>3035</v>
      </c>
      <c r="O85" s="557">
        <v>4.7226328483622501E-2</v>
      </c>
      <c r="P85" s="547">
        <v>19210</v>
      </c>
    </row>
    <row r="86" spans="1:16" ht="15">
      <c r="A86" s="545">
        <v>197</v>
      </c>
      <c r="B86" s="287" t="s">
        <v>84</v>
      </c>
      <c r="C86" s="427">
        <v>16551</v>
      </c>
      <c r="D86" s="546">
        <v>790</v>
      </c>
      <c r="E86" s="557">
        <v>4.7731254909068939E-2</v>
      </c>
      <c r="F86" s="252">
        <v>1000</v>
      </c>
      <c r="G86" s="557">
        <v>6.0419310011479668E-2</v>
      </c>
      <c r="H86" s="252">
        <v>1126</v>
      </c>
      <c r="I86" s="557">
        <v>6.8032143072926113E-2</v>
      </c>
      <c r="J86" s="252">
        <v>1803</v>
      </c>
      <c r="K86" s="557">
        <v>0.10893601595069784</v>
      </c>
      <c r="L86" s="252">
        <v>4331</v>
      </c>
      <c r="M86" s="557">
        <v>0.26167603165971842</v>
      </c>
      <c r="N86" s="252">
        <v>2561</v>
      </c>
      <c r="O86" s="557">
        <v>0.15473385293939942</v>
      </c>
      <c r="P86" s="547">
        <v>11611</v>
      </c>
    </row>
    <row r="87" spans="1:16" ht="15">
      <c r="A87" s="545">
        <v>206</v>
      </c>
      <c r="B87" s="287" t="s">
        <v>86</v>
      </c>
      <c r="C87" s="427">
        <v>5049</v>
      </c>
      <c r="D87" s="546">
        <v>131</v>
      </c>
      <c r="E87" s="557">
        <v>2.5945731828084771E-2</v>
      </c>
      <c r="F87" s="252">
        <v>201</v>
      </c>
      <c r="G87" s="557">
        <v>3.9809863339275102E-2</v>
      </c>
      <c r="H87" s="252">
        <v>229</v>
      </c>
      <c r="I87" s="557">
        <v>4.5355515943751236E-2</v>
      </c>
      <c r="J87" s="252">
        <v>387</v>
      </c>
      <c r="K87" s="557">
        <v>7.6648841354723704E-2</v>
      </c>
      <c r="L87" s="252">
        <v>1053</v>
      </c>
      <c r="M87" s="557">
        <v>0.20855614973262032</v>
      </c>
      <c r="N87" s="252">
        <v>680</v>
      </c>
      <c r="O87" s="557">
        <v>0.13468013468013468</v>
      </c>
      <c r="P87" s="547">
        <v>2681</v>
      </c>
    </row>
    <row r="88" spans="1:16" ht="15">
      <c r="A88" s="545">
        <v>313</v>
      </c>
      <c r="B88" s="287" t="s">
        <v>930</v>
      </c>
      <c r="C88" s="427">
        <v>10785</v>
      </c>
      <c r="D88" s="546">
        <v>505</v>
      </c>
      <c r="E88" s="557">
        <v>4.6824292999536395E-2</v>
      </c>
      <c r="F88" s="252">
        <v>609</v>
      </c>
      <c r="G88" s="557">
        <v>5.6467315716272601E-2</v>
      </c>
      <c r="H88" s="252">
        <v>680</v>
      </c>
      <c r="I88" s="557">
        <v>6.3050533147890594E-2</v>
      </c>
      <c r="J88" s="252">
        <v>920</v>
      </c>
      <c r="K88" s="557">
        <v>8.5303662494204915E-2</v>
      </c>
      <c r="L88" s="252">
        <v>2520</v>
      </c>
      <c r="M88" s="557">
        <v>0.23365785813630041</v>
      </c>
      <c r="N88" s="252">
        <v>1446</v>
      </c>
      <c r="O88" s="557">
        <v>0.13407510431154382</v>
      </c>
      <c r="P88" s="547">
        <v>6680</v>
      </c>
    </row>
    <row r="89" spans="1:16" ht="15">
      <c r="A89" s="545">
        <v>318</v>
      </c>
      <c r="B89" s="287" t="s">
        <v>120</v>
      </c>
      <c r="C89" s="427">
        <v>59710</v>
      </c>
      <c r="D89" s="546">
        <v>991</v>
      </c>
      <c r="E89" s="557">
        <v>1.6596884943895496E-2</v>
      </c>
      <c r="F89" s="252">
        <v>1204</v>
      </c>
      <c r="G89" s="557">
        <v>2.0164126611957794E-2</v>
      </c>
      <c r="H89" s="252">
        <v>1219</v>
      </c>
      <c r="I89" s="557">
        <v>2.0415340813934015E-2</v>
      </c>
      <c r="J89" s="252">
        <v>2617</v>
      </c>
      <c r="K89" s="557">
        <v>4.3828504438117567E-2</v>
      </c>
      <c r="L89" s="252">
        <v>6542</v>
      </c>
      <c r="M89" s="557">
        <v>0.10956288728856138</v>
      </c>
      <c r="N89" s="252">
        <v>3132</v>
      </c>
      <c r="O89" s="557">
        <v>5.2453525372634396E-2</v>
      </c>
      <c r="P89" s="547">
        <v>15705</v>
      </c>
    </row>
    <row r="90" spans="1:16" ht="15">
      <c r="A90" s="545">
        <v>321</v>
      </c>
      <c r="B90" s="287" t="s">
        <v>122</v>
      </c>
      <c r="C90" s="427">
        <v>9020</v>
      </c>
      <c r="D90" s="546">
        <v>303</v>
      </c>
      <c r="E90" s="557">
        <v>3.3592017738359202E-2</v>
      </c>
      <c r="F90" s="252">
        <v>358</v>
      </c>
      <c r="G90" s="557">
        <v>3.9689578713968957E-2</v>
      </c>
      <c r="H90" s="252">
        <v>338</v>
      </c>
      <c r="I90" s="557">
        <v>3.7472283813747231E-2</v>
      </c>
      <c r="J90" s="252">
        <v>702</v>
      </c>
      <c r="K90" s="557">
        <v>7.7827050997782699E-2</v>
      </c>
      <c r="L90" s="252">
        <v>1612</v>
      </c>
      <c r="M90" s="557">
        <v>0.17871396895787139</v>
      </c>
      <c r="N90" s="252">
        <v>716</v>
      </c>
      <c r="O90" s="557">
        <v>7.9379157427937913E-2</v>
      </c>
      <c r="P90" s="547">
        <v>4029</v>
      </c>
    </row>
    <row r="91" spans="1:16" ht="15">
      <c r="A91" s="545">
        <v>376</v>
      </c>
      <c r="B91" s="287" t="s">
        <v>931</v>
      </c>
      <c r="C91" s="427">
        <v>70387</v>
      </c>
      <c r="D91" s="546">
        <v>1024</v>
      </c>
      <c r="E91" s="557">
        <v>1.4548140991944535E-2</v>
      </c>
      <c r="F91" s="252">
        <v>1350</v>
      </c>
      <c r="G91" s="557">
        <v>1.9179678065551879E-2</v>
      </c>
      <c r="H91" s="252">
        <v>1418</v>
      </c>
      <c r="I91" s="557">
        <v>2.0145765553298195E-2</v>
      </c>
      <c r="J91" s="252">
        <v>3488</v>
      </c>
      <c r="K91" s="557">
        <v>4.9554605253811071E-2</v>
      </c>
      <c r="L91" s="252">
        <v>6564</v>
      </c>
      <c r="M91" s="557">
        <v>9.3255856905394466E-2</v>
      </c>
      <c r="N91" s="252">
        <v>3032</v>
      </c>
      <c r="O91" s="557">
        <v>4.3076136218335774E-2</v>
      </c>
      <c r="P91" s="547">
        <v>16876</v>
      </c>
    </row>
    <row r="92" spans="1:16" ht="15">
      <c r="A92" s="545">
        <v>400</v>
      </c>
      <c r="B92" s="287" t="s">
        <v>932</v>
      </c>
      <c r="C92" s="427">
        <v>23072</v>
      </c>
      <c r="D92" s="546">
        <v>636</v>
      </c>
      <c r="E92" s="557">
        <v>2.7565880721220529E-2</v>
      </c>
      <c r="F92" s="252">
        <v>740</v>
      </c>
      <c r="G92" s="557">
        <v>3.2073509015256588E-2</v>
      </c>
      <c r="H92" s="252">
        <v>923</v>
      </c>
      <c r="I92" s="557">
        <v>4.0005201109570045E-2</v>
      </c>
      <c r="J92" s="252">
        <v>1919</v>
      </c>
      <c r="K92" s="557">
        <v>8.31744105409154E-2</v>
      </c>
      <c r="L92" s="252">
        <v>4127</v>
      </c>
      <c r="M92" s="557">
        <v>0.17887482662968099</v>
      </c>
      <c r="N92" s="252">
        <v>1944</v>
      </c>
      <c r="O92" s="557">
        <v>8.4257975034674068E-2</v>
      </c>
      <c r="P92" s="547">
        <v>10289</v>
      </c>
    </row>
    <row r="93" spans="1:16" ht="15">
      <c r="A93" s="545">
        <v>440</v>
      </c>
      <c r="B93" s="287" t="s">
        <v>149</v>
      </c>
      <c r="C93" s="427">
        <v>69898</v>
      </c>
      <c r="D93" s="546">
        <v>2298</v>
      </c>
      <c r="E93" s="557">
        <v>3.2876477152422104E-2</v>
      </c>
      <c r="F93" s="252">
        <v>2572</v>
      </c>
      <c r="G93" s="557">
        <v>3.6796474863372342E-2</v>
      </c>
      <c r="H93" s="252">
        <v>2510</v>
      </c>
      <c r="I93" s="557">
        <v>3.5909468082062433E-2</v>
      </c>
      <c r="J93" s="252">
        <v>5009</v>
      </c>
      <c r="K93" s="557">
        <v>7.1661563993247301E-2</v>
      </c>
      <c r="L93" s="252">
        <v>10496</v>
      </c>
      <c r="M93" s="557">
        <v>0.15016166413917423</v>
      </c>
      <c r="N93" s="252">
        <v>3970</v>
      </c>
      <c r="O93" s="557">
        <v>5.6797047125811899E-2</v>
      </c>
      <c r="P93" s="547">
        <v>26855</v>
      </c>
    </row>
    <row r="94" spans="1:16" ht="15">
      <c r="A94" s="545">
        <v>483</v>
      </c>
      <c r="B94" s="287" t="s">
        <v>157</v>
      </c>
      <c r="C94" s="427">
        <v>10812</v>
      </c>
      <c r="D94" s="546">
        <v>511</v>
      </c>
      <c r="E94" s="557">
        <v>4.7262301146873846E-2</v>
      </c>
      <c r="F94" s="252">
        <v>619</v>
      </c>
      <c r="G94" s="557">
        <v>5.7251202367739548E-2</v>
      </c>
      <c r="H94" s="252">
        <v>781</v>
      </c>
      <c r="I94" s="557">
        <v>7.2234554199038112E-2</v>
      </c>
      <c r="J94" s="252">
        <v>1202</v>
      </c>
      <c r="K94" s="557">
        <v>0.11117277099519053</v>
      </c>
      <c r="L94" s="252">
        <v>2787</v>
      </c>
      <c r="M94" s="557">
        <v>0.25776914539400664</v>
      </c>
      <c r="N94" s="252">
        <v>1715</v>
      </c>
      <c r="O94" s="557">
        <v>0.15862005179430264</v>
      </c>
      <c r="P94" s="547">
        <v>7615</v>
      </c>
    </row>
    <row r="95" spans="1:16" ht="15">
      <c r="A95" s="545">
        <v>541</v>
      </c>
      <c r="B95" s="287" t="s">
        <v>933</v>
      </c>
      <c r="C95" s="427">
        <v>22592</v>
      </c>
      <c r="D95" s="546">
        <v>992</v>
      </c>
      <c r="E95" s="557">
        <v>4.3909348441926344E-2</v>
      </c>
      <c r="F95" s="252">
        <v>1181</v>
      </c>
      <c r="G95" s="557">
        <v>5.2275141643059492E-2</v>
      </c>
      <c r="H95" s="252">
        <v>1196</v>
      </c>
      <c r="I95" s="557">
        <v>5.2939093484419261E-2</v>
      </c>
      <c r="J95" s="252">
        <v>2080</v>
      </c>
      <c r="K95" s="557">
        <v>9.2067988668555242E-2</v>
      </c>
      <c r="L95" s="252">
        <v>5070</v>
      </c>
      <c r="M95" s="557">
        <v>0.22441572237960339</v>
      </c>
      <c r="N95" s="252">
        <v>2546</v>
      </c>
      <c r="O95" s="557">
        <v>0.11269475920679886</v>
      </c>
      <c r="P95" s="547">
        <v>13065</v>
      </c>
    </row>
    <row r="96" spans="1:16" ht="15">
      <c r="A96" s="545">
        <v>607</v>
      </c>
      <c r="B96" s="287" t="s">
        <v>934</v>
      </c>
      <c r="C96" s="427">
        <v>25431</v>
      </c>
      <c r="D96" s="546">
        <v>276</v>
      </c>
      <c r="E96" s="557">
        <v>1.0852896071723487E-2</v>
      </c>
      <c r="F96" s="252">
        <v>300</v>
      </c>
      <c r="G96" s="557">
        <v>1.1796626164916833E-2</v>
      </c>
      <c r="H96" s="252">
        <v>342</v>
      </c>
      <c r="I96" s="557">
        <v>1.3448153828005191E-2</v>
      </c>
      <c r="J96" s="252">
        <v>762</v>
      </c>
      <c r="K96" s="557">
        <v>2.9963430458888756E-2</v>
      </c>
      <c r="L96" s="252">
        <v>1721</v>
      </c>
      <c r="M96" s="557">
        <v>6.7673312099406233E-2</v>
      </c>
      <c r="N96" s="252">
        <v>942</v>
      </c>
      <c r="O96" s="557">
        <v>3.7041406157838859E-2</v>
      </c>
      <c r="P96" s="547">
        <v>4343</v>
      </c>
    </row>
    <row r="97" spans="1:16" ht="15">
      <c r="A97" s="545">
        <v>615</v>
      </c>
      <c r="B97" s="287" t="s">
        <v>935</v>
      </c>
      <c r="C97" s="427">
        <v>146880</v>
      </c>
      <c r="D97" s="546">
        <v>3017</v>
      </c>
      <c r="E97" s="557">
        <v>2.0540577342047929E-2</v>
      </c>
      <c r="F97" s="252">
        <v>3145</v>
      </c>
      <c r="G97" s="557">
        <v>2.1412037037037038E-2</v>
      </c>
      <c r="H97" s="252">
        <v>3021</v>
      </c>
      <c r="I97" s="557">
        <v>2.056781045751634E-2</v>
      </c>
      <c r="J97" s="252">
        <v>7726</v>
      </c>
      <c r="K97" s="557">
        <v>5.2600762527233114E-2</v>
      </c>
      <c r="L97" s="252">
        <v>16250</v>
      </c>
      <c r="M97" s="557">
        <v>0.11063453159041395</v>
      </c>
      <c r="N97" s="252">
        <v>6503</v>
      </c>
      <c r="O97" s="557">
        <v>4.4274237472766882E-2</v>
      </c>
      <c r="P97" s="547">
        <v>39662</v>
      </c>
    </row>
    <row r="98" spans="1:16" ht="15">
      <c r="A98" s="545">
        <v>649</v>
      </c>
      <c r="B98" s="287" t="s">
        <v>936</v>
      </c>
      <c r="C98" s="427">
        <v>16984</v>
      </c>
      <c r="D98" s="546">
        <v>654</v>
      </c>
      <c r="E98" s="557">
        <v>3.850682995760716E-2</v>
      </c>
      <c r="F98" s="252">
        <v>841</v>
      </c>
      <c r="G98" s="557">
        <v>4.9517192651907675E-2</v>
      </c>
      <c r="H98" s="252">
        <v>1016</v>
      </c>
      <c r="I98" s="557">
        <v>5.9821008007536508E-2</v>
      </c>
      <c r="J98" s="252">
        <v>1585</v>
      </c>
      <c r="K98" s="557">
        <v>9.3323127649552515E-2</v>
      </c>
      <c r="L98" s="252">
        <v>3867</v>
      </c>
      <c r="M98" s="557">
        <v>0.22768487988695243</v>
      </c>
      <c r="N98" s="252">
        <v>2245</v>
      </c>
      <c r="O98" s="557">
        <v>0.13218323127649553</v>
      </c>
      <c r="P98" s="547">
        <v>10208</v>
      </c>
    </row>
    <row r="99" spans="1:16" ht="15">
      <c r="A99" s="545">
        <v>652</v>
      </c>
      <c r="B99" s="287" t="s">
        <v>193</v>
      </c>
      <c r="C99" s="427">
        <v>5996</v>
      </c>
      <c r="D99" s="546">
        <v>344</v>
      </c>
      <c r="E99" s="557">
        <v>5.7371581054036024E-2</v>
      </c>
      <c r="F99" s="252">
        <v>477</v>
      </c>
      <c r="G99" s="557">
        <v>7.9553035356904597E-2</v>
      </c>
      <c r="H99" s="252">
        <v>542</v>
      </c>
      <c r="I99" s="557">
        <v>9.0393595730486997E-2</v>
      </c>
      <c r="J99" s="252">
        <v>758</v>
      </c>
      <c r="K99" s="557">
        <v>0.12641761174116078</v>
      </c>
      <c r="L99" s="252">
        <v>1747</v>
      </c>
      <c r="M99" s="557">
        <v>0.29136090727151437</v>
      </c>
      <c r="N99" s="252">
        <v>1038</v>
      </c>
      <c r="O99" s="557">
        <v>0.17311541027351568</v>
      </c>
      <c r="P99" s="547">
        <v>4906</v>
      </c>
    </row>
    <row r="100" spans="1:16" ht="15">
      <c r="A100" s="545">
        <v>660</v>
      </c>
      <c r="B100" s="287" t="s">
        <v>937</v>
      </c>
      <c r="C100" s="427">
        <v>13791</v>
      </c>
      <c r="D100" s="546">
        <v>827</v>
      </c>
      <c r="E100" s="557">
        <v>5.9966644913349285E-2</v>
      </c>
      <c r="F100" s="252">
        <v>1048</v>
      </c>
      <c r="G100" s="557">
        <v>7.5991588717279387E-2</v>
      </c>
      <c r="H100" s="252">
        <v>1125</v>
      </c>
      <c r="I100" s="557">
        <v>8.15749401783772E-2</v>
      </c>
      <c r="J100" s="252">
        <v>1623</v>
      </c>
      <c r="K100" s="557">
        <v>0.11768544703067217</v>
      </c>
      <c r="L100" s="252">
        <v>3990</v>
      </c>
      <c r="M100" s="557">
        <v>0.2893191211659778</v>
      </c>
      <c r="N100" s="252">
        <v>1810</v>
      </c>
      <c r="O100" s="557">
        <v>0.13124501486476689</v>
      </c>
      <c r="P100" s="547">
        <v>10423</v>
      </c>
    </row>
    <row r="101" spans="1:16" ht="15">
      <c r="A101" s="545">
        <v>667</v>
      </c>
      <c r="B101" s="287" t="s">
        <v>209</v>
      </c>
      <c r="C101" s="427">
        <v>16617</v>
      </c>
      <c r="D101" s="546">
        <v>711</v>
      </c>
      <c r="E101" s="557">
        <v>4.2787506770175121E-2</v>
      </c>
      <c r="F101" s="252">
        <v>785</v>
      </c>
      <c r="G101" s="557">
        <v>4.7240777517000662E-2</v>
      </c>
      <c r="H101" s="252">
        <v>839</v>
      </c>
      <c r="I101" s="557">
        <v>5.0490461575494978E-2</v>
      </c>
      <c r="J101" s="252">
        <v>1645</v>
      </c>
      <c r="K101" s="557">
        <v>9.8995005115243423E-2</v>
      </c>
      <c r="L101" s="252">
        <v>3856</v>
      </c>
      <c r="M101" s="557">
        <v>0.23205151351026057</v>
      </c>
      <c r="N101" s="252">
        <v>2210</v>
      </c>
      <c r="O101" s="557">
        <v>0.13299632906060058</v>
      </c>
      <c r="P101" s="547">
        <v>10046</v>
      </c>
    </row>
    <row r="102" spans="1:16" ht="15">
      <c r="A102" s="545">
        <v>674</v>
      </c>
      <c r="B102" s="287" t="s">
        <v>213</v>
      </c>
      <c r="C102" s="427">
        <v>23546</v>
      </c>
      <c r="D102" s="546">
        <v>674</v>
      </c>
      <c r="E102" s="557">
        <v>2.8624819502250914E-2</v>
      </c>
      <c r="F102" s="252">
        <v>876</v>
      </c>
      <c r="G102" s="557">
        <v>3.720377134120445E-2</v>
      </c>
      <c r="H102" s="252">
        <v>1019</v>
      </c>
      <c r="I102" s="557">
        <v>4.3276989722245814E-2</v>
      </c>
      <c r="J102" s="252">
        <v>1836</v>
      </c>
      <c r="K102" s="557">
        <v>7.7975027605538094E-2</v>
      </c>
      <c r="L102" s="252">
        <v>4923</v>
      </c>
      <c r="M102" s="557">
        <v>0.20908009853053597</v>
      </c>
      <c r="N102" s="252">
        <v>2423</v>
      </c>
      <c r="O102" s="557">
        <v>0.10290495200883377</v>
      </c>
      <c r="P102" s="547">
        <v>11751</v>
      </c>
    </row>
    <row r="103" spans="1:16" ht="15">
      <c r="A103" s="545">
        <v>697</v>
      </c>
      <c r="B103" s="287" t="s">
        <v>223</v>
      </c>
      <c r="C103" s="427">
        <v>38116</v>
      </c>
      <c r="D103" s="546">
        <v>1607</v>
      </c>
      <c r="E103" s="557">
        <v>4.2160772379053413E-2</v>
      </c>
      <c r="F103" s="252">
        <v>1806</v>
      </c>
      <c r="G103" s="557">
        <v>4.7381676986042606E-2</v>
      </c>
      <c r="H103" s="252">
        <v>1894</v>
      </c>
      <c r="I103" s="557">
        <v>4.9690418721796623E-2</v>
      </c>
      <c r="J103" s="252">
        <v>3005</v>
      </c>
      <c r="K103" s="557">
        <v>7.8838283135691051E-2</v>
      </c>
      <c r="L103" s="252">
        <v>6735</v>
      </c>
      <c r="M103" s="557">
        <v>0.17669744988981007</v>
      </c>
      <c r="N103" s="252">
        <v>2730</v>
      </c>
      <c r="O103" s="557">
        <v>7.162346521145975E-2</v>
      </c>
      <c r="P103" s="547">
        <v>17777</v>
      </c>
    </row>
    <row r="104" spans="1:16" ht="15">
      <c r="A104" s="545">
        <v>756</v>
      </c>
      <c r="B104" s="287" t="s">
        <v>228</v>
      </c>
      <c r="C104" s="427">
        <v>38520</v>
      </c>
      <c r="D104" s="546">
        <v>1836</v>
      </c>
      <c r="E104" s="557">
        <v>4.7663551401869161E-2</v>
      </c>
      <c r="F104" s="252">
        <v>1866</v>
      </c>
      <c r="G104" s="557">
        <v>4.8442367601246109E-2</v>
      </c>
      <c r="H104" s="252">
        <v>2314</v>
      </c>
      <c r="I104" s="557">
        <v>6.0072689511941849E-2</v>
      </c>
      <c r="J104" s="252">
        <v>4092</v>
      </c>
      <c r="K104" s="557">
        <v>0.10623052959501558</v>
      </c>
      <c r="L104" s="252">
        <v>8930</v>
      </c>
      <c r="M104" s="557">
        <v>0.23182762201453791</v>
      </c>
      <c r="N104" s="252">
        <v>4675</v>
      </c>
      <c r="O104" s="557">
        <v>0.12136552440290758</v>
      </c>
      <c r="P104" s="547">
        <v>23713</v>
      </c>
    </row>
    <row r="105" spans="1:16">
      <c r="A105" s="542">
        <v>8</v>
      </c>
      <c r="B105" s="169" t="s">
        <v>399</v>
      </c>
      <c r="C105" s="367">
        <v>387888</v>
      </c>
      <c r="D105" s="543">
        <v>13569</v>
      </c>
      <c r="E105" s="558">
        <v>3.4981747308501426E-2</v>
      </c>
      <c r="F105" s="543">
        <v>15931</v>
      </c>
      <c r="G105" s="558">
        <v>4.1071133935569028E-2</v>
      </c>
      <c r="H105" s="60">
        <v>19071</v>
      </c>
      <c r="I105" s="558">
        <v>4.9166254176463309E-2</v>
      </c>
      <c r="J105" s="60">
        <v>33550</v>
      </c>
      <c r="K105" s="558">
        <v>8.6494039516561483E-2</v>
      </c>
      <c r="L105" s="60">
        <v>81154</v>
      </c>
      <c r="M105" s="558">
        <v>0.20922018727055233</v>
      </c>
      <c r="N105" s="60">
        <v>47550</v>
      </c>
      <c r="O105" s="558">
        <v>0.12258693231035762</v>
      </c>
      <c r="P105" s="544">
        <v>210825</v>
      </c>
    </row>
    <row r="106" spans="1:16" ht="15">
      <c r="A106" s="545">
        <v>30</v>
      </c>
      <c r="B106" s="287" t="s">
        <v>14</v>
      </c>
      <c r="C106" s="427">
        <v>32412</v>
      </c>
      <c r="D106" s="546">
        <v>598</v>
      </c>
      <c r="E106" s="557">
        <v>1.8449956806121191E-2</v>
      </c>
      <c r="F106" s="252">
        <v>690</v>
      </c>
      <c r="G106" s="557">
        <v>2.1288411699370603E-2</v>
      </c>
      <c r="H106" s="252">
        <v>812</v>
      </c>
      <c r="I106" s="557">
        <v>2.5052449709983958E-2</v>
      </c>
      <c r="J106" s="252">
        <v>1672</v>
      </c>
      <c r="K106" s="557">
        <v>5.1585832407750214E-2</v>
      </c>
      <c r="L106" s="252">
        <v>4296</v>
      </c>
      <c r="M106" s="557">
        <v>0.13254350240651611</v>
      </c>
      <c r="N106" s="252">
        <v>2521</v>
      </c>
      <c r="O106" s="557">
        <v>7.7779834629149697E-2</v>
      </c>
      <c r="P106" s="547">
        <v>10589</v>
      </c>
    </row>
    <row r="107" spans="1:16" ht="15">
      <c r="A107" s="545">
        <v>34</v>
      </c>
      <c r="B107" s="287" t="s">
        <v>18</v>
      </c>
      <c r="C107" s="427">
        <v>46183</v>
      </c>
      <c r="D107" s="546">
        <v>1737</v>
      </c>
      <c r="E107" s="557">
        <v>3.7611242231990125E-2</v>
      </c>
      <c r="F107" s="252">
        <v>2105</v>
      </c>
      <c r="G107" s="557">
        <v>4.5579542255808417E-2</v>
      </c>
      <c r="H107" s="252">
        <v>2521</v>
      </c>
      <c r="I107" s="557">
        <v>5.4587185760994306E-2</v>
      </c>
      <c r="J107" s="252">
        <v>4549</v>
      </c>
      <c r="K107" s="557">
        <v>9.8499447848775526E-2</v>
      </c>
      <c r="L107" s="252">
        <v>10917</v>
      </c>
      <c r="M107" s="557">
        <v>0.23638568304354415</v>
      </c>
      <c r="N107" s="252">
        <v>5815</v>
      </c>
      <c r="O107" s="557">
        <v>0.12591213216984604</v>
      </c>
      <c r="P107" s="547">
        <v>27644</v>
      </c>
    </row>
    <row r="108" spans="1:16" ht="15">
      <c r="A108" s="545">
        <v>36</v>
      </c>
      <c r="B108" s="287" t="s">
        <v>20</v>
      </c>
      <c r="C108" s="427">
        <v>6109</v>
      </c>
      <c r="D108" s="546">
        <v>193</v>
      </c>
      <c r="E108" s="557">
        <v>3.1592732034702899E-2</v>
      </c>
      <c r="F108" s="252">
        <v>160</v>
      </c>
      <c r="G108" s="557">
        <v>2.6190865935504994E-2</v>
      </c>
      <c r="H108" s="252">
        <v>214</v>
      </c>
      <c r="I108" s="557">
        <v>3.503028318873793E-2</v>
      </c>
      <c r="J108" s="252">
        <v>328</v>
      </c>
      <c r="K108" s="557">
        <v>5.3691275167785234E-2</v>
      </c>
      <c r="L108" s="252">
        <v>793</v>
      </c>
      <c r="M108" s="557">
        <v>0.12980847929284661</v>
      </c>
      <c r="N108" s="252">
        <v>676</v>
      </c>
      <c r="O108" s="557">
        <v>0.11065640857750859</v>
      </c>
      <c r="P108" s="547">
        <v>2364</v>
      </c>
    </row>
    <row r="109" spans="1:16" ht="15">
      <c r="A109" s="545">
        <v>91</v>
      </c>
      <c r="B109" s="287" t="s">
        <v>47</v>
      </c>
      <c r="C109" s="427">
        <v>10892</v>
      </c>
      <c r="D109" s="546">
        <v>413</v>
      </c>
      <c r="E109" s="557">
        <v>3.7917737789203085E-2</v>
      </c>
      <c r="F109" s="252">
        <v>436</v>
      </c>
      <c r="G109" s="557">
        <v>4.0029379360998901E-2</v>
      </c>
      <c r="H109" s="252">
        <v>608</v>
      </c>
      <c r="I109" s="557">
        <v>5.5820785897906719E-2</v>
      </c>
      <c r="J109" s="252">
        <v>976</v>
      </c>
      <c r="K109" s="557">
        <v>8.9607051046639741E-2</v>
      </c>
      <c r="L109" s="252">
        <v>2287</v>
      </c>
      <c r="M109" s="557">
        <v>0.2099706206390011</v>
      </c>
      <c r="N109" s="252">
        <v>1303</v>
      </c>
      <c r="O109" s="557">
        <v>0.11962908556738891</v>
      </c>
      <c r="P109" s="547">
        <v>6023</v>
      </c>
    </row>
    <row r="110" spans="1:16" ht="15">
      <c r="A110" s="545">
        <v>93</v>
      </c>
      <c r="B110" s="287" t="s">
        <v>49</v>
      </c>
      <c r="C110" s="427">
        <v>16604</v>
      </c>
      <c r="D110" s="546">
        <v>1089</v>
      </c>
      <c r="E110" s="557">
        <v>6.5586605637195858E-2</v>
      </c>
      <c r="F110" s="252">
        <v>1258</v>
      </c>
      <c r="G110" s="557">
        <v>7.5764875933510001E-2</v>
      </c>
      <c r="H110" s="252">
        <v>1400</v>
      </c>
      <c r="I110" s="557">
        <v>8.4317032040472181E-2</v>
      </c>
      <c r="J110" s="252">
        <v>2506</v>
      </c>
      <c r="K110" s="557">
        <v>0.15092748735244518</v>
      </c>
      <c r="L110" s="252">
        <v>5493</v>
      </c>
      <c r="M110" s="557">
        <v>0.33082389785593835</v>
      </c>
      <c r="N110" s="252">
        <v>2237</v>
      </c>
      <c r="O110" s="557">
        <v>0.13472657191038304</v>
      </c>
      <c r="P110" s="547">
        <v>13983</v>
      </c>
    </row>
    <row r="111" spans="1:16" ht="15">
      <c r="A111" s="545">
        <v>101</v>
      </c>
      <c r="B111" s="287" t="s">
        <v>938</v>
      </c>
      <c r="C111" s="427">
        <v>27711</v>
      </c>
      <c r="D111" s="546">
        <v>1242</v>
      </c>
      <c r="E111" s="557">
        <v>4.4819746670997078E-2</v>
      </c>
      <c r="F111" s="252">
        <v>1402</v>
      </c>
      <c r="G111" s="557">
        <v>5.0593627079499118E-2</v>
      </c>
      <c r="H111" s="252">
        <v>1677</v>
      </c>
      <c r="I111" s="557">
        <v>6.0517484031611994E-2</v>
      </c>
      <c r="J111" s="252">
        <v>3001</v>
      </c>
      <c r="K111" s="557">
        <v>0.10829634441196637</v>
      </c>
      <c r="L111" s="252">
        <v>7211</v>
      </c>
      <c r="M111" s="557">
        <v>0.26022157266067625</v>
      </c>
      <c r="N111" s="252">
        <v>3965</v>
      </c>
      <c r="O111" s="557">
        <v>0.14308397387319116</v>
      </c>
      <c r="P111" s="547">
        <v>18498</v>
      </c>
    </row>
    <row r="112" spans="1:16" ht="15">
      <c r="A112" s="545">
        <v>145</v>
      </c>
      <c r="B112" s="287" t="s">
        <v>69</v>
      </c>
      <c r="C112" s="427">
        <v>4951</v>
      </c>
      <c r="D112" s="546">
        <v>181</v>
      </c>
      <c r="E112" s="557">
        <v>3.6558271056352253E-2</v>
      </c>
      <c r="F112" s="252">
        <v>194</v>
      </c>
      <c r="G112" s="557">
        <v>3.9184003231670372E-2</v>
      </c>
      <c r="H112" s="252">
        <v>316</v>
      </c>
      <c r="I112" s="557">
        <v>6.3825489800040394E-2</v>
      </c>
      <c r="J112" s="252">
        <v>432</v>
      </c>
      <c r="K112" s="557">
        <v>8.7255099979802062E-2</v>
      </c>
      <c r="L112" s="252">
        <v>1313</v>
      </c>
      <c r="M112" s="557">
        <v>0.26519894970712987</v>
      </c>
      <c r="N112" s="252">
        <v>861</v>
      </c>
      <c r="O112" s="557">
        <v>0.17390426176529994</v>
      </c>
      <c r="P112" s="547">
        <v>3297</v>
      </c>
    </row>
    <row r="113" spans="1:16" ht="15">
      <c r="A113" s="545">
        <v>209</v>
      </c>
      <c r="B113" s="287" t="s">
        <v>88</v>
      </c>
      <c r="C113" s="427">
        <v>22737</v>
      </c>
      <c r="D113" s="546">
        <v>763</v>
      </c>
      <c r="E113" s="557">
        <v>3.3557637331222238E-2</v>
      </c>
      <c r="F113" s="252">
        <v>947</v>
      </c>
      <c r="G113" s="557">
        <v>4.1650173725645424E-2</v>
      </c>
      <c r="H113" s="252">
        <v>1148</v>
      </c>
      <c r="I113" s="557">
        <v>5.0490390113031622E-2</v>
      </c>
      <c r="J113" s="252">
        <v>2084</v>
      </c>
      <c r="K113" s="557">
        <v>9.1656770902053916E-2</v>
      </c>
      <c r="L113" s="252">
        <v>5242</v>
      </c>
      <c r="M113" s="557">
        <v>0.23054932488894753</v>
      </c>
      <c r="N113" s="252">
        <v>2614</v>
      </c>
      <c r="O113" s="557">
        <v>0.11496679421207723</v>
      </c>
      <c r="P113" s="547">
        <v>12798</v>
      </c>
    </row>
    <row r="114" spans="1:16" ht="15">
      <c r="A114" s="545">
        <v>282</v>
      </c>
      <c r="B114" s="287" t="s">
        <v>106</v>
      </c>
      <c r="C114" s="427">
        <v>25981</v>
      </c>
      <c r="D114" s="546">
        <v>386</v>
      </c>
      <c r="E114" s="557">
        <v>1.4857010892575344E-2</v>
      </c>
      <c r="F114" s="252">
        <v>424</v>
      </c>
      <c r="G114" s="557">
        <v>1.6319618182517995E-2</v>
      </c>
      <c r="H114" s="252">
        <v>558</v>
      </c>
      <c r="I114" s="557">
        <v>2.1477233362842078E-2</v>
      </c>
      <c r="J114" s="252">
        <v>1161</v>
      </c>
      <c r="K114" s="557">
        <v>4.4686501674300452E-2</v>
      </c>
      <c r="L114" s="252">
        <v>3021</v>
      </c>
      <c r="M114" s="557">
        <v>0.1162772795504407</v>
      </c>
      <c r="N114" s="252">
        <v>2479</v>
      </c>
      <c r="O114" s="557">
        <v>9.5415880835995531E-2</v>
      </c>
      <c r="P114" s="547">
        <v>8029</v>
      </c>
    </row>
    <row r="115" spans="1:16" ht="15">
      <c r="A115" s="545">
        <v>353</v>
      </c>
      <c r="B115" s="287" t="s">
        <v>126</v>
      </c>
      <c r="C115" s="427">
        <v>5846</v>
      </c>
      <c r="D115" s="546">
        <v>141</v>
      </c>
      <c r="E115" s="557">
        <v>2.4119055764625384E-2</v>
      </c>
      <c r="F115" s="252">
        <v>202</v>
      </c>
      <c r="G115" s="557">
        <v>3.4553540882654804E-2</v>
      </c>
      <c r="H115" s="252">
        <v>212</v>
      </c>
      <c r="I115" s="557">
        <v>3.6264112213479305E-2</v>
      </c>
      <c r="J115" s="252">
        <v>406</v>
      </c>
      <c r="K115" s="557">
        <v>6.9449196031474508E-2</v>
      </c>
      <c r="L115" s="252">
        <v>1015</v>
      </c>
      <c r="M115" s="557">
        <v>0.17362299007868628</v>
      </c>
      <c r="N115" s="252">
        <v>702</v>
      </c>
      <c r="O115" s="557">
        <v>0.12008210742387958</v>
      </c>
      <c r="P115" s="547">
        <v>2678</v>
      </c>
    </row>
    <row r="116" spans="1:16" ht="15">
      <c r="A116" s="545">
        <v>364</v>
      </c>
      <c r="B116" s="287" t="s">
        <v>133</v>
      </c>
      <c r="C116" s="427">
        <v>15513</v>
      </c>
      <c r="D116" s="546">
        <v>565</v>
      </c>
      <c r="E116" s="557">
        <v>3.6421066202539806E-2</v>
      </c>
      <c r="F116" s="252">
        <v>739</v>
      </c>
      <c r="G116" s="557">
        <v>4.7637465351640561E-2</v>
      </c>
      <c r="H116" s="252">
        <v>850</v>
      </c>
      <c r="I116" s="557">
        <v>5.4792754463997936E-2</v>
      </c>
      <c r="J116" s="252">
        <v>1511</v>
      </c>
      <c r="K116" s="557">
        <v>9.740217881776575E-2</v>
      </c>
      <c r="L116" s="252">
        <v>3774</v>
      </c>
      <c r="M116" s="557">
        <v>0.24327982982015084</v>
      </c>
      <c r="N116" s="252">
        <v>2118</v>
      </c>
      <c r="O116" s="557">
        <v>0.1365306517114678</v>
      </c>
      <c r="P116" s="547">
        <v>9557</v>
      </c>
    </row>
    <row r="117" spans="1:16" ht="15">
      <c r="A117" s="545">
        <v>368</v>
      </c>
      <c r="B117" s="287" t="s">
        <v>135</v>
      </c>
      <c r="C117" s="427">
        <v>14454</v>
      </c>
      <c r="D117" s="546">
        <v>342</v>
      </c>
      <c r="E117" s="557">
        <v>2.3661270236612703E-2</v>
      </c>
      <c r="F117" s="252">
        <v>456</v>
      </c>
      <c r="G117" s="557">
        <v>3.1548360315483602E-2</v>
      </c>
      <c r="H117" s="252">
        <v>539</v>
      </c>
      <c r="I117" s="557">
        <v>3.7290715372907152E-2</v>
      </c>
      <c r="J117" s="252">
        <v>898</v>
      </c>
      <c r="K117" s="557">
        <v>6.2128130621281308E-2</v>
      </c>
      <c r="L117" s="252">
        <v>2397</v>
      </c>
      <c r="M117" s="557">
        <v>0.16583644665836447</v>
      </c>
      <c r="N117" s="252">
        <v>1802</v>
      </c>
      <c r="O117" s="557">
        <v>0.12467137124671371</v>
      </c>
      <c r="P117" s="547">
        <v>6434</v>
      </c>
    </row>
    <row r="118" spans="1:16" ht="15">
      <c r="A118" s="545">
        <v>390</v>
      </c>
      <c r="B118" s="287" t="s">
        <v>141</v>
      </c>
      <c r="C118" s="427">
        <v>8614</v>
      </c>
      <c r="D118" s="546">
        <v>346</v>
      </c>
      <c r="E118" s="557">
        <v>4.0167169723705598E-2</v>
      </c>
      <c r="F118" s="252">
        <v>380</v>
      </c>
      <c r="G118" s="557">
        <v>4.411423264453216E-2</v>
      </c>
      <c r="H118" s="252">
        <v>373</v>
      </c>
      <c r="I118" s="557">
        <v>4.3301602043185512E-2</v>
      </c>
      <c r="J118" s="252">
        <v>856</v>
      </c>
      <c r="K118" s="557">
        <v>9.9373113536104021E-2</v>
      </c>
      <c r="L118" s="252">
        <v>1880</v>
      </c>
      <c r="M118" s="557">
        <v>0.21824936150452751</v>
      </c>
      <c r="N118" s="252">
        <v>875</v>
      </c>
      <c r="O118" s="557">
        <v>0.10157882516833062</v>
      </c>
      <c r="P118" s="547">
        <v>4710</v>
      </c>
    </row>
    <row r="119" spans="1:16" ht="15">
      <c r="A119" s="545">
        <v>467</v>
      </c>
      <c r="B119" s="287" t="s">
        <v>151</v>
      </c>
      <c r="C119" s="427">
        <v>7035</v>
      </c>
      <c r="D119" s="546">
        <v>202</v>
      </c>
      <c r="E119" s="557">
        <v>2.8713574982231697E-2</v>
      </c>
      <c r="F119" s="252">
        <v>251</v>
      </c>
      <c r="G119" s="557">
        <v>3.5678749111584931E-2</v>
      </c>
      <c r="H119" s="252">
        <v>336</v>
      </c>
      <c r="I119" s="557">
        <v>4.7761194029850747E-2</v>
      </c>
      <c r="J119" s="252">
        <v>560</v>
      </c>
      <c r="K119" s="557">
        <v>7.9601990049751242E-2</v>
      </c>
      <c r="L119" s="252">
        <v>1751</v>
      </c>
      <c r="M119" s="557">
        <v>0.24889836531627577</v>
      </c>
      <c r="N119" s="252">
        <v>1241</v>
      </c>
      <c r="O119" s="557">
        <v>0.17640369580668089</v>
      </c>
      <c r="P119" s="547">
        <v>4341</v>
      </c>
    </row>
    <row r="120" spans="1:16" ht="15">
      <c r="A120" s="545">
        <v>576</v>
      </c>
      <c r="B120" s="287" t="s">
        <v>169</v>
      </c>
      <c r="C120" s="427">
        <v>9198</v>
      </c>
      <c r="D120" s="546">
        <v>325</v>
      </c>
      <c r="E120" s="557">
        <v>3.5333768210480537E-2</v>
      </c>
      <c r="F120" s="252">
        <v>442</v>
      </c>
      <c r="G120" s="557">
        <v>4.8053924766253531E-2</v>
      </c>
      <c r="H120" s="252">
        <v>534</v>
      </c>
      <c r="I120" s="557">
        <v>5.805609915198956E-2</v>
      </c>
      <c r="J120" s="252">
        <v>846</v>
      </c>
      <c r="K120" s="557">
        <v>9.1976516634050876E-2</v>
      </c>
      <c r="L120" s="252">
        <v>2140</v>
      </c>
      <c r="M120" s="557">
        <v>0.23265927375516415</v>
      </c>
      <c r="N120" s="252">
        <v>1283</v>
      </c>
      <c r="O120" s="557">
        <v>0.13948684496629701</v>
      </c>
      <c r="P120" s="547">
        <v>5570</v>
      </c>
    </row>
    <row r="121" spans="1:16" ht="15">
      <c r="A121" s="545">
        <v>642</v>
      </c>
      <c r="B121" s="287" t="s">
        <v>187</v>
      </c>
      <c r="C121" s="427">
        <v>19314</v>
      </c>
      <c r="D121" s="546">
        <v>856</v>
      </c>
      <c r="E121" s="557">
        <v>4.4320182251216735E-2</v>
      </c>
      <c r="F121" s="252">
        <v>981</v>
      </c>
      <c r="G121" s="557">
        <v>5.0792171481826652E-2</v>
      </c>
      <c r="H121" s="252">
        <v>1258</v>
      </c>
      <c r="I121" s="557">
        <v>6.5134099616858232E-2</v>
      </c>
      <c r="J121" s="252">
        <v>2003</v>
      </c>
      <c r="K121" s="557">
        <v>0.10370715543129336</v>
      </c>
      <c r="L121" s="252">
        <v>4778</v>
      </c>
      <c r="M121" s="557">
        <v>0.24738531635083358</v>
      </c>
      <c r="N121" s="252">
        <v>2547</v>
      </c>
      <c r="O121" s="557">
        <v>0.13187325256290774</v>
      </c>
      <c r="P121" s="547">
        <v>12423</v>
      </c>
    </row>
    <row r="122" spans="1:16" ht="15">
      <c r="A122" s="545">
        <v>679</v>
      </c>
      <c r="B122" s="287" t="s">
        <v>939</v>
      </c>
      <c r="C122" s="427">
        <v>27862</v>
      </c>
      <c r="D122" s="546">
        <v>604</v>
      </c>
      <c r="E122" s="557">
        <v>2.1678271480870002E-2</v>
      </c>
      <c r="F122" s="252">
        <v>759</v>
      </c>
      <c r="G122" s="557">
        <v>2.7241404062881343E-2</v>
      </c>
      <c r="H122" s="252">
        <v>1074</v>
      </c>
      <c r="I122" s="557">
        <v>3.8547125116646326E-2</v>
      </c>
      <c r="J122" s="252">
        <v>1677</v>
      </c>
      <c r="K122" s="557">
        <v>6.0189505419567871E-2</v>
      </c>
      <c r="L122" s="252">
        <v>4778</v>
      </c>
      <c r="M122" s="557">
        <v>0.17148804823774316</v>
      </c>
      <c r="N122" s="252">
        <v>3772</v>
      </c>
      <c r="O122" s="557">
        <v>0.13538152322159214</v>
      </c>
      <c r="P122" s="547">
        <v>12664</v>
      </c>
    </row>
    <row r="123" spans="1:16" ht="15">
      <c r="A123" s="545">
        <v>789</v>
      </c>
      <c r="B123" s="287" t="s">
        <v>232</v>
      </c>
      <c r="C123" s="427">
        <v>17176</v>
      </c>
      <c r="D123" s="546">
        <v>458</v>
      </c>
      <c r="E123" s="557">
        <v>2.6665114112715417E-2</v>
      </c>
      <c r="F123" s="252">
        <v>612</v>
      </c>
      <c r="G123" s="557">
        <v>3.5631113181183047E-2</v>
      </c>
      <c r="H123" s="252">
        <v>712</v>
      </c>
      <c r="I123" s="557">
        <v>4.1453190498369819E-2</v>
      </c>
      <c r="J123" s="252">
        <v>1326</v>
      </c>
      <c r="K123" s="557">
        <v>7.7200745225896594E-2</v>
      </c>
      <c r="L123" s="252">
        <v>3522</v>
      </c>
      <c r="M123" s="557">
        <v>0.20505356311131812</v>
      </c>
      <c r="N123" s="252">
        <v>2608</v>
      </c>
      <c r="O123" s="557">
        <v>0.15183977643223101</v>
      </c>
      <c r="P123" s="547">
        <v>9238</v>
      </c>
    </row>
    <row r="124" spans="1:16" ht="15">
      <c r="A124" s="545">
        <v>792</v>
      </c>
      <c r="B124" s="287" t="s">
        <v>236</v>
      </c>
      <c r="C124" s="427">
        <v>6555</v>
      </c>
      <c r="D124" s="546">
        <v>189</v>
      </c>
      <c r="E124" s="557">
        <v>2.8832951945080093E-2</v>
      </c>
      <c r="F124" s="252">
        <v>240</v>
      </c>
      <c r="G124" s="557">
        <v>3.6613272311212815E-2</v>
      </c>
      <c r="H124" s="252">
        <v>229</v>
      </c>
      <c r="I124" s="557">
        <v>3.4935163996948897E-2</v>
      </c>
      <c r="J124" s="252">
        <v>566</v>
      </c>
      <c r="K124" s="557">
        <v>8.6346300533943557E-2</v>
      </c>
      <c r="L124" s="252">
        <v>1197</v>
      </c>
      <c r="M124" s="557">
        <v>0.18260869565217391</v>
      </c>
      <c r="N124" s="252">
        <v>778</v>
      </c>
      <c r="O124" s="557">
        <v>0.11868802440884821</v>
      </c>
      <c r="P124" s="547">
        <v>3199</v>
      </c>
    </row>
    <row r="125" spans="1:16" ht="15">
      <c r="A125" s="545">
        <v>809</v>
      </c>
      <c r="B125" s="287" t="s">
        <v>238</v>
      </c>
      <c r="C125" s="427">
        <v>11364</v>
      </c>
      <c r="D125" s="546">
        <v>130</v>
      </c>
      <c r="E125" s="557">
        <v>1.1439633931714184E-2</v>
      </c>
      <c r="F125" s="252">
        <v>174</v>
      </c>
      <c r="G125" s="557">
        <v>1.5311510031678986E-2</v>
      </c>
      <c r="H125" s="252">
        <v>226</v>
      </c>
      <c r="I125" s="557">
        <v>1.9887363604364661E-2</v>
      </c>
      <c r="J125" s="252">
        <v>435</v>
      </c>
      <c r="K125" s="557">
        <v>3.8278775079197469E-2</v>
      </c>
      <c r="L125" s="252">
        <v>1289</v>
      </c>
      <c r="M125" s="557">
        <v>0.11342837029215065</v>
      </c>
      <c r="N125" s="252">
        <v>1178</v>
      </c>
      <c r="O125" s="557">
        <v>0.10366068285814854</v>
      </c>
      <c r="P125" s="547">
        <v>3432</v>
      </c>
    </row>
    <row r="126" spans="1:16" ht="15">
      <c r="A126" s="545">
        <v>847</v>
      </c>
      <c r="B126" s="287" t="s">
        <v>246</v>
      </c>
      <c r="C126" s="427">
        <v>32139</v>
      </c>
      <c r="D126" s="546">
        <v>2347</v>
      </c>
      <c r="E126" s="557">
        <v>7.3026540962693301E-2</v>
      </c>
      <c r="F126" s="252">
        <v>2600</v>
      </c>
      <c r="G126" s="557">
        <v>8.0898596720495347E-2</v>
      </c>
      <c r="H126" s="252">
        <v>2784</v>
      </c>
      <c r="I126" s="557">
        <v>8.6623728180715023E-2</v>
      </c>
      <c r="J126" s="252">
        <v>4516</v>
      </c>
      <c r="K126" s="557">
        <v>0.14051463953452192</v>
      </c>
      <c r="L126" s="252">
        <v>8712</v>
      </c>
      <c r="M126" s="557">
        <v>0.27107252870344439</v>
      </c>
      <c r="N126" s="252">
        <v>3725</v>
      </c>
      <c r="O126" s="557">
        <v>0.11590279722455583</v>
      </c>
      <c r="P126" s="547">
        <v>24684</v>
      </c>
    </row>
    <row r="127" spans="1:16" ht="15">
      <c r="A127" s="545">
        <v>856</v>
      </c>
      <c r="B127" s="287" t="s">
        <v>251</v>
      </c>
      <c r="C127" s="427">
        <v>6916</v>
      </c>
      <c r="D127" s="546">
        <v>152</v>
      </c>
      <c r="E127" s="557">
        <v>2.197802197802198E-2</v>
      </c>
      <c r="F127" s="252">
        <v>171</v>
      </c>
      <c r="G127" s="557">
        <v>2.4725274725274724E-2</v>
      </c>
      <c r="H127" s="252">
        <v>231</v>
      </c>
      <c r="I127" s="557">
        <v>3.3400809716599193E-2</v>
      </c>
      <c r="J127" s="252">
        <v>340</v>
      </c>
      <c r="K127" s="557">
        <v>4.9161364950838636E-2</v>
      </c>
      <c r="L127" s="252">
        <v>1144</v>
      </c>
      <c r="M127" s="557">
        <v>0.16541353383458646</v>
      </c>
      <c r="N127" s="252">
        <v>879</v>
      </c>
      <c r="O127" s="557">
        <v>0.12709658762290341</v>
      </c>
      <c r="P127" s="547">
        <v>2917</v>
      </c>
    </row>
    <row r="128" spans="1:16" ht="15">
      <c r="A128" s="545">
        <v>861</v>
      </c>
      <c r="B128" s="287" t="s">
        <v>255</v>
      </c>
      <c r="C128" s="427">
        <v>12322</v>
      </c>
      <c r="D128" s="546">
        <v>310</v>
      </c>
      <c r="E128" s="557">
        <v>2.5158253530271058E-2</v>
      </c>
      <c r="F128" s="252">
        <v>308</v>
      </c>
      <c r="G128" s="557">
        <v>2.4995942217172537E-2</v>
      </c>
      <c r="H128" s="252">
        <v>459</v>
      </c>
      <c r="I128" s="557">
        <v>3.7250446356111022E-2</v>
      </c>
      <c r="J128" s="252">
        <v>901</v>
      </c>
      <c r="K128" s="557">
        <v>7.3121246550884603E-2</v>
      </c>
      <c r="L128" s="252">
        <v>2204</v>
      </c>
      <c r="M128" s="557">
        <v>0.17886706703457231</v>
      </c>
      <c r="N128" s="252">
        <v>1571</v>
      </c>
      <c r="O128" s="557">
        <v>0.12749553643888978</v>
      </c>
      <c r="P128" s="547">
        <v>5753</v>
      </c>
    </row>
    <row r="129" spans="1:16">
      <c r="A129" s="542">
        <v>9</v>
      </c>
      <c r="B129" s="169" t="s">
        <v>861</v>
      </c>
      <c r="C129" s="367">
        <v>4179996</v>
      </c>
      <c r="D129" s="543">
        <v>76213</v>
      </c>
      <c r="E129" s="558">
        <v>1.8232792567265614E-2</v>
      </c>
      <c r="F129" s="543">
        <v>93572</v>
      </c>
      <c r="G129" s="558">
        <v>2.2385667354705603E-2</v>
      </c>
      <c r="H129" s="60">
        <v>101480</v>
      </c>
      <c r="I129" s="558">
        <v>2.4277535193813583E-2</v>
      </c>
      <c r="J129" s="60">
        <v>222845</v>
      </c>
      <c r="K129" s="558">
        <v>5.3312251973446863E-2</v>
      </c>
      <c r="L129" s="60">
        <v>498921</v>
      </c>
      <c r="M129" s="558">
        <v>0.11935920512842596</v>
      </c>
      <c r="N129" s="60">
        <v>200174</v>
      </c>
      <c r="O129" s="558">
        <v>4.7888562572787154E-2</v>
      </c>
      <c r="P129" s="544">
        <v>1193205</v>
      </c>
    </row>
    <row r="130" spans="1:16" ht="15">
      <c r="A130" s="545">
        <v>1</v>
      </c>
      <c r="B130" s="287" t="s">
        <v>6</v>
      </c>
      <c r="C130" s="427">
        <v>2616335</v>
      </c>
      <c r="D130" s="546">
        <v>54636</v>
      </c>
      <c r="E130" s="557">
        <v>2.0882646908748307E-2</v>
      </c>
      <c r="F130" s="252">
        <v>66960</v>
      </c>
      <c r="G130" s="557">
        <v>2.5593052877402933E-2</v>
      </c>
      <c r="H130" s="252">
        <v>72163</v>
      </c>
      <c r="I130" s="557">
        <v>2.7581712586499819E-2</v>
      </c>
      <c r="J130" s="252">
        <v>160603</v>
      </c>
      <c r="K130" s="557">
        <v>6.1384723286582184E-2</v>
      </c>
      <c r="L130" s="252">
        <v>353337</v>
      </c>
      <c r="M130" s="557">
        <v>0.13505036625661468</v>
      </c>
      <c r="N130" s="252">
        <v>136693</v>
      </c>
      <c r="O130" s="557">
        <v>5.2245985319158285E-2</v>
      </c>
      <c r="P130" s="547">
        <v>844392</v>
      </c>
    </row>
    <row r="131" spans="1:16" ht="15">
      <c r="A131" s="545">
        <v>79</v>
      </c>
      <c r="B131" s="287" t="s">
        <v>41</v>
      </c>
      <c r="C131" s="427">
        <v>56103</v>
      </c>
      <c r="D131" s="546">
        <v>1230</v>
      </c>
      <c r="E131" s="557">
        <v>2.1923961285492753E-2</v>
      </c>
      <c r="F131" s="252">
        <v>1543</v>
      </c>
      <c r="G131" s="557">
        <v>2.7502985580093755E-2</v>
      </c>
      <c r="H131" s="252">
        <v>1880</v>
      </c>
      <c r="I131" s="557">
        <v>3.35097944851434E-2</v>
      </c>
      <c r="J131" s="252">
        <v>3607</v>
      </c>
      <c r="K131" s="557">
        <v>6.4292462078676726E-2</v>
      </c>
      <c r="L131" s="252">
        <v>9133</v>
      </c>
      <c r="M131" s="557">
        <v>0.16278986863447586</v>
      </c>
      <c r="N131" s="252">
        <v>4414</v>
      </c>
      <c r="O131" s="557">
        <v>7.8676719605012213E-2</v>
      </c>
      <c r="P131" s="547">
        <v>21807</v>
      </c>
    </row>
    <row r="132" spans="1:16" ht="15">
      <c r="A132" s="545">
        <v>88</v>
      </c>
      <c r="B132" s="287" t="s">
        <v>45</v>
      </c>
      <c r="C132" s="427">
        <v>566456</v>
      </c>
      <c r="D132" s="546">
        <v>9447</v>
      </c>
      <c r="E132" s="557">
        <v>1.6677376530569013E-2</v>
      </c>
      <c r="F132" s="252">
        <v>11509</v>
      </c>
      <c r="G132" s="557">
        <v>2.0317553349245131E-2</v>
      </c>
      <c r="H132" s="252">
        <v>12600</v>
      </c>
      <c r="I132" s="557">
        <v>2.2243563489485502E-2</v>
      </c>
      <c r="J132" s="252">
        <v>26253</v>
      </c>
      <c r="K132" s="557">
        <v>4.634605335630658E-2</v>
      </c>
      <c r="L132" s="252">
        <v>57897</v>
      </c>
      <c r="M132" s="557">
        <v>0.10220917423418588</v>
      </c>
      <c r="N132" s="252">
        <v>22212</v>
      </c>
      <c r="O132" s="557">
        <v>3.9212224780035873E-2</v>
      </c>
      <c r="P132" s="547">
        <v>139918</v>
      </c>
    </row>
    <row r="133" spans="1:16" ht="15">
      <c r="A133" s="545">
        <v>129</v>
      </c>
      <c r="B133" s="287" t="s">
        <v>940</v>
      </c>
      <c r="C133" s="427">
        <v>86081</v>
      </c>
      <c r="D133" s="546">
        <v>1359</v>
      </c>
      <c r="E133" s="557">
        <v>1.5787456000743487E-2</v>
      </c>
      <c r="F133" s="252">
        <v>1417</v>
      </c>
      <c r="G133" s="557">
        <v>1.6461239994888535E-2</v>
      </c>
      <c r="H133" s="252">
        <v>1620</v>
      </c>
      <c r="I133" s="557">
        <v>1.8819483974396208E-2</v>
      </c>
      <c r="J133" s="252">
        <v>3593</v>
      </c>
      <c r="K133" s="557">
        <v>4.1739756740744184E-2</v>
      </c>
      <c r="L133" s="252">
        <v>9051</v>
      </c>
      <c r="M133" s="557">
        <v>0.10514515398287659</v>
      </c>
      <c r="N133" s="252">
        <v>4797</v>
      </c>
      <c r="O133" s="557">
        <v>5.5726583101962109E-2</v>
      </c>
      <c r="P133" s="547">
        <v>21837</v>
      </c>
    </row>
    <row r="134" spans="1:16" ht="15">
      <c r="A134" s="545">
        <v>212</v>
      </c>
      <c r="B134" s="287" t="s">
        <v>90</v>
      </c>
      <c r="C134" s="427">
        <v>84209</v>
      </c>
      <c r="D134" s="546">
        <v>1074</v>
      </c>
      <c r="E134" s="557">
        <v>1.2753981165908632E-2</v>
      </c>
      <c r="F134" s="252">
        <v>1335</v>
      </c>
      <c r="G134" s="557">
        <v>1.585341234309872E-2</v>
      </c>
      <c r="H134" s="252">
        <v>1659</v>
      </c>
      <c r="I134" s="557">
        <v>1.9700982080300206E-2</v>
      </c>
      <c r="J134" s="252">
        <v>3416</v>
      </c>
      <c r="K134" s="557">
        <v>4.0565735253951477E-2</v>
      </c>
      <c r="L134" s="252">
        <v>8740</v>
      </c>
      <c r="M134" s="557">
        <v>0.10378938118253393</v>
      </c>
      <c r="N134" s="252">
        <v>4300</v>
      </c>
      <c r="O134" s="557">
        <v>5.1063425524587633E-2</v>
      </c>
      <c r="P134" s="547">
        <v>20524</v>
      </c>
    </row>
    <row r="135" spans="1:16" ht="15">
      <c r="A135" s="545">
        <v>266</v>
      </c>
      <c r="B135" s="287" t="s">
        <v>104</v>
      </c>
      <c r="C135" s="427">
        <v>248304</v>
      </c>
      <c r="D135" s="546">
        <v>1422</v>
      </c>
      <c r="E135" s="557">
        <v>5.7268509568915524E-3</v>
      </c>
      <c r="F135" s="252">
        <v>2090</v>
      </c>
      <c r="G135" s="557">
        <v>8.4171016173722538E-3</v>
      </c>
      <c r="H135" s="252">
        <v>2220</v>
      </c>
      <c r="I135" s="557">
        <v>8.9406533926155041E-3</v>
      </c>
      <c r="J135" s="252">
        <v>4940</v>
      </c>
      <c r="K135" s="557">
        <v>1.9894967459243507E-2</v>
      </c>
      <c r="L135" s="252">
        <v>12503</v>
      </c>
      <c r="M135" s="557">
        <v>5.0353598814356595E-2</v>
      </c>
      <c r="N135" s="252">
        <v>6398</v>
      </c>
      <c r="O135" s="557">
        <v>2.576680198466396E-2</v>
      </c>
      <c r="P135" s="547">
        <v>29573</v>
      </c>
    </row>
    <row r="136" spans="1:16" ht="15">
      <c r="A136" s="545">
        <v>308</v>
      </c>
      <c r="B136" s="287" t="s">
        <v>112</v>
      </c>
      <c r="C136" s="427">
        <v>55902</v>
      </c>
      <c r="D136" s="546">
        <v>1101</v>
      </c>
      <c r="E136" s="557">
        <v>1.9695180852205646E-2</v>
      </c>
      <c r="F136" s="252">
        <v>1215</v>
      </c>
      <c r="G136" s="557">
        <v>2.1734463883224215E-2</v>
      </c>
      <c r="H136" s="252">
        <v>1421</v>
      </c>
      <c r="I136" s="557">
        <v>2.5419484097170049E-2</v>
      </c>
      <c r="J136" s="252">
        <v>2691</v>
      </c>
      <c r="K136" s="557">
        <v>4.8137812600622519E-2</v>
      </c>
      <c r="L136" s="252">
        <v>6643</v>
      </c>
      <c r="M136" s="557">
        <v>0.11883295767593288</v>
      </c>
      <c r="N136" s="252">
        <v>3224</v>
      </c>
      <c r="O136" s="557">
        <v>5.7672355193016347E-2</v>
      </c>
      <c r="P136" s="547">
        <v>16295</v>
      </c>
    </row>
    <row r="137" spans="1:16" ht="15">
      <c r="A137" s="545">
        <v>360</v>
      </c>
      <c r="B137" s="287" t="s">
        <v>941</v>
      </c>
      <c r="C137" s="427">
        <v>299348</v>
      </c>
      <c r="D137" s="546">
        <v>4372</v>
      </c>
      <c r="E137" s="557">
        <v>1.4605075029731282E-2</v>
      </c>
      <c r="F137" s="252">
        <v>5306</v>
      </c>
      <c r="G137" s="557">
        <v>1.7725189411654664E-2</v>
      </c>
      <c r="H137" s="252">
        <v>5656</v>
      </c>
      <c r="I137" s="557">
        <v>1.8894397156486765E-2</v>
      </c>
      <c r="J137" s="252">
        <v>12777</v>
      </c>
      <c r="K137" s="557">
        <v>4.268276387348504E-2</v>
      </c>
      <c r="L137" s="252">
        <v>30292</v>
      </c>
      <c r="M137" s="557">
        <v>0.10119326001844008</v>
      </c>
      <c r="N137" s="252">
        <v>12781</v>
      </c>
      <c r="O137" s="557">
        <v>4.2696126247711692E-2</v>
      </c>
      <c r="P137" s="547">
        <v>71184</v>
      </c>
    </row>
    <row r="138" spans="1:16" ht="15">
      <c r="A138" s="545">
        <v>380</v>
      </c>
      <c r="B138" s="287" t="s">
        <v>139</v>
      </c>
      <c r="C138" s="427">
        <v>77611</v>
      </c>
      <c r="D138" s="546">
        <v>762</v>
      </c>
      <c r="E138" s="557">
        <v>9.8181958742961685E-3</v>
      </c>
      <c r="F138" s="252">
        <v>941</v>
      </c>
      <c r="G138" s="557">
        <v>1.2124569970751569E-2</v>
      </c>
      <c r="H138" s="252">
        <v>1097</v>
      </c>
      <c r="I138" s="557">
        <v>1.4134594322969683E-2</v>
      </c>
      <c r="J138" s="252">
        <v>2208</v>
      </c>
      <c r="K138" s="557">
        <v>2.8449575446779451E-2</v>
      </c>
      <c r="L138" s="252">
        <v>5352</v>
      </c>
      <c r="M138" s="557">
        <v>6.8959297006867579E-2</v>
      </c>
      <c r="N138" s="252">
        <v>2897</v>
      </c>
      <c r="O138" s="557">
        <v>3.7327183002409454E-2</v>
      </c>
      <c r="P138" s="547">
        <v>13257</v>
      </c>
    </row>
    <row r="139" spans="1:16" ht="15.75" thickBot="1">
      <c r="A139" s="548">
        <v>631</v>
      </c>
      <c r="B139" s="549" t="s">
        <v>185</v>
      </c>
      <c r="C139" s="427">
        <v>89647</v>
      </c>
      <c r="D139" s="550">
        <v>810</v>
      </c>
      <c r="E139" s="559">
        <v>9.0354389996318892E-3</v>
      </c>
      <c r="F139" s="277">
        <v>1256</v>
      </c>
      <c r="G139" s="559">
        <v>1.4010507880910683E-2</v>
      </c>
      <c r="H139" s="277">
        <v>1164</v>
      </c>
      <c r="I139" s="559">
        <v>1.29842604883599E-2</v>
      </c>
      <c r="J139" s="277">
        <v>2757</v>
      </c>
      <c r="K139" s="559">
        <v>3.075395718763595E-2</v>
      </c>
      <c r="L139" s="277">
        <v>5973</v>
      </c>
      <c r="M139" s="559">
        <v>6.6627996475063303E-2</v>
      </c>
      <c r="N139" s="277">
        <v>2458</v>
      </c>
      <c r="O139" s="559">
        <v>2.7418653161845906E-2</v>
      </c>
      <c r="P139" s="551">
        <v>14418</v>
      </c>
    </row>
    <row r="140" spans="1:16">
      <c r="B140" s="57"/>
    </row>
    <row r="141" spans="1:16" ht="15">
      <c r="A141" s="552" t="s">
        <v>401</v>
      </c>
      <c r="B141" s="1084" t="s">
        <v>962</v>
      </c>
      <c r="C141" s="1085"/>
      <c r="D141" s="1085"/>
      <c r="E141" s="1085"/>
      <c r="F141" s="1085"/>
      <c r="G141" s="1085"/>
      <c r="H141" s="1085"/>
      <c r="I141" s="1085"/>
      <c r="J141" s="1085"/>
      <c r="K141" s="1085"/>
      <c r="L141" s="1085"/>
      <c r="M141" s="1086"/>
      <c r="N141" s="818" t="s">
        <v>603</v>
      </c>
    </row>
    <row r="142" spans="1:16">
      <c r="A142" s="553" t="s">
        <v>954</v>
      </c>
      <c r="B142" s="1087" t="s">
        <v>405</v>
      </c>
      <c r="C142" s="1088"/>
      <c r="D142" s="1088"/>
      <c r="E142" s="1088"/>
      <c r="F142" s="1088"/>
      <c r="G142" s="1088"/>
      <c r="H142" s="1088"/>
      <c r="I142" s="1088"/>
      <c r="J142" s="1088"/>
      <c r="K142" s="1088"/>
      <c r="L142" s="1088"/>
      <c r="M142" s="1088"/>
    </row>
    <row r="143" spans="1:16">
      <c r="A143" s="553" t="s">
        <v>406</v>
      </c>
      <c r="B143" s="1087" t="s">
        <v>407</v>
      </c>
      <c r="C143" s="1088" t="s">
        <v>407</v>
      </c>
      <c r="D143" s="1088"/>
      <c r="E143" s="1088"/>
      <c r="F143" s="1088"/>
      <c r="G143" s="1088"/>
      <c r="H143" s="1088"/>
      <c r="I143" s="1088"/>
      <c r="J143" s="1088"/>
      <c r="K143" s="1088"/>
      <c r="L143" s="1088"/>
      <c r="M143" s="1088"/>
    </row>
    <row r="144" spans="1:16">
      <c r="B144" s="554"/>
    </row>
  </sheetData>
  <sheetProtection autoFilter="0"/>
  <mergeCells count="9">
    <mergeCell ref="A2:A5"/>
    <mergeCell ref="B2:B4"/>
    <mergeCell ref="D2:O3"/>
    <mergeCell ref="B141:M141"/>
    <mergeCell ref="B143:M143"/>
    <mergeCell ref="P2:P4"/>
    <mergeCell ref="C2:C4"/>
    <mergeCell ref="B142:M142"/>
    <mergeCell ref="D1:O1"/>
  </mergeCells>
  <hyperlinks>
    <hyperlink ref="Q1" location="INDICE!B2" display="Indice" xr:uid="{FE5757E6-8FFC-4149-9BCC-8043DE35F0C4}"/>
  </hyperlink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66FF66"/>
  </sheetPr>
  <dimension ref="A1:X144"/>
  <sheetViews>
    <sheetView showGridLines="0" view="pageBreakPreview" zoomScale="98" zoomScaleNormal="90" zoomScaleSheetLayoutView="98" workbookViewId="0">
      <pane xSplit="2" ySplit="5" topLeftCell="F132" activePane="bottomRight" state="frozen"/>
      <selection pane="bottomRight" activeCell="S139" sqref="S2:S139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4.42578125" bestFit="1" customWidth="1"/>
    <col min="2" max="2" width="23.5703125" style="54" customWidth="1"/>
    <col min="3" max="3" width="23.5703125" style="58" customWidth="1"/>
    <col min="4" max="17" width="11.42578125" style="58"/>
    <col min="18" max="18" width="12.5703125" style="58" customWidth="1"/>
    <col min="19" max="19" width="9.85546875" style="58" customWidth="1"/>
    <col min="20" max="16384" width="11.42578125" style="58"/>
  </cols>
  <sheetData>
    <row r="1" spans="1:24" ht="90.75" customHeight="1" thickBot="1">
      <c r="A1" s="188"/>
      <c r="B1" s="189"/>
      <c r="C1" s="1100" t="s">
        <v>963</v>
      </c>
      <c r="D1" s="1100"/>
      <c r="E1" s="1100"/>
      <c r="F1" s="1100"/>
      <c r="G1" s="1100"/>
      <c r="H1" s="1100"/>
      <c r="I1" s="1100"/>
      <c r="J1" s="1100"/>
      <c r="K1" s="1100"/>
      <c r="L1" s="1100"/>
      <c r="M1" s="1100"/>
      <c r="N1" s="1100"/>
      <c r="O1" s="1100"/>
      <c r="P1" s="1100"/>
      <c r="Q1" s="1101"/>
      <c r="R1" s="819" t="s">
        <v>368</v>
      </c>
      <c r="S1" s="871" t="s">
        <v>389</v>
      </c>
    </row>
    <row r="2" spans="1:24" ht="15" customHeight="1">
      <c r="A2" s="1073"/>
      <c r="B2" s="1077" t="s">
        <v>900</v>
      </c>
      <c r="C2" s="1075" t="s">
        <v>608</v>
      </c>
      <c r="D2" s="1078" t="s">
        <v>945</v>
      </c>
      <c r="E2" s="1079"/>
      <c r="F2" s="1079"/>
      <c r="G2" s="1079"/>
      <c r="H2" s="1079"/>
      <c r="I2" s="1079"/>
      <c r="J2" s="1079"/>
      <c r="K2" s="1079"/>
      <c r="L2" s="1079"/>
      <c r="M2" s="1079"/>
      <c r="N2" s="1079"/>
      <c r="O2" s="1079"/>
      <c r="P2" s="1079"/>
      <c r="Q2" s="1080"/>
      <c r="R2" s="1102" t="s">
        <v>946</v>
      </c>
    </row>
    <row r="3" spans="1:24" ht="12.75" customHeight="1">
      <c r="A3" s="1073"/>
      <c r="B3" s="1077"/>
      <c r="C3" s="1076"/>
      <c r="D3" s="1081"/>
      <c r="E3" s="1082"/>
      <c r="F3" s="1082"/>
      <c r="G3" s="1082"/>
      <c r="H3" s="1082"/>
      <c r="I3" s="1082"/>
      <c r="J3" s="1082"/>
      <c r="K3" s="1082"/>
      <c r="L3" s="1082"/>
      <c r="M3" s="1082"/>
      <c r="N3" s="1082"/>
      <c r="O3" s="1082"/>
      <c r="P3" s="1082"/>
      <c r="Q3" s="1083"/>
      <c r="R3" s="1102"/>
    </row>
    <row r="4" spans="1:24" ht="18.75" customHeight="1">
      <c r="A4" s="1073"/>
      <c r="B4" s="1077"/>
      <c r="C4" s="1076"/>
      <c r="D4" s="478" t="s">
        <v>947</v>
      </c>
      <c r="E4" s="478" t="s">
        <v>680</v>
      </c>
      <c r="F4" s="478" t="s">
        <v>948</v>
      </c>
      <c r="G4" s="478" t="s">
        <v>680</v>
      </c>
      <c r="H4" s="478" t="s">
        <v>949</v>
      </c>
      <c r="I4" s="478" t="s">
        <v>680</v>
      </c>
      <c r="J4" s="478" t="s">
        <v>950</v>
      </c>
      <c r="K4" s="478" t="s">
        <v>680</v>
      </c>
      <c r="L4" s="478" t="s">
        <v>951</v>
      </c>
      <c r="M4" s="478" t="s">
        <v>680</v>
      </c>
      <c r="N4" s="478" t="s">
        <v>952</v>
      </c>
      <c r="O4" s="478" t="s">
        <v>680</v>
      </c>
      <c r="P4" s="478" t="s">
        <v>953</v>
      </c>
      <c r="Q4" s="478" t="s">
        <v>680</v>
      </c>
      <c r="R4" s="1102"/>
    </row>
    <row r="5" spans="1:24" ht="20.25" customHeight="1">
      <c r="A5" s="1073"/>
      <c r="B5" s="479" t="s">
        <v>921</v>
      </c>
      <c r="C5" s="480">
        <v>6903721</v>
      </c>
      <c r="D5" s="480">
        <v>11527</v>
      </c>
      <c r="E5" s="481">
        <v>0.28365474883623304</v>
      </c>
      <c r="F5" s="480">
        <v>119475</v>
      </c>
      <c r="G5" s="481">
        <v>2.9400235201881615</v>
      </c>
      <c r="H5" s="480">
        <v>414943</v>
      </c>
      <c r="I5" s="481">
        <v>10.210857330298692</v>
      </c>
      <c r="J5" s="480">
        <v>2006652</v>
      </c>
      <c r="K5" s="483">
        <v>49.379402191526381</v>
      </c>
      <c r="L5" s="480">
        <v>753594</v>
      </c>
      <c r="M5" s="483">
        <v>18.544332158800398</v>
      </c>
      <c r="N5" s="480">
        <v>645931</v>
      </c>
      <c r="O5" s="484">
        <v>15.894976626228576</v>
      </c>
      <c r="P5" s="480">
        <v>111621</v>
      </c>
      <c r="Q5" s="484">
        <v>2.7467534241215548</v>
      </c>
      <c r="R5" s="514">
        <v>4063743</v>
      </c>
    </row>
    <row r="6" spans="1:24" ht="24.75" customHeight="1">
      <c r="A6" s="17">
        <v>1</v>
      </c>
      <c r="B6" s="59" t="s">
        <v>392</v>
      </c>
      <c r="C6" s="60">
        <v>111247</v>
      </c>
      <c r="D6" s="60">
        <v>88</v>
      </c>
      <c r="E6" s="64">
        <v>0.33405458755646661</v>
      </c>
      <c r="F6" s="60">
        <v>948</v>
      </c>
      <c r="G6" s="64">
        <v>3.5986789659492082</v>
      </c>
      <c r="H6" s="60">
        <v>2918</v>
      </c>
      <c r="I6" s="64">
        <v>11.076946437383745</v>
      </c>
      <c r="J6" s="60">
        <v>14242</v>
      </c>
      <c r="K6" s="64">
        <v>54.06369813612725</v>
      </c>
      <c r="L6" s="60">
        <v>5322</v>
      </c>
      <c r="M6" s="64">
        <v>20.202710397449039</v>
      </c>
      <c r="N6" s="60">
        <v>2511</v>
      </c>
      <c r="O6" s="64">
        <v>9.531943969935087</v>
      </c>
      <c r="P6" s="60">
        <v>314</v>
      </c>
      <c r="Q6" s="64">
        <v>1.1919675055992105</v>
      </c>
      <c r="R6" s="158">
        <v>26343</v>
      </c>
      <c r="S6" s="62"/>
      <c r="T6"/>
      <c r="U6"/>
      <c r="V6"/>
      <c r="W6"/>
      <c r="X6"/>
    </row>
    <row r="7" spans="1:24" ht="15">
      <c r="A7" s="295">
        <v>142</v>
      </c>
      <c r="B7" s="295" t="s">
        <v>67</v>
      </c>
      <c r="C7" s="427">
        <v>4824</v>
      </c>
      <c r="D7" s="252">
        <v>0</v>
      </c>
      <c r="E7" s="251">
        <v>0</v>
      </c>
      <c r="F7" s="252">
        <v>20</v>
      </c>
      <c r="G7" s="251">
        <v>2.5445292620865136</v>
      </c>
      <c r="H7" s="252">
        <v>73</v>
      </c>
      <c r="I7" s="251">
        <v>9.2875318066157764</v>
      </c>
      <c r="J7" s="252">
        <v>370</v>
      </c>
      <c r="K7" s="251">
        <v>47.073791348600508</v>
      </c>
      <c r="L7" s="252">
        <v>145</v>
      </c>
      <c r="M7" s="251">
        <v>18.447837150127228</v>
      </c>
      <c r="N7" s="252">
        <v>145</v>
      </c>
      <c r="O7" s="251">
        <v>18.447837150127228</v>
      </c>
      <c r="P7" s="252">
        <v>33</v>
      </c>
      <c r="Q7" s="251">
        <v>4.1984732824427482</v>
      </c>
      <c r="R7" s="299">
        <v>786</v>
      </c>
      <c r="S7" s="9"/>
      <c r="T7"/>
      <c r="U7"/>
      <c r="V7"/>
      <c r="W7"/>
      <c r="X7"/>
    </row>
    <row r="8" spans="1:24" ht="15">
      <c r="A8" s="295">
        <v>425</v>
      </c>
      <c r="B8" s="295" t="s">
        <v>147</v>
      </c>
      <c r="C8" s="427">
        <v>8707</v>
      </c>
      <c r="D8" s="252">
        <v>4</v>
      </c>
      <c r="E8" s="251">
        <v>0.17189514396218308</v>
      </c>
      <c r="F8" s="252">
        <v>71</v>
      </c>
      <c r="G8" s="251">
        <v>3.0511388053287498</v>
      </c>
      <c r="H8" s="252">
        <v>256</v>
      </c>
      <c r="I8" s="251">
        <v>11.001289213579717</v>
      </c>
      <c r="J8" s="252">
        <v>1386</v>
      </c>
      <c r="K8" s="251">
        <v>59.561667382896431</v>
      </c>
      <c r="L8" s="252">
        <v>391</v>
      </c>
      <c r="M8" s="251">
        <v>16.802750322303396</v>
      </c>
      <c r="N8" s="252">
        <v>189</v>
      </c>
      <c r="O8" s="251">
        <v>8.1220455522131498</v>
      </c>
      <c r="P8" s="252">
        <v>30</v>
      </c>
      <c r="Q8" s="251">
        <v>1.2892135797163731</v>
      </c>
      <c r="R8" s="299">
        <v>2327</v>
      </c>
      <c r="S8" s="9"/>
      <c r="T8"/>
      <c r="U8"/>
      <c r="V8"/>
      <c r="W8"/>
      <c r="X8"/>
    </row>
    <row r="9" spans="1:24" ht="15">
      <c r="A9" s="295">
        <v>579</v>
      </c>
      <c r="B9" s="295" t="s">
        <v>171</v>
      </c>
      <c r="C9" s="427">
        <v>42203</v>
      </c>
      <c r="D9" s="252">
        <v>54</v>
      </c>
      <c r="E9" s="251">
        <v>0.35117383104636796</v>
      </c>
      <c r="F9" s="252">
        <v>586</v>
      </c>
      <c r="G9" s="251">
        <v>3.8108863887624378</v>
      </c>
      <c r="H9" s="252">
        <v>1766</v>
      </c>
      <c r="I9" s="251">
        <v>11.484684919034923</v>
      </c>
      <c r="J9" s="252">
        <v>7968</v>
      </c>
      <c r="K9" s="251">
        <v>51.817649736619629</v>
      </c>
      <c r="L9" s="252">
        <v>3279</v>
      </c>
      <c r="M9" s="251">
        <v>21.324055407426677</v>
      </c>
      <c r="N9" s="252">
        <v>1532</v>
      </c>
      <c r="O9" s="251">
        <v>9.9629316511673274</v>
      </c>
      <c r="P9" s="252">
        <v>192</v>
      </c>
      <c r="Q9" s="251">
        <v>1.2486180659426416</v>
      </c>
      <c r="R9" s="299">
        <v>15377</v>
      </c>
      <c r="S9" s="9"/>
      <c r="T9"/>
      <c r="U9"/>
      <c r="V9"/>
      <c r="W9"/>
      <c r="X9"/>
    </row>
    <row r="10" spans="1:24" ht="15">
      <c r="A10" s="295">
        <v>585</v>
      </c>
      <c r="B10" s="295" t="s">
        <v>173</v>
      </c>
      <c r="C10" s="427">
        <v>15232</v>
      </c>
      <c r="D10" s="252">
        <v>14</v>
      </c>
      <c r="E10" s="251">
        <v>0.51413881748071977</v>
      </c>
      <c r="F10" s="252">
        <v>86</v>
      </c>
      <c r="G10" s="251">
        <v>3.1582813073815643</v>
      </c>
      <c r="H10" s="252">
        <v>250</v>
      </c>
      <c r="I10" s="251">
        <v>9.1810503121557101</v>
      </c>
      <c r="J10" s="252">
        <v>1330</v>
      </c>
      <c r="K10" s="251">
        <v>48.843187660668377</v>
      </c>
      <c r="L10" s="252">
        <v>655</v>
      </c>
      <c r="M10" s="251">
        <v>24.054351817847962</v>
      </c>
      <c r="N10" s="252">
        <v>347</v>
      </c>
      <c r="O10" s="251">
        <v>12.743297833272127</v>
      </c>
      <c r="P10" s="252">
        <v>41</v>
      </c>
      <c r="Q10" s="251">
        <v>1.5056922511935367</v>
      </c>
      <c r="R10" s="299">
        <v>2723</v>
      </c>
      <c r="S10" s="9"/>
      <c r="T10"/>
      <c r="U10"/>
      <c r="V10"/>
      <c r="W10"/>
      <c r="X10"/>
    </row>
    <row r="11" spans="1:24" ht="15">
      <c r="A11" s="295">
        <v>591</v>
      </c>
      <c r="B11" s="295" t="s">
        <v>175</v>
      </c>
      <c r="C11" s="427">
        <v>19554</v>
      </c>
      <c r="D11" s="252">
        <v>13</v>
      </c>
      <c r="E11" s="251">
        <v>0.32210109018830524</v>
      </c>
      <c r="F11" s="252">
        <v>152</v>
      </c>
      <c r="G11" s="251">
        <v>3.7661050545094152</v>
      </c>
      <c r="H11" s="252">
        <v>484</v>
      </c>
      <c r="I11" s="251">
        <v>11.992071357779981</v>
      </c>
      <c r="J11" s="252">
        <v>2465</v>
      </c>
      <c r="K11" s="251">
        <v>61.075322101090194</v>
      </c>
      <c r="L11" s="252">
        <v>659</v>
      </c>
      <c r="M11" s="251">
        <v>16.328047571853322</v>
      </c>
      <c r="N11" s="252">
        <v>249</v>
      </c>
      <c r="O11" s="251">
        <v>6.1694747274529238</v>
      </c>
      <c r="P11" s="252">
        <v>14</v>
      </c>
      <c r="Q11" s="251">
        <v>0.3468780971258672</v>
      </c>
      <c r="R11" s="299">
        <v>4036</v>
      </c>
      <c r="S11" s="9"/>
      <c r="T11"/>
      <c r="U11"/>
      <c r="V11"/>
      <c r="W11"/>
      <c r="X11"/>
    </row>
    <row r="12" spans="1:24" ht="15">
      <c r="A12" s="295">
        <v>893</v>
      </c>
      <c r="B12" s="295" t="s">
        <v>265</v>
      </c>
      <c r="C12" s="427">
        <v>20727</v>
      </c>
      <c r="D12" s="252">
        <v>3</v>
      </c>
      <c r="E12" s="251">
        <v>0.27422303473491771</v>
      </c>
      <c r="F12" s="252">
        <v>33</v>
      </c>
      <c r="G12" s="251">
        <v>3.0164533820840953</v>
      </c>
      <c r="H12" s="252">
        <v>89</v>
      </c>
      <c r="I12" s="251">
        <v>8.135283363802559</v>
      </c>
      <c r="J12" s="252">
        <v>723</v>
      </c>
      <c r="K12" s="251">
        <v>66.087751371115175</v>
      </c>
      <c r="L12" s="252">
        <v>193</v>
      </c>
      <c r="M12" s="251">
        <v>17.641681901279707</v>
      </c>
      <c r="N12" s="252">
        <v>49</v>
      </c>
      <c r="O12" s="251">
        <v>4.4789762340036567</v>
      </c>
      <c r="P12" s="252">
        <v>4</v>
      </c>
      <c r="Q12" s="251">
        <v>0.3656307129798903</v>
      </c>
      <c r="R12" s="299">
        <v>1094</v>
      </c>
      <c r="S12" s="9"/>
      <c r="T12"/>
      <c r="U12"/>
      <c r="V12"/>
      <c r="W12"/>
      <c r="X12"/>
    </row>
    <row r="13" spans="1:24">
      <c r="A13" s="17">
        <v>2</v>
      </c>
      <c r="B13" s="59" t="s">
        <v>393</v>
      </c>
      <c r="C13" s="61">
        <v>268459</v>
      </c>
      <c r="D13" s="61">
        <v>166</v>
      </c>
      <c r="E13" s="65">
        <v>0.45913428294841652</v>
      </c>
      <c r="F13" s="61">
        <v>1629</v>
      </c>
      <c r="G13" s="65">
        <v>4.5056008850781355</v>
      </c>
      <c r="H13" s="61">
        <v>4551</v>
      </c>
      <c r="I13" s="65">
        <v>12.587470612640022</v>
      </c>
      <c r="J13" s="61">
        <v>21175</v>
      </c>
      <c r="K13" s="65">
        <v>58.567279767666989</v>
      </c>
      <c r="L13" s="61">
        <v>5841</v>
      </c>
      <c r="M13" s="65">
        <v>16.155441847600606</v>
      </c>
      <c r="N13" s="61">
        <v>2515</v>
      </c>
      <c r="O13" s="66">
        <v>6.9561609735859493</v>
      </c>
      <c r="P13" s="61">
        <v>278</v>
      </c>
      <c r="Q13" s="66">
        <v>0.76891163047987832</v>
      </c>
      <c r="R13" s="215">
        <v>36155</v>
      </c>
      <c r="S13" s="9"/>
      <c r="T13"/>
      <c r="U13"/>
      <c r="V13"/>
      <c r="W13"/>
      <c r="X13"/>
    </row>
    <row r="14" spans="1:24" ht="15">
      <c r="A14" s="295">
        <v>120</v>
      </c>
      <c r="B14" s="295" t="s">
        <v>57</v>
      </c>
      <c r="C14" s="427">
        <v>31160</v>
      </c>
      <c r="D14" s="252">
        <v>1</v>
      </c>
      <c r="E14" s="251">
        <v>7.2568940493468792E-2</v>
      </c>
      <c r="F14" s="252">
        <v>59</v>
      </c>
      <c r="G14" s="251">
        <v>4.2815674891146589</v>
      </c>
      <c r="H14" s="252">
        <v>109</v>
      </c>
      <c r="I14" s="251">
        <v>7.9100145137880977</v>
      </c>
      <c r="J14" s="252">
        <v>880</v>
      </c>
      <c r="K14" s="251">
        <v>63.860667634252543</v>
      </c>
      <c r="L14" s="252">
        <v>239</v>
      </c>
      <c r="M14" s="251">
        <v>17.343976777939041</v>
      </c>
      <c r="N14" s="252">
        <v>82</v>
      </c>
      <c r="O14" s="251">
        <v>5.9506531204644411</v>
      </c>
      <c r="P14" s="252">
        <v>8</v>
      </c>
      <c r="Q14" s="251">
        <v>0.58055152394775034</v>
      </c>
      <c r="R14" s="299">
        <v>1378</v>
      </c>
      <c r="S14" s="9"/>
      <c r="T14"/>
      <c r="U14"/>
      <c r="V14"/>
      <c r="W14"/>
      <c r="X14"/>
    </row>
    <row r="15" spans="1:24" ht="15">
      <c r="A15" s="295">
        <v>154</v>
      </c>
      <c r="B15" s="295" t="s">
        <v>77</v>
      </c>
      <c r="C15" s="427">
        <v>97803</v>
      </c>
      <c r="D15" s="252">
        <v>119</v>
      </c>
      <c r="E15" s="251">
        <v>0.57507369641907891</v>
      </c>
      <c r="F15" s="252">
        <v>897</v>
      </c>
      <c r="G15" s="251">
        <v>4.3347992074614599</v>
      </c>
      <c r="H15" s="252">
        <v>2717</v>
      </c>
      <c r="I15" s="251">
        <v>13.130043976223844</v>
      </c>
      <c r="J15" s="252">
        <v>11655</v>
      </c>
      <c r="K15" s="251">
        <v>56.323394384574499</v>
      </c>
      <c r="L15" s="252">
        <v>3561</v>
      </c>
      <c r="M15" s="251">
        <v>17.20871792393563</v>
      </c>
      <c r="N15" s="252">
        <v>1578</v>
      </c>
      <c r="O15" s="251">
        <v>7.6257671676412313</v>
      </c>
      <c r="P15" s="252">
        <v>166</v>
      </c>
      <c r="Q15" s="251">
        <v>0.80220364374426134</v>
      </c>
      <c r="R15" s="299">
        <v>20693</v>
      </c>
      <c r="S15" s="9"/>
      <c r="T15"/>
      <c r="U15"/>
      <c r="V15"/>
      <c r="W15"/>
      <c r="X15"/>
    </row>
    <row r="16" spans="1:24" ht="15">
      <c r="A16" s="295">
        <v>250</v>
      </c>
      <c r="B16" s="295" t="s">
        <v>99</v>
      </c>
      <c r="C16" s="427">
        <v>56306</v>
      </c>
      <c r="D16" s="252">
        <v>31</v>
      </c>
      <c r="E16" s="251">
        <v>0.34551939366919304</v>
      </c>
      <c r="F16" s="252">
        <v>437</v>
      </c>
      <c r="G16" s="251">
        <v>4.8707088720463663</v>
      </c>
      <c r="H16" s="252">
        <v>1297</v>
      </c>
      <c r="I16" s="251">
        <v>14.456085599643334</v>
      </c>
      <c r="J16" s="252">
        <v>5278</v>
      </c>
      <c r="K16" s="251">
        <v>58.827463218903254</v>
      </c>
      <c r="L16" s="252">
        <v>1249</v>
      </c>
      <c r="M16" s="251">
        <v>13.921087828800713</v>
      </c>
      <c r="N16" s="252">
        <v>594</v>
      </c>
      <c r="O16" s="251">
        <v>6.6205974141774409</v>
      </c>
      <c r="P16" s="252">
        <v>86</v>
      </c>
      <c r="Q16" s="251">
        <v>0.95853767275969681</v>
      </c>
      <c r="R16" s="299">
        <v>8972</v>
      </c>
      <c r="S16" s="9"/>
      <c r="T16"/>
      <c r="U16"/>
      <c r="V16"/>
      <c r="W16"/>
      <c r="X16"/>
    </row>
    <row r="17" spans="1:24" ht="15">
      <c r="A17" s="295">
        <v>495</v>
      </c>
      <c r="B17" s="295" t="s">
        <v>161</v>
      </c>
      <c r="C17" s="427">
        <v>27901</v>
      </c>
      <c r="D17" s="252">
        <v>5</v>
      </c>
      <c r="E17" s="251">
        <v>0.39215686274509803</v>
      </c>
      <c r="F17" s="252">
        <v>76</v>
      </c>
      <c r="G17" s="251">
        <v>5.9607843137254903</v>
      </c>
      <c r="H17" s="252">
        <v>95</v>
      </c>
      <c r="I17" s="251">
        <v>7.4509803921568629</v>
      </c>
      <c r="J17" s="252">
        <v>833</v>
      </c>
      <c r="K17" s="251">
        <v>65.333333333333329</v>
      </c>
      <c r="L17" s="252">
        <v>206</v>
      </c>
      <c r="M17" s="251">
        <v>16.156862745098039</v>
      </c>
      <c r="N17" s="252">
        <v>57</v>
      </c>
      <c r="O17" s="251">
        <v>4.4705882352941178</v>
      </c>
      <c r="P17" s="252">
        <v>3</v>
      </c>
      <c r="Q17" s="251">
        <v>0.23529411764705879</v>
      </c>
      <c r="R17" s="299">
        <v>1275</v>
      </c>
      <c r="S17" s="9"/>
      <c r="T17"/>
      <c r="U17"/>
      <c r="V17"/>
      <c r="W17"/>
      <c r="X17"/>
    </row>
    <row r="18" spans="1:24" ht="15">
      <c r="A18" s="295">
        <v>790</v>
      </c>
      <c r="B18" s="295" t="s">
        <v>234</v>
      </c>
      <c r="C18" s="427">
        <v>29082</v>
      </c>
      <c r="D18" s="252">
        <v>6</v>
      </c>
      <c r="E18" s="251">
        <v>0.29895366218236175</v>
      </c>
      <c r="F18" s="252">
        <v>79</v>
      </c>
      <c r="G18" s="251">
        <v>3.9362232187344297</v>
      </c>
      <c r="H18" s="252">
        <v>176</v>
      </c>
      <c r="I18" s="251">
        <v>8.7693074240159437</v>
      </c>
      <c r="J18" s="252">
        <v>1312</v>
      </c>
      <c r="K18" s="251">
        <v>65.371200797209767</v>
      </c>
      <c r="L18" s="252">
        <v>336</v>
      </c>
      <c r="M18" s="251">
        <v>16.741405082212257</v>
      </c>
      <c r="N18" s="252">
        <v>91</v>
      </c>
      <c r="O18" s="251">
        <v>4.5341305430991534</v>
      </c>
      <c r="P18" s="252">
        <v>7</v>
      </c>
      <c r="Q18" s="251">
        <v>0.3487792725460887</v>
      </c>
      <c r="R18" s="299">
        <v>2007</v>
      </c>
      <c r="S18" s="9"/>
      <c r="T18"/>
      <c r="U18"/>
      <c r="V18"/>
      <c r="W18"/>
      <c r="X18"/>
    </row>
    <row r="19" spans="1:24" ht="15">
      <c r="A19" s="295">
        <v>895</v>
      </c>
      <c r="B19" s="295" t="s">
        <v>267</v>
      </c>
      <c r="C19" s="427">
        <v>26207</v>
      </c>
      <c r="D19" s="252">
        <v>4</v>
      </c>
      <c r="E19" s="251">
        <v>0.21857923497267759</v>
      </c>
      <c r="F19" s="252">
        <v>81</v>
      </c>
      <c r="G19" s="251">
        <v>4.4262295081967213</v>
      </c>
      <c r="H19" s="252">
        <v>157</v>
      </c>
      <c r="I19" s="251">
        <v>8.5792349726775967</v>
      </c>
      <c r="J19" s="252">
        <v>1217</v>
      </c>
      <c r="K19" s="251">
        <v>66.502732240437155</v>
      </c>
      <c r="L19" s="252">
        <v>250</v>
      </c>
      <c r="M19" s="251">
        <v>13.661202185792352</v>
      </c>
      <c r="N19" s="252">
        <v>113</v>
      </c>
      <c r="O19" s="251">
        <v>6.1748633879781423</v>
      </c>
      <c r="P19" s="252">
        <v>8</v>
      </c>
      <c r="Q19" s="251">
        <v>0.43715846994535518</v>
      </c>
      <c r="R19" s="299">
        <v>1830</v>
      </c>
      <c r="S19" s="9"/>
      <c r="T19"/>
      <c r="U19"/>
      <c r="V19"/>
      <c r="W19"/>
      <c r="X19"/>
    </row>
    <row r="20" spans="1:24">
      <c r="A20" s="17">
        <v>3</v>
      </c>
      <c r="B20" s="59" t="s">
        <v>859</v>
      </c>
      <c r="C20" s="61">
        <v>543054</v>
      </c>
      <c r="D20" s="61">
        <v>782</v>
      </c>
      <c r="E20" s="65">
        <v>0.39575099064266522</v>
      </c>
      <c r="F20" s="61">
        <v>9883</v>
      </c>
      <c r="G20" s="65">
        <v>5.0015435300785933</v>
      </c>
      <c r="H20" s="61">
        <v>29928</v>
      </c>
      <c r="I20" s="65">
        <v>15.145825636769416</v>
      </c>
      <c r="J20" s="61">
        <v>106247</v>
      </c>
      <c r="K20" s="65">
        <v>53.768996806664006</v>
      </c>
      <c r="L20" s="61">
        <v>33166</v>
      </c>
      <c r="M20" s="65">
        <v>16.784497897256564</v>
      </c>
      <c r="N20" s="61">
        <v>16196</v>
      </c>
      <c r="O20" s="66">
        <v>8.1963977550493681</v>
      </c>
      <c r="P20" s="61">
        <v>1397</v>
      </c>
      <c r="Q20" s="66">
        <v>0.70698738353939039</v>
      </c>
      <c r="R20" s="215">
        <v>197599</v>
      </c>
      <c r="S20" s="9"/>
      <c r="T20"/>
      <c r="U20"/>
      <c r="V20"/>
      <c r="W20"/>
      <c r="X20"/>
    </row>
    <row r="21" spans="1:24" ht="15">
      <c r="A21" s="295">
        <v>45</v>
      </c>
      <c r="B21" s="295" t="s">
        <v>32</v>
      </c>
      <c r="C21" s="427">
        <v>131422</v>
      </c>
      <c r="D21" s="252">
        <v>306</v>
      </c>
      <c r="E21" s="251">
        <v>0.37426614481409004</v>
      </c>
      <c r="F21" s="252">
        <v>3661</v>
      </c>
      <c r="G21" s="251">
        <v>4.477739726027397</v>
      </c>
      <c r="H21" s="252">
        <v>12020</v>
      </c>
      <c r="I21" s="251">
        <v>14.701565557729943</v>
      </c>
      <c r="J21" s="252">
        <v>43345</v>
      </c>
      <c r="K21" s="251">
        <v>53.014921722113506</v>
      </c>
      <c r="L21" s="252">
        <v>14490</v>
      </c>
      <c r="M21" s="251">
        <v>17.722602739726025</v>
      </c>
      <c r="N21" s="252">
        <v>7312</v>
      </c>
      <c r="O21" s="251">
        <v>8.943248532289628</v>
      </c>
      <c r="P21" s="252">
        <v>626</v>
      </c>
      <c r="Q21" s="251">
        <v>0.76565557729941291</v>
      </c>
      <c r="R21" s="299">
        <v>81760</v>
      </c>
      <c r="S21" s="9"/>
      <c r="T21"/>
      <c r="U21"/>
      <c r="V21"/>
      <c r="W21"/>
      <c r="X21"/>
    </row>
    <row r="22" spans="1:24" ht="15">
      <c r="A22" s="295">
        <v>51</v>
      </c>
      <c r="B22" s="295" t="s">
        <v>35</v>
      </c>
      <c r="C22" s="427">
        <v>32192</v>
      </c>
      <c r="D22" s="252">
        <v>15</v>
      </c>
      <c r="E22" s="251">
        <v>0.36452004860267312</v>
      </c>
      <c r="F22" s="252">
        <v>201</v>
      </c>
      <c r="G22" s="251">
        <v>4.8845686512758206</v>
      </c>
      <c r="H22" s="252">
        <v>566</v>
      </c>
      <c r="I22" s="251">
        <v>13.754556500607535</v>
      </c>
      <c r="J22" s="252">
        <v>2131</v>
      </c>
      <c r="K22" s="251">
        <v>51.786148238153096</v>
      </c>
      <c r="L22" s="252">
        <v>772</v>
      </c>
      <c r="M22" s="251">
        <v>18.760631834750914</v>
      </c>
      <c r="N22" s="252">
        <v>380</v>
      </c>
      <c r="O22" s="251">
        <v>9.2345078979343871</v>
      </c>
      <c r="P22" s="252">
        <v>50</v>
      </c>
      <c r="Q22" s="251">
        <v>1.2150668286755772</v>
      </c>
      <c r="R22" s="299">
        <v>4115</v>
      </c>
      <c r="S22" s="9"/>
      <c r="T22"/>
      <c r="U22"/>
      <c r="V22"/>
      <c r="W22"/>
      <c r="X22"/>
    </row>
    <row r="23" spans="1:24" ht="15">
      <c r="A23" s="295">
        <v>147</v>
      </c>
      <c r="B23" s="295" t="s">
        <v>71</v>
      </c>
      <c r="C23" s="427">
        <v>52184</v>
      </c>
      <c r="D23" s="252">
        <v>100</v>
      </c>
      <c r="E23" s="251">
        <v>0.3775579551461149</v>
      </c>
      <c r="F23" s="252">
        <v>1414</v>
      </c>
      <c r="G23" s="251">
        <v>5.338669485766065</v>
      </c>
      <c r="H23" s="252">
        <v>4278</v>
      </c>
      <c r="I23" s="251">
        <v>16.151929321150796</v>
      </c>
      <c r="J23" s="252">
        <v>14378</v>
      </c>
      <c r="K23" s="251">
        <v>54.285282790908404</v>
      </c>
      <c r="L23" s="252">
        <v>4097</v>
      </c>
      <c r="M23" s="251">
        <v>15.468549422336327</v>
      </c>
      <c r="N23" s="252">
        <v>2079</v>
      </c>
      <c r="O23" s="251">
        <v>7.8494298874877302</v>
      </c>
      <c r="P23" s="252">
        <v>140</v>
      </c>
      <c r="Q23" s="251">
        <v>0.5285811372045609</v>
      </c>
      <c r="R23" s="299">
        <v>26486</v>
      </c>
      <c r="S23" s="9"/>
      <c r="T23"/>
      <c r="U23"/>
      <c r="V23"/>
      <c r="W23"/>
      <c r="X23"/>
    </row>
    <row r="24" spans="1:24" ht="15">
      <c r="A24" s="295">
        <v>172</v>
      </c>
      <c r="B24" s="295" t="s">
        <v>79</v>
      </c>
      <c r="C24" s="427">
        <v>62235</v>
      </c>
      <c r="D24" s="252">
        <v>122</v>
      </c>
      <c r="E24" s="251">
        <v>0.39181680958345377</v>
      </c>
      <c r="F24" s="252">
        <v>1674</v>
      </c>
      <c r="G24" s="251">
        <v>5.3762404855959147</v>
      </c>
      <c r="H24" s="252">
        <v>4774</v>
      </c>
      <c r="I24" s="251">
        <v>15.332241384847608</v>
      </c>
      <c r="J24" s="252">
        <v>16585</v>
      </c>
      <c r="K24" s="251">
        <v>53.264604810996566</v>
      </c>
      <c r="L24" s="252">
        <v>5267</v>
      </c>
      <c r="M24" s="251">
        <v>16.915566689147958</v>
      </c>
      <c r="N24" s="252">
        <v>2509</v>
      </c>
      <c r="O24" s="251">
        <v>8.0579375020072579</v>
      </c>
      <c r="P24" s="252">
        <v>206</v>
      </c>
      <c r="Q24" s="251">
        <v>0.66159231782124162</v>
      </c>
      <c r="R24" s="299">
        <v>31137</v>
      </c>
      <c r="S24" s="9"/>
      <c r="T24"/>
      <c r="U24"/>
      <c r="V24"/>
      <c r="W24"/>
      <c r="X24"/>
    </row>
    <row r="25" spans="1:24" ht="15">
      <c r="A25" s="295">
        <v>475</v>
      </c>
      <c r="B25" s="295" t="s">
        <v>153</v>
      </c>
      <c r="C25" s="427">
        <v>5300</v>
      </c>
      <c r="D25" s="252">
        <v>0</v>
      </c>
      <c r="E25" s="251">
        <v>0</v>
      </c>
      <c r="F25" s="252">
        <v>4</v>
      </c>
      <c r="G25" s="251">
        <v>1.2944983818770228</v>
      </c>
      <c r="H25" s="252">
        <v>26</v>
      </c>
      <c r="I25" s="251">
        <v>8.4142394822006477</v>
      </c>
      <c r="J25" s="252">
        <v>197</v>
      </c>
      <c r="K25" s="251">
        <v>63.754045307443363</v>
      </c>
      <c r="L25" s="252">
        <v>51</v>
      </c>
      <c r="M25" s="251">
        <v>16.50485436893204</v>
      </c>
      <c r="N25" s="252">
        <v>29</v>
      </c>
      <c r="O25" s="251">
        <v>9.3851132686084142</v>
      </c>
      <c r="P25" s="252">
        <v>2</v>
      </c>
      <c r="Q25" s="251">
        <v>0.64724919093851141</v>
      </c>
      <c r="R25" s="299">
        <v>309</v>
      </c>
      <c r="S25" s="9"/>
      <c r="T25"/>
      <c r="U25"/>
      <c r="V25"/>
      <c r="W25"/>
      <c r="X25"/>
    </row>
    <row r="26" spans="1:24" ht="15">
      <c r="A26" s="295">
        <v>480</v>
      </c>
      <c r="B26" s="295" t="s">
        <v>155</v>
      </c>
      <c r="C26" s="427">
        <v>15035</v>
      </c>
      <c r="D26" s="252">
        <v>5</v>
      </c>
      <c r="E26" s="251">
        <v>0.22727272727272727</v>
      </c>
      <c r="F26" s="252">
        <v>85</v>
      </c>
      <c r="G26" s="251">
        <v>3.8636363636363633</v>
      </c>
      <c r="H26" s="252">
        <v>272</v>
      </c>
      <c r="I26" s="251">
        <v>12.363636363636363</v>
      </c>
      <c r="J26" s="252">
        <v>1364</v>
      </c>
      <c r="K26" s="251">
        <v>62</v>
      </c>
      <c r="L26" s="252">
        <v>338</v>
      </c>
      <c r="M26" s="251">
        <v>15.363636363636363</v>
      </c>
      <c r="N26" s="252">
        <v>128</v>
      </c>
      <c r="O26" s="251">
        <v>5.8181818181818183</v>
      </c>
      <c r="P26" s="252">
        <v>8</v>
      </c>
      <c r="Q26" s="251">
        <v>0.36363636363636365</v>
      </c>
      <c r="R26" s="299">
        <v>2200</v>
      </c>
      <c r="S26" s="9"/>
      <c r="T26"/>
      <c r="U26"/>
      <c r="V26"/>
      <c r="W26"/>
      <c r="X26"/>
    </row>
    <row r="27" spans="1:24" ht="15">
      <c r="A27" s="295">
        <v>490</v>
      </c>
      <c r="B27" s="295" t="s">
        <v>159</v>
      </c>
      <c r="C27" s="427">
        <v>45530</v>
      </c>
      <c r="D27" s="252">
        <v>21</v>
      </c>
      <c r="E27" s="251">
        <v>0.36483669214732456</v>
      </c>
      <c r="F27" s="252">
        <v>305</v>
      </c>
      <c r="G27" s="251">
        <v>5.2988186240444755</v>
      </c>
      <c r="H27" s="252">
        <v>760</v>
      </c>
      <c r="I27" s="251">
        <v>13.20361362056984</v>
      </c>
      <c r="J27" s="252">
        <v>3345</v>
      </c>
      <c r="K27" s="251">
        <v>58.113273106323838</v>
      </c>
      <c r="L27" s="252">
        <v>914</v>
      </c>
      <c r="M27" s="251">
        <v>15.879082696316887</v>
      </c>
      <c r="N27" s="252">
        <v>365</v>
      </c>
      <c r="O27" s="251">
        <v>6.3412091730368312</v>
      </c>
      <c r="P27" s="252">
        <v>46</v>
      </c>
      <c r="Q27" s="251">
        <v>0.79916608756080609</v>
      </c>
      <c r="R27" s="299">
        <v>5756</v>
      </c>
      <c r="S27" s="9"/>
      <c r="T27"/>
      <c r="U27"/>
      <c r="V27"/>
      <c r="W27"/>
      <c r="X27"/>
    </row>
    <row r="28" spans="1:24" ht="15">
      <c r="A28" s="295">
        <v>659</v>
      </c>
      <c r="B28" s="295" t="s">
        <v>199</v>
      </c>
      <c r="C28" s="427">
        <v>21707</v>
      </c>
      <c r="D28" s="252">
        <v>11</v>
      </c>
      <c r="E28" s="251">
        <v>0.5609382967873533</v>
      </c>
      <c r="F28" s="252">
        <v>105</v>
      </c>
      <c r="G28" s="251">
        <v>5.354411014788373</v>
      </c>
      <c r="H28" s="252">
        <v>220</v>
      </c>
      <c r="I28" s="251">
        <v>11.218765935747067</v>
      </c>
      <c r="J28" s="252">
        <v>1177</v>
      </c>
      <c r="K28" s="251">
        <v>60.020397756246815</v>
      </c>
      <c r="L28" s="252">
        <v>347</v>
      </c>
      <c r="M28" s="251">
        <v>17.695053544110149</v>
      </c>
      <c r="N28" s="252">
        <v>94</v>
      </c>
      <c r="O28" s="251">
        <v>4.7934727180010199</v>
      </c>
      <c r="P28" s="252">
        <v>7</v>
      </c>
      <c r="Q28" s="251">
        <v>0.35696073431922487</v>
      </c>
      <c r="R28" s="299">
        <v>1961</v>
      </c>
      <c r="S28" s="9"/>
      <c r="T28"/>
      <c r="U28"/>
      <c r="V28"/>
      <c r="W28"/>
      <c r="X28"/>
    </row>
    <row r="29" spans="1:24" ht="15">
      <c r="A29" s="295">
        <v>665</v>
      </c>
      <c r="B29" s="295" t="s">
        <v>207</v>
      </c>
      <c r="C29" s="427">
        <v>33180</v>
      </c>
      <c r="D29" s="252">
        <v>7</v>
      </c>
      <c r="E29" s="251">
        <v>0.27397260273972601</v>
      </c>
      <c r="F29" s="252">
        <v>110</v>
      </c>
      <c r="G29" s="251">
        <v>4.3052837573385521</v>
      </c>
      <c r="H29" s="252">
        <v>319</v>
      </c>
      <c r="I29" s="251">
        <v>12.485322896281801</v>
      </c>
      <c r="J29" s="252">
        <v>1506</v>
      </c>
      <c r="K29" s="251">
        <v>58.94324853228963</v>
      </c>
      <c r="L29" s="252">
        <v>424</v>
      </c>
      <c r="M29" s="251">
        <v>16.594911937377692</v>
      </c>
      <c r="N29" s="252">
        <v>178</v>
      </c>
      <c r="O29" s="251">
        <v>6.9667318982387467</v>
      </c>
      <c r="P29" s="252">
        <v>11</v>
      </c>
      <c r="Q29" s="251">
        <v>0.43052837573385522</v>
      </c>
      <c r="R29" s="299">
        <v>2555</v>
      </c>
      <c r="S29" s="9"/>
      <c r="T29"/>
      <c r="U29"/>
      <c r="V29"/>
      <c r="W29"/>
      <c r="X29"/>
    </row>
    <row r="30" spans="1:24" ht="15">
      <c r="A30" s="295">
        <v>837</v>
      </c>
      <c r="B30" s="295" t="s">
        <v>242</v>
      </c>
      <c r="C30" s="427">
        <v>134517</v>
      </c>
      <c r="D30" s="252">
        <v>194</v>
      </c>
      <c r="E30" s="251">
        <v>0.47299768377422891</v>
      </c>
      <c r="F30" s="252">
        <v>2319</v>
      </c>
      <c r="G30" s="251">
        <v>5.6540290137754479</v>
      </c>
      <c r="H30" s="252">
        <v>6677</v>
      </c>
      <c r="I30" s="251">
        <v>16.279409971961478</v>
      </c>
      <c r="J30" s="252">
        <v>22018</v>
      </c>
      <c r="K30" s="251">
        <v>53.68279897598439</v>
      </c>
      <c r="L30" s="252">
        <v>6408</v>
      </c>
      <c r="M30" s="251">
        <v>15.62355235889309</v>
      </c>
      <c r="N30" s="252">
        <v>3099</v>
      </c>
      <c r="O30" s="251">
        <v>7.555772278434719</v>
      </c>
      <c r="P30" s="252">
        <v>300</v>
      </c>
      <c r="Q30" s="251">
        <v>0.73143971717664269</v>
      </c>
      <c r="R30" s="299">
        <v>41015</v>
      </c>
      <c r="S30" s="9"/>
      <c r="T30"/>
      <c r="U30"/>
      <c r="V30"/>
      <c r="W30"/>
      <c r="X30"/>
    </row>
    <row r="31" spans="1:24" ht="15">
      <c r="A31" s="295">
        <v>873</v>
      </c>
      <c r="B31" s="295" t="s">
        <v>922</v>
      </c>
      <c r="C31" s="427">
        <v>9752</v>
      </c>
      <c r="D31" s="252">
        <v>1</v>
      </c>
      <c r="E31" s="251">
        <v>0.32786885245901637</v>
      </c>
      <c r="F31" s="252">
        <v>5</v>
      </c>
      <c r="G31" s="251">
        <v>1.639344262295082</v>
      </c>
      <c r="H31" s="252">
        <v>16</v>
      </c>
      <c r="I31" s="251">
        <v>5.2459016393442619</v>
      </c>
      <c r="J31" s="252">
        <v>201</v>
      </c>
      <c r="K31" s="251">
        <v>65.901639344262293</v>
      </c>
      <c r="L31" s="252">
        <v>58</v>
      </c>
      <c r="M31" s="251">
        <v>19.016393442622949</v>
      </c>
      <c r="N31" s="252">
        <v>23</v>
      </c>
      <c r="O31" s="251">
        <v>7.5409836065573774</v>
      </c>
      <c r="P31" s="252">
        <v>1</v>
      </c>
      <c r="Q31" s="251">
        <v>0.32786885245901637</v>
      </c>
      <c r="R31" s="299">
        <v>305</v>
      </c>
      <c r="S31" s="9"/>
      <c r="T31"/>
      <c r="U31"/>
      <c r="V31"/>
      <c r="W31"/>
      <c r="X31"/>
    </row>
    <row r="32" spans="1:24">
      <c r="A32" s="17">
        <v>4</v>
      </c>
      <c r="B32" s="59" t="s">
        <v>395</v>
      </c>
      <c r="C32" s="61">
        <v>210077</v>
      </c>
      <c r="D32" s="61">
        <v>130</v>
      </c>
      <c r="E32" s="65">
        <v>0.31507513330101794</v>
      </c>
      <c r="F32" s="61">
        <v>1492</v>
      </c>
      <c r="G32" s="65">
        <v>3.6160930683470678</v>
      </c>
      <c r="H32" s="61">
        <v>4364</v>
      </c>
      <c r="I32" s="65">
        <v>10.576829859428019</v>
      </c>
      <c r="J32" s="61">
        <v>24438</v>
      </c>
      <c r="K32" s="65">
        <v>59.229277750848276</v>
      </c>
      <c r="L32" s="61">
        <v>6700</v>
      </c>
      <c r="M32" s="65">
        <v>16.238487639360155</v>
      </c>
      <c r="N32" s="61">
        <v>3638</v>
      </c>
      <c r="O32" s="66">
        <v>8.8172564226854107</v>
      </c>
      <c r="P32" s="61">
        <v>498</v>
      </c>
      <c r="Q32" s="66">
        <v>1.2069801260300532</v>
      </c>
      <c r="R32" s="215">
        <v>41260</v>
      </c>
      <c r="S32" s="9"/>
      <c r="T32"/>
      <c r="U32"/>
      <c r="V32"/>
      <c r="W32"/>
      <c r="X32"/>
    </row>
    <row r="33" spans="1:24" ht="15">
      <c r="A33" s="295">
        <v>31</v>
      </c>
      <c r="B33" s="295" t="s">
        <v>16</v>
      </c>
      <c r="C33" s="427">
        <v>27846</v>
      </c>
      <c r="D33" s="252">
        <v>10</v>
      </c>
      <c r="E33" s="251">
        <v>0.29682398337785693</v>
      </c>
      <c r="F33" s="252">
        <v>110</v>
      </c>
      <c r="G33" s="251">
        <v>3.2650638171564266</v>
      </c>
      <c r="H33" s="252">
        <v>306</v>
      </c>
      <c r="I33" s="251">
        <v>9.0828138913624219</v>
      </c>
      <c r="J33" s="252">
        <v>1871</v>
      </c>
      <c r="K33" s="251">
        <v>55.535767289997025</v>
      </c>
      <c r="L33" s="252">
        <v>632</v>
      </c>
      <c r="M33" s="251">
        <v>18.759275749480558</v>
      </c>
      <c r="N33" s="252">
        <v>397</v>
      </c>
      <c r="O33" s="251">
        <v>11.78391214010092</v>
      </c>
      <c r="P33" s="252">
        <v>43</v>
      </c>
      <c r="Q33" s="251">
        <v>1.2763431285247848</v>
      </c>
      <c r="R33" s="299">
        <v>3369</v>
      </c>
      <c r="S33" s="9"/>
      <c r="T33"/>
      <c r="U33"/>
      <c r="V33"/>
      <c r="W33"/>
      <c r="X33"/>
    </row>
    <row r="34" spans="1:24" ht="15">
      <c r="A34" s="295">
        <v>40</v>
      </c>
      <c r="B34" s="295" t="s">
        <v>24</v>
      </c>
      <c r="C34" s="427">
        <v>19675</v>
      </c>
      <c r="D34" s="252">
        <v>8</v>
      </c>
      <c r="E34" s="251">
        <v>0.49627791563275436</v>
      </c>
      <c r="F34" s="252">
        <v>56</v>
      </c>
      <c r="G34" s="251">
        <v>3.4739454094292808</v>
      </c>
      <c r="H34" s="252">
        <v>133</v>
      </c>
      <c r="I34" s="251">
        <v>8.2506203473945412</v>
      </c>
      <c r="J34" s="252">
        <v>1011</v>
      </c>
      <c r="K34" s="251">
        <v>62.717121588089327</v>
      </c>
      <c r="L34" s="252">
        <v>276</v>
      </c>
      <c r="M34" s="251">
        <v>17.121588089330025</v>
      </c>
      <c r="N34" s="252">
        <v>120</v>
      </c>
      <c r="O34" s="251">
        <v>7.4441687344913143</v>
      </c>
      <c r="P34" s="252">
        <v>8</v>
      </c>
      <c r="Q34" s="251">
        <v>0.49627791563275436</v>
      </c>
      <c r="R34" s="299">
        <v>1612</v>
      </c>
      <c r="S34" s="9"/>
      <c r="T34"/>
      <c r="U34"/>
      <c r="V34"/>
      <c r="W34"/>
      <c r="X34"/>
    </row>
    <row r="35" spans="1:24" ht="15">
      <c r="A35" s="295">
        <v>190</v>
      </c>
      <c r="B35" s="295" t="s">
        <v>81</v>
      </c>
      <c r="C35" s="427">
        <v>10422</v>
      </c>
      <c r="D35" s="252">
        <v>7</v>
      </c>
      <c r="E35" s="251">
        <v>0.21367521367521369</v>
      </c>
      <c r="F35" s="252">
        <v>102</v>
      </c>
      <c r="G35" s="251">
        <v>3.1135531135531136</v>
      </c>
      <c r="H35" s="252">
        <v>363</v>
      </c>
      <c r="I35" s="251">
        <v>11.08058608058608</v>
      </c>
      <c r="J35" s="252">
        <v>1723</v>
      </c>
      <c r="K35" s="251">
        <v>52.594627594627596</v>
      </c>
      <c r="L35" s="252">
        <v>557</v>
      </c>
      <c r="M35" s="251">
        <v>17.002442002442002</v>
      </c>
      <c r="N35" s="252">
        <v>422</v>
      </c>
      <c r="O35" s="251">
        <v>12.88156288156288</v>
      </c>
      <c r="P35" s="252">
        <v>102</v>
      </c>
      <c r="Q35" s="251">
        <v>3.1135531135531136</v>
      </c>
      <c r="R35" s="299">
        <v>3276</v>
      </c>
      <c r="S35" s="9"/>
      <c r="T35"/>
      <c r="U35"/>
      <c r="V35"/>
      <c r="W35"/>
      <c r="X35"/>
    </row>
    <row r="36" spans="1:24" ht="15">
      <c r="A36" s="295">
        <v>604</v>
      </c>
      <c r="B36" s="295" t="s">
        <v>177</v>
      </c>
      <c r="C36" s="427">
        <v>30501</v>
      </c>
      <c r="D36" s="252">
        <v>15</v>
      </c>
      <c r="E36" s="251">
        <v>0.26315789473684209</v>
      </c>
      <c r="F36" s="252">
        <v>231</v>
      </c>
      <c r="G36" s="251">
        <v>4.0526315789473681</v>
      </c>
      <c r="H36" s="252">
        <v>518</v>
      </c>
      <c r="I36" s="251">
        <v>9.0877192982456148</v>
      </c>
      <c r="J36" s="252">
        <v>3742</v>
      </c>
      <c r="K36" s="251">
        <v>65.649122807017548</v>
      </c>
      <c r="L36" s="252">
        <v>829</v>
      </c>
      <c r="M36" s="251">
        <v>14.543859649122806</v>
      </c>
      <c r="N36" s="252">
        <v>328</v>
      </c>
      <c r="O36" s="251">
        <v>5.7543859649122808</v>
      </c>
      <c r="P36" s="252">
        <v>37</v>
      </c>
      <c r="Q36" s="251">
        <v>0.64912280701754388</v>
      </c>
      <c r="R36" s="299">
        <v>5700</v>
      </c>
      <c r="S36" s="9"/>
      <c r="T36"/>
      <c r="U36"/>
      <c r="V36"/>
      <c r="W36"/>
      <c r="X36"/>
    </row>
    <row r="37" spans="1:24" ht="15">
      <c r="A37" s="295">
        <v>670</v>
      </c>
      <c r="B37" s="295" t="s">
        <v>211</v>
      </c>
      <c r="C37" s="427">
        <v>22966</v>
      </c>
      <c r="D37" s="252">
        <v>14</v>
      </c>
      <c r="E37" s="251">
        <v>0.38599393438103113</v>
      </c>
      <c r="F37" s="252">
        <v>112</v>
      </c>
      <c r="G37" s="251">
        <v>3.0879514750482491</v>
      </c>
      <c r="H37" s="252">
        <v>401</v>
      </c>
      <c r="I37" s="251">
        <v>11.055969120485249</v>
      </c>
      <c r="J37" s="252">
        <v>2059</v>
      </c>
      <c r="K37" s="251">
        <v>56.768679349324515</v>
      </c>
      <c r="L37" s="252">
        <v>631</v>
      </c>
      <c r="M37" s="251">
        <v>17.397298042459333</v>
      </c>
      <c r="N37" s="252">
        <v>366</v>
      </c>
      <c r="O37" s="251">
        <v>10.090984284532672</v>
      </c>
      <c r="P37" s="252">
        <v>44</v>
      </c>
      <c r="Q37" s="251">
        <v>1.213123793768955</v>
      </c>
      <c r="R37" s="299">
        <v>3627</v>
      </c>
      <c r="S37" s="9"/>
      <c r="T37"/>
      <c r="U37"/>
      <c r="V37"/>
      <c r="W37"/>
      <c r="X37"/>
    </row>
    <row r="38" spans="1:24" ht="15">
      <c r="A38" s="295">
        <v>690</v>
      </c>
      <c r="B38" s="295" t="s">
        <v>221</v>
      </c>
      <c r="C38" s="427">
        <v>13075</v>
      </c>
      <c r="D38" s="252">
        <v>6</v>
      </c>
      <c r="E38" s="251">
        <v>0.37059913526868438</v>
      </c>
      <c r="F38" s="252">
        <v>42</v>
      </c>
      <c r="G38" s="251">
        <v>2.5941939468807904</v>
      </c>
      <c r="H38" s="252">
        <v>168</v>
      </c>
      <c r="I38" s="251">
        <v>10.376775787523162</v>
      </c>
      <c r="J38" s="252">
        <v>882</v>
      </c>
      <c r="K38" s="251">
        <v>54.478072884496598</v>
      </c>
      <c r="L38" s="252">
        <v>284</v>
      </c>
      <c r="M38" s="251">
        <v>17.541692402717725</v>
      </c>
      <c r="N38" s="252">
        <v>206</v>
      </c>
      <c r="O38" s="251">
        <v>12.72390364422483</v>
      </c>
      <c r="P38" s="252">
        <v>31</v>
      </c>
      <c r="Q38" s="251">
        <v>1.9147621988882024</v>
      </c>
      <c r="R38" s="299">
        <v>1619</v>
      </c>
      <c r="S38" s="9"/>
      <c r="T38"/>
      <c r="U38"/>
      <c r="V38"/>
      <c r="W38"/>
      <c r="X38"/>
    </row>
    <row r="39" spans="1:24" ht="15">
      <c r="A39" s="295">
        <v>736</v>
      </c>
      <c r="B39" s="295" t="s">
        <v>225</v>
      </c>
      <c r="C39" s="427">
        <v>40922</v>
      </c>
      <c r="D39" s="252">
        <v>47</v>
      </c>
      <c r="E39" s="251">
        <v>0.32878628891220707</v>
      </c>
      <c r="F39" s="252">
        <v>576</v>
      </c>
      <c r="G39" s="251">
        <v>4.0293809024134308</v>
      </c>
      <c r="H39" s="252">
        <v>1688</v>
      </c>
      <c r="I39" s="251">
        <v>11.808324589017138</v>
      </c>
      <c r="J39" s="252">
        <v>8674</v>
      </c>
      <c r="K39" s="251">
        <v>60.678558936691154</v>
      </c>
      <c r="L39" s="252">
        <v>2174</v>
      </c>
      <c r="M39" s="251">
        <v>15.208114725428471</v>
      </c>
      <c r="N39" s="252">
        <v>1026</v>
      </c>
      <c r="O39" s="251">
        <v>7.1773347324239252</v>
      </c>
      <c r="P39" s="252">
        <v>110</v>
      </c>
      <c r="Q39" s="251">
        <v>0.76949982511367609</v>
      </c>
      <c r="R39" s="299">
        <v>14295</v>
      </c>
      <c r="S39" s="9"/>
      <c r="T39"/>
      <c r="U39"/>
      <c r="V39"/>
      <c r="W39"/>
      <c r="X39"/>
    </row>
    <row r="40" spans="1:24" ht="15">
      <c r="A40" s="295">
        <v>858</v>
      </c>
      <c r="B40" s="295" t="s">
        <v>253</v>
      </c>
      <c r="C40" s="427">
        <v>12556</v>
      </c>
      <c r="D40" s="252">
        <v>12</v>
      </c>
      <c r="E40" s="251">
        <v>0.41180507892930684</v>
      </c>
      <c r="F40" s="252">
        <v>110</v>
      </c>
      <c r="G40" s="251">
        <v>3.774879890185312</v>
      </c>
      <c r="H40" s="252">
        <v>307</v>
      </c>
      <c r="I40" s="251">
        <v>10.535346602608099</v>
      </c>
      <c r="J40" s="252">
        <v>1768</v>
      </c>
      <c r="K40" s="251">
        <v>60.672614962251203</v>
      </c>
      <c r="L40" s="252">
        <v>469</v>
      </c>
      <c r="M40" s="251">
        <v>16.094715168153741</v>
      </c>
      <c r="N40" s="252">
        <v>225</v>
      </c>
      <c r="O40" s="251">
        <v>7.721345229924502</v>
      </c>
      <c r="P40" s="252">
        <v>23</v>
      </c>
      <c r="Q40" s="251">
        <v>0.78929306794783805</v>
      </c>
      <c r="R40" s="299">
        <v>2914</v>
      </c>
      <c r="S40" s="9"/>
      <c r="T40"/>
      <c r="U40"/>
      <c r="V40"/>
      <c r="W40"/>
      <c r="X40"/>
    </row>
    <row r="41" spans="1:24" ht="15">
      <c r="A41" s="295">
        <v>885</v>
      </c>
      <c r="B41" s="295" t="s">
        <v>259</v>
      </c>
      <c r="C41" s="427">
        <v>8091</v>
      </c>
      <c r="D41" s="252">
        <v>2</v>
      </c>
      <c r="E41" s="251">
        <v>0.1951219512195122</v>
      </c>
      <c r="F41" s="252">
        <v>33</v>
      </c>
      <c r="G41" s="251">
        <v>3.2195121951219514</v>
      </c>
      <c r="H41" s="252">
        <v>91</v>
      </c>
      <c r="I41" s="251">
        <v>8.8780487804878039</v>
      </c>
      <c r="J41" s="252">
        <v>568</v>
      </c>
      <c r="K41" s="251">
        <v>55.41463414634147</v>
      </c>
      <c r="L41" s="252">
        <v>197</v>
      </c>
      <c r="M41" s="251">
        <v>19.219512195121951</v>
      </c>
      <c r="N41" s="252">
        <v>117</v>
      </c>
      <c r="O41" s="251">
        <v>11.414634146341465</v>
      </c>
      <c r="P41" s="252">
        <v>17</v>
      </c>
      <c r="Q41" s="251">
        <v>1.6585365853658538</v>
      </c>
      <c r="R41" s="299">
        <v>1025</v>
      </c>
      <c r="S41" s="9"/>
      <c r="T41"/>
      <c r="U41"/>
      <c r="V41"/>
      <c r="W41"/>
      <c r="X41"/>
    </row>
    <row r="42" spans="1:24" ht="15">
      <c r="A42" s="295">
        <v>890</v>
      </c>
      <c r="B42" s="295" t="s">
        <v>263</v>
      </c>
      <c r="C42" s="427">
        <v>24023</v>
      </c>
      <c r="D42" s="252">
        <v>9</v>
      </c>
      <c r="E42" s="251">
        <v>0.23541721161391577</v>
      </c>
      <c r="F42" s="252">
        <v>120</v>
      </c>
      <c r="G42" s="251">
        <v>3.1388961548522101</v>
      </c>
      <c r="H42" s="252">
        <v>389</v>
      </c>
      <c r="I42" s="251">
        <v>10.175255035312581</v>
      </c>
      <c r="J42" s="252">
        <v>2140</v>
      </c>
      <c r="K42" s="251">
        <v>55.976981428197746</v>
      </c>
      <c r="L42" s="252">
        <v>651</v>
      </c>
      <c r="M42" s="251">
        <v>17.028511640073241</v>
      </c>
      <c r="N42" s="252">
        <v>431</v>
      </c>
      <c r="O42" s="251">
        <v>11.273868689510854</v>
      </c>
      <c r="P42" s="252">
        <v>83</v>
      </c>
      <c r="Q42" s="251">
        <v>2.1710698404394457</v>
      </c>
      <c r="R42" s="299">
        <v>3823</v>
      </c>
      <c r="S42" s="9"/>
      <c r="T42"/>
      <c r="U42"/>
      <c r="V42"/>
      <c r="W42"/>
      <c r="X42"/>
    </row>
    <row r="43" spans="1:24">
      <c r="A43" s="17">
        <v>5</v>
      </c>
      <c r="B43" s="59" t="s">
        <v>396</v>
      </c>
      <c r="C43" s="61">
        <v>222192</v>
      </c>
      <c r="D43" s="61">
        <v>117</v>
      </c>
      <c r="E43" s="65">
        <v>0.32975395281981906</v>
      </c>
      <c r="F43" s="61">
        <v>1232</v>
      </c>
      <c r="G43" s="65">
        <v>3.4722809390941634</v>
      </c>
      <c r="H43" s="61">
        <v>3783</v>
      </c>
      <c r="I43" s="65">
        <v>10.662044474507484</v>
      </c>
      <c r="J43" s="61">
        <v>19424</v>
      </c>
      <c r="K43" s="65">
        <v>54.744792987796288</v>
      </c>
      <c r="L43" s="61">
        <v>6300</v>
      </c>
      <c r="M43" s="65">
        <v>17.755982074913334</v>
      </c>
      <c r="N43" s="61">
        <v>3966</v>
      </c>
      <c r="O43" s="66">
        <v>11.177813477635917</v>
      </c>
      <c r="P43" s="61">
        <v>659</v>
      </c>
      <c r="Q43" s="66">
        <v>1.8573320932329977</v>
      </c>
      <c r="R43" s="215">
        <v>35481</v>
      </c>
      <c r="S43" s="9"/>
      <c r="T43"/>
      <c r="U43"/>
      <c r="V43"/>
      <c r="W43"/>
      <c r="X43"/>
    </row>
    <row r="44" spans="1:24" ht="15">
      <c r="A44" s="295">
        <v>4</v>
      </c>
      <c r="B44" s="295" t="s">
        <v>10</v>
      </c>
      <c r="C44" s="427">
        <v>2855</v>
      </c>
      <c r="D44" s="252">
        <v>1</v>
      </c>
      <c r="E44" s="251">
        <v>0.3115264797507788</v>
      </c>
      <c r="F44" s="252">
        <v>11</v>
      </c>
      <c r="G44" s="251">
        <v>3.4267912772585665</v>
      </c>
      <c r="H44" s="252">
        <v>33</v>
      </c>
      <c r="I44" s="251">
        <v>10.2803738317757</v>
      </c>
      <c r="J44" s="252">
        <v>178</v>
      </c>
      <c r="K44" s="251">
        <v>55.451713395638627</v>
      </c>
      <c r="L44" s="252">
        <v>56</v>
      </c>
      <c r="M44" s="251">
        <v>17.445482866043612</v>
      </c>
      <c r="N44" s="252">
        <v>32</v>
      </c>
      <c r="O44" s="251">
        <v>9.9688473520249214</v>
      </c>
      <c r="P44" s="252">
        <v>10</v>
      </c>
      <c r="Q44" s="251">
        <v>3.1152647975077881</v>
      </c>
      <c r="R44" s="299">
        <v>321</v>
      </c>
      <c r="S44" s="9"/>
      <c r="T44"/>
      <c r="U44"/>
      <c r="V44"/>
      <c r="W44"/>
      <c r="X44"/>
    </row>
    <row r="45" spans="1:24" ht="15">
      <c r="A45" s="295">
        <v>42</v>
      </c>
      <c r="B45" s="295" t="s">
        <v>923</v>
      </c>
      <c r="C45" s="427">
        <v>28049</v>
      </c>
      <c r="D45" s="252">
        <v>36</v>
      </c>
      <c r="E45" s="251">
        <v>0.4012036108324975</v>
      </c>
      <c r="F45" s="252">
        <v>347</v>
      </c>
      <c r="G45" s="251">
        <v>3.867157026635462</v>
      </c>
      <c r="H45" s="252">
        <v>930</v>
      </c>
      <c r="I45" s="251">
        <v>10.364426613172851</v>
      </c>
      <c r="J45" s="252">
        <v>4670</v>
      </c>
      <c r="K45" s="251">
        <v>52.045023960771196</v>
      </c>
      <c r="L45" s="252">
        <v>1682</v>
      </c>
      <c r="M45" s="251">
        <v>18.745124261673908</v>
      </c>
      <c r="N45" s="252">
        <v>1129</v>
      </c>
      <c r="O45" s="251">
        <v>12.582191017496935</v>
      </c>
      <c r="P45" s="252">
        <v>179</v>
      </c>
      <c r="Q45" s="251">
        <v>1.9948735094171401</v>
      </c>
      <c r="R45" s="299">
        <v>8973</v>
      </c>
      <c r="S45" s="9"/>
      <c r="T45"/>
      <c r="U45"/>
      <c r="V45"/>
      <c r="W45"/>
      <c r="X45"/>
    </row>
    <row r="46" spans="1:24" ht="15">
      <c r="A46" s="295">
        <v>44</v>
      </c>
      <c r="B46" s="295" t="s">
        <v>30</v>
      </c>
      <c r="C46" s="427">
        <v>7483</v>
      </c>
      <c r="D46" s="252">
        <v>5</v>
      </c>
      <c r="E46" s="251">
        <v>0.38461538461538464</v>
      </c>
      <c r="F46" s="252">
        <v>63</v>
      </c>
      <c r="G46" s="251">
        <v>4.8461538461538458</v>
      </c>
      <c r="H46" s="252">
        <v>163</v>
      </c>
      <c r="I46" s="251">
        <v>12.538461538461537</v>
      </c>
      <c r="J46" s="252">
        <v>724</v>
      </c>
      <c r="K46" s="251">
        <v>55.692307692307693</v>
      </c>
      <c r="L46" s="252">
        <v>229</v>
      </c>
      <c r="M46" s="251">
        <v>17.615384615384617</v>
      </c>
      <c r="N46" s="252">
        <v>101</v>
      </c>
      <c r="O46" s="251">
        <v>7.7692307692307683</v>
      </c>
      <c r="P46" s="252">
        <v>15</v>
      </c>
      <c r="Q46" s="251">
        <v>1.153846153846154</v>
      </c>
      <c r="R46" s="299">
        <v>1300</v>
      </c>
      <c r="S46" s="9"/>
      <c r="T46"/>
      <c r="U46"/>
      <c r="V46"/>
      <c r="W46"/>
      <c r="X46"/>
    </row>
    <row r="47" spans="1:24" ht="15">
      <c r="A47" s="295">
        <v>59</v>
      </c>
      <c r="B47" s="295" t="s">
        <v>39</v>
      </c>
      <c r="C47" s="427">
        <v>5404</v>
      </c>
      <c r="D47" s="252">
        <v>3</v>
      </c>
      <c r="E47" s="251">
        <v>0.40595399188092013</v>
      </c>
      <c r="F47" s="252">
        <v>17</v>
      </c>
      <c r="G47" s="251">
        <v>2.3004059539918806</v>
      </c>
      <c r="H47" s="252">
        <v>68</v>
      </c>
      <c r="I47" s="251">
        <v>9.2016238159675225</v>
      </c>
      <c r="J47" s="252">
        <v>357</v>
      </c>
      <c r="K47" s="251">
        <v>48.308525033829497</v>
      </c>
      <c r="L47" s="252">
        <v>154</v>
      </c>
      <c r="M47" s="251">
        <v>20.83897158322057</v>
      </c>
      <c r="N47" s="252">
        <v>117</v>
      </c>
      <c r="O47" s="251">
        <v>15.832205683355886</v>
      </c>
      <c r="P47" s="252">
        <v>23</v>
      </c>
      <c r="Q47" s="251">
        <v>3.1123139377537212</v>
      </c>
      <c r="R47" s="299">
        <v>739</v>
      </c>
      <c r="S47" s="9"/>
      <c r="T47"/>
      <c r="U47"/>
      <c r="V47"/>
      <c r="W47"/>
      <c r="X47"/>
    </row>
    <row r="48" spans="1:24" ht="15">
      <c r="A48" s="295">
        <v>113</v>
      </c>
      <c r="B48" s="295" t="s">
        <v>55</v>
      </c>
      <c r="C48" s="427">
        <v>10017</v>
      </c>
      <c r="D48" s="252">
        <v>8</v>
      </c>
      <c r="E48" s="251">
        <v>0.44223327805417356</v>
      </c>
      <c r="F48" s="252">
        <v>65</v>
      </c>
      <c r="G48" s="251">
        <v>3.5931453841901604</v>
      </c>
      <c r="H48" s="252">
        <v>237</v>
      </c>
      <c r="I48" s="251">
        <v>13.101160862354892</v>
      </c>
      <c r="J48" s="252">
        <v>1113</v>
      </c>
      <c r="K48" s="251">
        <v>61.525704809286893</v>
      </c>
      <c r="L48" s="252">
        <v>269</v>
      </c>
      <c r="M48" s="251">
        <v>14.870093974571585</v>
      </c>
      <c r="N48" s="252">
        <v>100</v>
      </c>
      <c r="O48" s="251">
        <v>5.5279159756771694</v>
      </c>
      <c r="P48" s="252">
        <v>17</v>
      </c>
      <c r="Q48" s="251">
        <v>0.9397457158651189</v>
      </c>
      <c r="R48" s="299">
        <v>1809</v>
      </c>
      <c r="S48" s="9"/>
      <c r="T48"/>
      <c r="U48"/>
      <c r="V48"/>
      <c r="W48"/>
      <c r="X48"/>
    </row>
    <row r="49" spans="1:24" ht="15">
      <c r="A49" s="295">
        <v>125</v>
      </c>
      <c r="B49" s="295" t="s">
        <v>59</v>
      </c>
      <c r="C49" s="427">
        <v>8870</v>
      </c>
      <c r="D49" s="252">
        <v>2</v>
      </c>
      <c r="E49" s="251">
        <v>0.32679738562091504</v>
      </c>
      <c r="F49" s="252">
        <v>19</v>
      </c>
      <c r="G49" s="251">
        <v>3.1045751633986929</v>
      </c>
      <c r="H49" s="252">
        <v>65</v>
      </c>
      <c r="I49" s="251">
        <v>10.620915032679738</v>
      </c>
      <c r="J49" s="252">
        <v>372</v>
      </c>
      <c r="K49" s="251">
        <v>60.784313725490193</v>
      </c>
      <c r="L49" s="252">
        <v>96</v>
      </c>
      <c r="M49" s="251">
        <v>15.686274509803921</v>
      </c>
      <c r="N49" s="252">
        <v>54</v>
      </c>
      <c r="O49" s="251">
        <v>8.8235294117647065</v>
      </c>
      <c r="P49" s="252">
        <v>4</v>
      </c>
      <c r="Q49" s="251">
        <v>0.65359477124183007</v>
      </c>
      <c r="R49" s="299">
        <v>612</v>
      </c>
      <c r="S49" s="9"/>
      <c r="T49"/>
      <c r="U49"/>
      <c r="V49"/>
      <c r="W49"/>
      <c r="X49"/>
    </row>
    <row r="50" spans="1:24" ht="15">
      <c r="A50" s="295">
        <v>138</v>
      </c>
      <c r="B50" s="295" t="s">
        <v>65</v>
      </c>
      <c r="C50" s="427">
        <v>16371</v>
      </c>
      <c r="D50" s="252">
        <v>11</v>
      </c>
      <c r="E50" s="251">
        <v>0.42985541227041812</v>
      </c>
      <c r="F50" s="252">
        <v>89</v>
      </c>
      <c r="G50" s="251">
        <v>3.4779210629152013</v>
      </c>
      <c r="H50" s="252">
        <v>272</v>
      </c>
      <c r="I50" s="251">
        <v>10.629152012504886</v>
      </c>
      <c r="J50" s="252">
        <v>1539</v>
      </c>
      <c r="K50" s="251">
        <v>60.140679953106677</v>
      </c>
      <c r="L50" s="252">
        <v>380</v>
      </c>
      <c r="M50" s="251">
        <v>14.849550605705353</v>
      </c>
      <c r="N50" s="252">
        <v>221</v>
      </c>
      <c r="O50" s="251">
        <v>8.6361860101602179</v>
      </c>
      <c r="P50" s="252">
        <v>47</v>
      </c>
      <c r="Q50" s="251">
        <v>1.836654943337241</v>
      </c>
      <c r="R50" s="299">
        <v>2559</v>
      </c>
      <c r="S50" s="9"/>
      <c r="T50"/>
      <c r="U50"/>
      <c r="V50"/>
      <c r="W50"/>
      <c r="X50"/>
    </row>
    <row r="51" spans="1:24" ht="15">
      <c r="A51" s="295">
        <v>234</v>
      </c>
      <c r="B51" s="295" t="s">
        <v>92</v>
      </c>
      <c r="C51" s="427">
        <v>24586</v>
      </c>
      <c r="D51" s="252">
        <v>9</v>
      </c>
      <c r="E51" s="251">
        <v>0.39805395842547547</v>
      </c>
      <c r="F51" s="252">
        <v>86</v>
      </c>
      <c r="G51" s="251">
        <v>3.8036267138434319</v>
      </c>
      <c r="H51" s="252">
        <v>210</v>
      </c>
      <c r="I51" s="251">
        <v>9.2879256965944279</v>
      </c>
      <c r="J51" s="252">
        <v>1489</v>
      </c>
      <c r="K51" s="251">
        <v>65.855816010614774</v>
      </c>
      <c r="L51" s="252">
        <v>294</v>
      </c>
      <c r="M51" s="251">
        <v>13.003095975232199</v>
      </c>
      <c r="N51" s="252">
        <v>139</v>
      </c>
      <c r="O51" s="251">
        <v>6.147722246793454</v>
      </c>
      <c r="P51" s="252">
        <v>34</v>
      </c>
      <c r="Q51" s="251">
        <v>1.5037593984962405</v>
      </c>
      <c r="R51" s="299">
        <v>2261</v>
      </c>
      <c r="S51" s="9"/>
      <c r="T51"/>
      <c r="U51"/>
      <c r="V51"/>
      <c r="W51"/>
      <c r="X51"/>
    </row>
    <row r="52" spans="1:24" ht="15">
      <c r="A52" s="295">
        <v>240</v>
      </c>
      <c r="B52" s="295" t="s">
        <v>97</v>
      </c>
      <c r="C52" s="427">
        <v>12820</v>
      </c>
      <c r="D52" s="252">
        <v>3</v>
      </c>
      <c r="E52" s="251">
        <v>0.16685205784204674</v>
      </c>
      <c r="F52" s="252">
        <v>47</v>
      </c>
      <c r="G52" s="251">
        <v>2.6140155728587322</v>
      </c>
      <c r="H52" s="252">
        <v>190</v>
      </c>
      <c r="I52" s="251">
        <v>10.567296996662959</v>
      </c>
      <c r="J52" s="252">
        <v>862</v>
      </c>
      <c r="K52" s="251">
        <v>47.942157953281423</v>
      </c>
      <c r="L52" s="252">
        <v>378</v>
      </c>
      <c r="M52" s="251">
        <v>21.023359288097886</v>
      </c>
      <c r="N52" s="252">
        <v>255</v>
      </c>
      <c r="O52" s="251">
        <v>14.182424916573972</v>
      </c>
      <c r="P52" s="252">
        <v>63</v>
      </c>
      <c r="Q52" s="251">
        <v>3.5038932146829813</v>
      </c>
      <c r="R52" s="299">
        <v>1798</v>
      </c>
      <c r="S52" s="9"/>
      <c r="T52"/>
      <c r="U52"/>
      <c r="V52"/>
      <c r="W52"/>
      <c r="X52"/>
    </row>
    <row r="53" spans="1:24" ht="15">
      <c r="A53" s="295">
        <v>284</v>
      </c>
      <c r="B53" s="295" t="s">
        <v>108</v>
      </c>
      <c r="C53" s="427">
        <v>21905</v>
      </c>
      <c r="D53" s="252">
        <v>5</v>
      </c>
      <c r="E53" s="251">
        <v>0.18181818181818182</v>
      </c>
      <c r="F53" s="252">
        <v>94</v>
      </c>
      <c r="G53" s="251">
        <v>3.418181818181818</v>
      </c>
      <c r="H53" s="252">
        <v>312</v>
      </c>
      <c r="I53" s="251">
        <v>11.345454545454546</v>
      </c>
      <c r="J53" s="252">
        <v>1478</v>
      </c>
      <c r="K53" s="251">
        <v>53.745454545454542</v>
      </c>
      <c r="L53" s="252">
        <v>479</v>
      </c>
      <c r="M53" s="251">
        <v>17.418181818181818</v>
      </c>
      <c r="N53" s="252">
        <v>333</v>
      </c>
      <c r="O53" s="251">
        <v>12.109090909090909</v>
      </c>
      <c r="P53" s="252">
        <v>49</v>
      </c>
      <c r="Q53" s="251">
        <v>1.781818181818182</v>
      </c>
      <c r="R53" s="299">
        <v>2750</v>
      </c>
      <c r="S53" s="9"/>
      <c r="T53"/>
      <c r="U53"/>
      <c r="V53"/>
      <c r="W53"/>
      <c r="X53"/>
    </row>
    <row r="54" spans="1:24" ht="15">
      <c r="A54" s="295">
        <v>306</v>
      </c>
      <c r="B54" s="295" t="s">
        <v>110</v>
      </c>
      <c r="C54" s="427">
        <v>5963</v>
      </c>
      <c r="D54" s="252">
        <v>2</v>
      </c>
      <c r="E54" s="251">
        <v>0.19474196689386564</v>
      </c>
      <c r="F54" s="252">
        <v>45</v>
      </c>
      <c r="G54" s="251">
        <v>4.3816942551119764</v>
      </c>
      <c r="H54" s="252">
        <v>106</v>
      </c>
      <c r="I54" s="251">
        <v>10.321324245374878</v>
      </c>
      <c r="J54" s="252">
        <v>657</v>
      </c>
      <c r="K54" s="251">
        <v>63.972736124634856</v>
      </c>
      <c r="L54" s="252">
        <v>144</v>
      </c>
      <c r="M54" s="251">
        <v>14.021421616358326</v>
      </c>
      <c r="N54" s="252">
        <v>59</v>
      </c>
      <c r="O54" s="251">
        <v>5.744888023369036</v>
      </c>
      <c r="P54" s="252">
        <v>14</v>
      </c>
      <c r="Q54" s="251">
        <v>1.3631937682570594</v>
      </c>
      <c r="R54" s="299">
        <v>1027</v>
      </c>
      <c r="S54" s="9"/>
      <c r="T54"/>
      <c r="U54"/>
      <c r="V54"/>
      <c r="W54"/>
      <c r="X54"/>
    </row>
    <row r="55" spans="1:24" ht="15">
      <c r="A55" s="295">
        <v>347</v>
      </c>
      <c r="B55" s="295" t="s">
        <v>124</v>
      </c>
      <c r="C55" s="427">
        <v>5716</v>
      </c>
      <c r="D55" s="252">
        <v>1</v>
      </c>
      <c r="E55" s="251">
        <v>0.14144271570014144</v>
      </c>
      <c r="F55" s="252">
        <v>16</v>
      </c>
      <c r="G55" s="251">
        <v>2.2630834512022631</v>
      </c>
      <c r="H55" s="252">
        <v>74</v>
      </c>
      <c r="I55" s="251">
        <v>10.466760961810467</v>
      </c>
      <c r="J55" s="252">
        <v>356</v>
      </c>
      <c r="K55" s="251">
        <v>50.35360678925035</v>
      </c>
      <c r="L55" s="252">
        <v>151</v>
      </c>
      <c r="M55" s="251">
        <v>21.357850070721359</v>
      </c>
      <c r="N55" s="252">
        <v>100</v>
      </c>
      <c r="O55" s="251">
        <v>14.144271570014144</v>
      </c>
      <c r="P55" s="252">
        <v>9</v>
      </c>
      <c r="Q55" s="251">
        <v>1.272984441301273</v>
      </c>
      <c r="R55" s="299">
        <v>707</v>
      </c>
      <c r="S55" s="9"/>
      <c r="T55"/>
      <c r="U55"/>
      <c r="V55"/>
      <c r="W55"/>
      <c r="X55"/>
    </row>
    <row r="56" spans="1:24" ht="15">
      <c r="A56" s="295">
        <v>411</v>
      </c>
      <c r="B56" s="295" t="s">
        <v>145</v>
      </c>
      <c r="C56" s="427">
        <v>10649</v>
      </c>
      <c r="D56" s="252">
        <v>5</v>
      </c>
      <c r="E56" s="251">
        <v>0.44563279857397509</v>
      </c>
      <c r="F56" s="252">
        <v>29</v>
      </c>
      <c r="G56" s="251">
        <v>2.5846702317290555</v>
      </c>
      <c r="H56" s="252">
        <v>107</v>
      </c>
      <c r="I56" s="251">
        <v>9.5365418894830665</v>
      </c>
      <c r="J56" s="252">
        <v>573</v>
      </c>
      <c r="K56" s="251">
        <v>51.069518716577548</v>
      </c>
      <c r="L56" s="252">
        <v>191</v>
      </c>
      <c r="M56" s="251">
        <v>17.023172905525847</v>
      </c>
      <c r="N56" s="252">
        <v>180</v>
      </c>
      <c r="O56" s="251">
        <v>16.042780748663102</v>
      </c>
      <c r="P56" s="252">
        <v>37</v>
      </c>
      <c r="Q56" s="251">
        <v>3.297682709447415</v>
      </c>
      <c r="R56" s="299">
        <v>1122</v>
      </c>
      <c r="S56" s="9"/>
      <c r="T56"/>
      <c r="U56"/>
      <c r="V56"/>
      <c r="W56"/>
      <c r="X56"/>
    </row>
    <row r="57" spans="1:24" ht="15">
      <c r="A57" s="295">
        <v>501</v>
      </c>
      <c r="B57" s="295" t="s">
        <v>163</v>
      </c>
      <c r="C57" s="427">
        <v>3327</v>
      </c>
      <c r="D57" s="252">
        <v>0</v>
      </c>
      <c r="E57" s="251">
        <v>0</v>
      </c>
      <c r="F57" s="252">
        <v>6</v>
      </c>
      <c r="G57" s="251">
        <v>2.1352313167259789</v>
      </c>
      <c r="H57" s="252">
        <v>19</v>
      </c>
      <c r="I57" s="251">
        <v>6.7615658362989333</v>
      </c>
      <c r="J57" s="252">
        <v>157</v>
      </c>
      <c r="K57" s="251">
        <v>55.871886120996436</v>
      </c>
      <c r="L57" s="252">
        <v>62</v>
      </c>
      <c r="M57" s="251">
        <v>22.064056939501782</v>
      </c>
      <c r="N57" s="252">
        <v>28</v>
      </c>
      <c r="O57" s="251">
        <v>9.9644128113879002</v>
      </c>
      <c r="P57" s="252">
        <v>9</v>
      </c>
      <c r="Q57" s="251">
        <v>3.2028469750889679</v>
      </c>
      <c r="R57" s="299">
        <v>281</v>
      </c>
      <c r="S57" s="9"/>
      <c r="T57"/>
      <c r="U57"/>
      <c r="V57"/>
      <c r="W57"/>
      <c r="X57"/>
    </row>
    <row r="58" spans="1:24" ht="15">
      <c r="A58" s="295">
        <v>543</v>
      </c>
      <c r="B58" s="295" t="s">
        <v>167</v>
      </c>
      <c r="C58" s="427">
        <v>8644</v>
      </c>
      <c r="D58" s="252">
        <v>3</v>
      </c>
      <c r="E58" s="251">
        <v>0.57471264367816088</v>
      </c>
      <c r="F58" s="252">
        <v>10</v>
      </c>
      <c r="G58" s="251">
        <v>1.9157088122605364</v>
      </c>
      <c r="H58" s="252">
        <v>39</v>
      </c>
      <c r="I58" s="251">
        <v>7.4712643678160928</v>
      </c>
      <c r="J58" s="252">
        <v>345</v>
      </c>
      <c r="K58" s="251">
        <v>66.091954022988503</v>
      </c>
      <c r="L58" s="252">
        <v>81</v>
      </c>
      <c r="M58" s="251">
        <v>15.517241379310345</v>
      </c>
      <c r="N58" s="252">
        <v>35</v>
      </c>
      <c r="O58" s="251">
        <v>6.7049808429118771</v>
      </c>
      <c r="P58" s="252">
        <v>9</v>
      </c>
      <c r="Q58" s="251">
        <v>1.7241379310344827</v>
      </c>
      <c r="R58" s="299">
        <v>522</v>
      </c>
      <c r="S58" s="9"/>
      <c r="T58"/>
      <c r="U58"/>
      <c r="V58"/>
      <c r="W58"/>
      <c r="X58"/>
    </row>
    <row r="59" spans="1:24" ht="15">
      <c r="A59" s="295">
        <v>628</v>
      </c>
      <c r="B59" s="295" t="s">
        <v>183</v>
      </c>
      <c r="C59" s="427">
        <v>9668</v>
      </c>
      <c r="D59" s="252">
        <v>2</v>
      </c>
      <c r="E59" s="251">
        <v>0.303951367781155</v>
      </c>
      <c r="F59" s="252">
        <v>17</v>
      </c>
      <c r="G59" s="251">
        <v>2.5835866261398177</v>
      </c>
      <c r="H59" s="252">
        <v>64</v>
      </c>
      <c r="I59" s="251">
        <v>9.7264437689969601</v>
      </c>
      <c r="J59" s="252">
        <v>418</v>
      </c>
      <c r="K59" s="251">
        <v>63.525835866261396</v>
      </c>
      <c r="L59" s="252">
        <v>97</v>
      </c>
      <c r="M59" s="251">
        <v>14.741641337386019</v>
      </c>
      <c r="N59" s="252">
        <v>48</v>
      </c>
      <c r="O59" s="251">
        <v>7.2948328267477196</v>
      </c>
      <c r="P59" s="252">
        <v>12</v>
      </c>
      <c r="Q59" s="251">
        <v>1.8237082066869299</v>
      </c>
      <c r="R59" s="299">
        <v>658</v>
      </c>
      <c r="S59" s="9"/>
      <c r="T59"/>
      <c r="U59"/>
      <c r="V59"/>
      <c r="W59"/>
      <c r="X59"/>
    </row>
    <row r="60" spans="1:24" ht="15">
      <c r="A60" s="295">
        <v>656</v>
      </c>
      <c r="B60" s="295" t="s">
        <v>195</v>
      </c>
      <c r="C60" s="427">
        <v>16499</v>
      </c>
      <c r="D60" s="252">
        <v>11</v>
      </c>
      <c r="E60" s="251">
        <v>0.23996509598603841</v>
      </c>
      <c r="F60" s="252">
        <v>162</v>
      </c>
      <c r="G60" s="251">
        <v>3.5340314136125657</v>
      </c>
      <c r="H60" s="252">
        <v>537</v>
      </c>
      <c r="I60" s="251">
        <v>11.714659685863875</v>
      </c>
      <c r="J60" s="252">
        <v>2305</v>
      </c>
      <c r="K60" s="251">
        <v>50.283595113438039</v>
      </c>
      <c r="L60" s="252">
        <v>905</v>
      </c>
      <c r="M60" s="251">
        <v>19.742582897033159</v>
      </c>
      <c r="N60" s="252">
        <v>597</v>
      </c>
      <c r="O60" s="251">
        <v>13.023560209424085</v>
      </c>
      <c r="P60" s="252">
        <v>67</v>
      </c>
      <c r="Q60" s="251">
        <v>1.4616055846422338</v>
      </c>
      <c r="R60" s="299">
        <v>4584</v>
      </c>
      <c r="S60" s="9"/>
      <c r="T60"/>
      <c r="U60"/>
      <c r="V60"/>
      <c r="W60"/>
      <c r="X60"/>
    </row>
    <row r="61" spans="1:24" ht="15">
      <c r="A61" s="295">
        <v>761</v>
      </c>
      <c r="B61" s="295" t="s">
        <v>230</v>
      </c>
      <c r="C61" s="427">
        <v>16089</v>
      </c>
      <c r="D61" s="252">
        <v>5</v>
      </c>
      <c r="E61" s="251">
        <v>0.17895490336435219</v>
      </c>
      <c r="F61" s="252">
        <v>90</v>
      </c>
      <c r="G61" s="251">
        <v>3.2211882605583395</v>
      </c>
      <c r="H61" s="252">
        <v>292</v>
      </c>
      <c r="I61" s="251">
        <v>10.450966356478167</v>
      </c>
      <c r="J61" s="252">
        <v>1401</v>
      </c>
      <c r="K61" s="251">
        <v>50.143163922691478</v>
      </c>
      <c r="L61" s="252">
        <v>541</v>
      </c>
      <c r="M61" s="251">
        <v>19.362920544022906</v>
      </c>
      <c r="N61" s="252">
        <v>408</v>
      </c>
      <c r="O61" s="251">
        <v>14.602720114531136</v>
      </c>
      <c r="P61" s="252">
        <v>57</v>
      </c>
      <c r="Q61" s="251">
        <v>2.040085898353615</v>
      </c>
      <c r="R61" s="299">
        <v>2794</v>
      </c>
      <c r="S61" s="9"/>
      <c r="T61"/>
      <c r="U61"/>
      <c r="V61"/>
      <c r="W61"/>
      <c r="X61"/>
    </row>
    <row r="62" spans="1:24" ht="15">
      <c r="A62" s="295">
        <v>842</v>
      </c>
      <c r="B62" s="295" t="s">
        <v>244</v>
      </c>
      <c r="C62" s="427">
        <v>7277</v>
      </c>
      <c r="D62" s="252">
        <v>5</v>
      </c>
      <c r="E62" s="251">
        <v>0.75301204819277112</v>
      </c>
      <c r="F62" s="252">
        <v>19</v>
      </c>
      <c r="G62" s="251">
        <v>2.8614457831325302</v>
      </c>
      <c r="H62" s="252">
        <v>65</v>
      </c>
      <c r="I62" s="251">
        <v>9.7891566265060241</v>
      </c>
      <c r="J62" s="252">
        <v>430</v>
      </c>
      <c r="K62" s="251">
        <v>64.759036144578303</v>
      </c>
      <c r="L62" s="252">
        <v>111</v>
      </c>
      <c r="M62" s="251">
        <v>16.716867469879517</v>
      </c>
      <c r="N62" s="252">
        <v>30</v>
      </c>
      <c r="O62" s="251">
        <v>4.5180722891566267</v>
      </c>
      <c r="P62" s="252">
        <v>4</v>
      </c>
      <c r="Q62" s="251">
        <v>0.60240963855421692</v>
      </c>
      <c r="R62" s="299">
        <v>664</v>
      </c>
      <c r="S62" s="9"/>
      <c r="T62"/>
      <c r="U62"/>
      <c r="V62"/>
      <c r="W62"/>
      <c r="X62"/>
    </row>
    <row r="63" spans="1:24">
      <c r="A63" s="17">
        <v>6</v>
      </c>
      <c r="B63" s="59" t="s">
        <v>397</v>
      </c>
      <c r="C63" s="61">
        <v>258339</v>
      </c>
      <c r="D63" s="61">
        <v>277</v>
      </c>
      <c r="E63" s="65">
        <v>0.32407894890784222</v>
      </c>
      <c r="F63" s="61">
        <v>3064</v>
      </c>
      <c r="G63" s="65">
        <v>3.5847577597603921</v>
      </c>
      <c r="H63" s="61">
        <v>10795</v>
      </c>
      <c r="I63" s="65">
        <v>12.629719326570966</v>
      </c>
      <c r="J63" s="61">
        <v>45073</v>
      </c>
      <c r="K63" s="65">
        <v>52.733611783838171</v>
      </c>
      <c r="L63" s="61">
        <v>15407</v>
      </c>
      <c r="M63" s="65">
        <v>18.02557532788132</v>
      </c>
      <c r="N63" s="61">
        <v>9487</v>
      </c>
      <c r="O63" s="66">
        <v>11.099411510067506</v>
      </c>
      <c r="P63" s="61">
        <v>1370</v>
      </c>
      <c r="Q63" s="66">
        <v>1.6028453429738045</v>
      </c>
      <c r="R63" s="215">
        <v>85473</v>
      </c>
      <c r="S63" s="9"/>
      <c r="T63"/>
      <c r="U63"/>
      <c r="V63"/>
      <c r="W63"/>
      <c r="X63"/>
    </row>
    <row r="64" spans="1:24" ht="15">
      <c r="A64" s="295">
        <v>38</v>
      </c>
      <c r="B64" s="295" t="s">
        <v>22</v>
      </c>
      <c r="C64" s="427">
        <v>12121</v>
      </c>
      <c r="D64" s="252">
        <v>4</v>
      </c>
      <c r="E64" s="251">
        <v>0.39761431411530812</v>
      </c>
      <c r="F64" s="252">
        <v>41</v>
      </c>
      <c r="G64" s="251">
        <v>4.0755467196819088</v>
      </c>
      <c r="H64" s="252">
        <v>82</v>
      </c>
      <c r="I64" s="251">
        <v>8.1510934393638177</v>
      </c>
      <c r="J64" s="252">
        <v>596</v>
      </c>
      <c r="K64" s="251">
        <v>59.244532803180917</v>
      </c>
      <c r="L64" s="252">
        <v>153</v>
      </c>
      <c r="M64" s="251">
        <v>15.208747514910536</v>
      </c>
      <c r="N64" s="252">
        <v>112</v>
      </c>
      <c r="O64" s="251">
        <v>11.133200795228628</v>
      </c>
      <c r="P64" s="252">
        <v>18</v>
      </c>
      <c r="Q64" s="251">
        <v>1.7892644135188867</v>
      </c>
      <c r="R64" s="299">
        <v>1006</v>
      </c>
      <c r="S64" s="9"/>
      <c r="T64"/>
      <c r="U64"/>
      <c r="V64"/>
      <c r="W64"/>
      <c r="X64"/>
    </row>
    <row r="65" spans="1:24" ht="15">
      <c r="A65" s="295">
        <v>86</v>
      </c>
      <c r="B65" s="295" t="s">
        <v>43</v>
      </c>
      <c r="C65" s="427">
        <v>6405</v>
      </c>
      <c r="D65" s="252">
        <v>5</v>
      </c>
      <c r="E65" s="251">
        <v>0.40225261464199519</v>
      </c>
      <c r="F65" s="252">
        <v>47</v>
      </c>
      <c r="G65" s="251">
        <v>3.7811745776347552</v>
      </c>
      <c r="H65" s="252">
        <v>149</v>
      </c>
      <c r="I65" s="251">
        <v>11.987127916331456</v>
      </c>
      <c r="J65" s="252">
        <v>628</v>
      </c>
      <c r="K65" s="251">
        <v>50.522928399034598</v>
      </c>
      <c r="L65" s="252">
        <v>264</v>
      </c>
      <c r="M65" s="251">
        <v>21.238938053097346</v>
      </c>
      <c r="N65" s="252">
        <v>132</v>
      </c>
      <c r="O65" s="251">
        <v>10.619469026548673</v>
      </c>
      <c r="P65" s="252">
        <v>18</v>
      </c>
      <c r="Q65" s="251">
        <v>1.4481094127111827</v>
      </c>
      <c r="R65" s="299">
        <v>1243</v>
      </c>
      <c r="S65" s="9"/>
      <c r="T65"/>
      <c r="U65"/>
      <c r="V65"/>
      <c r="W65"/>
      <c r="X65"/>
    </row>
    <row r="66" spans="1:24" ht="15">
      <c r="A66" s="295">
        <v>107</v>
      </c>
      <c r="B66" s="295" t="s">
        <v>924</v>
      </c>
      <c r="C66" s="427">
        <v>8523</v>
      </c>
      <c r="D66" s="252">
        <v>1</v>
      </c>
      <c r="E66" s="251">
        <v>0.14858841010401189</v>
      </c>
      <c r="F66" s="252">
        <v>22</v>
      </c>
      <c r="G66" s="251">
        <v>3.2689450222882619</v>
      </c>
      <c r="H66" s="252">
        <v>62</v>
      </c>
      <c r="I66" s="251">
        <v>9.212481426448738</v>
      </c>
      <c r="J66" s="252">
        <v>433</v>
      </c>
      <c r="K66" s="251">
        <v>64.338781575037146</v>
      </c>
      <c r="L66" s="252">
        <v>118</v>
      </c>
      <c r="M66" s="251">
        <v>17.533432392273401</v>
      </c>
      <c r="N66" s="252">
        <v>36</v>
      </c>
      <c r="O66" s="251">
        <v>5.3491827637444276</v>
      </c>
      <c r="P66" s="252">
        <v>1</v>
      </c>
      <c r="Q66" s="251">
        <v>0.14858841010401189</v>
      </c>
      <c r="R66" s="299">
        <v>673</v>
      </c>
      <c r="S66" s="9"/>
      <c r="T66"/>
      <c r="U66"/>
      <c r="V66"/>
      <c r="W66"/>
      <c r="X66"/>
    </row>
    <row r="67" spans="1:24" ht="15">
      <c r="A67" s="295">
        <v>134</v>
      </c>
      <c r="B67" s="295" t="s">
        <v>63</v>
      </c>
      <c r="C67" s="427">
        <v>9755</v>
      </c>
      <c r="D67" s="252">
        <v>1</v>
      </c>
      <c r="E67" s="251">
        <v>0.21881838074398249</v>
      </c>
      <c r="F67" s="252">
        <v>6</v>
      </c>
      <c r="G67" s="251">
        <v>1.3129102844638949</v>
      </c>
      <c r="H67" s="252">
        <v>44</v>
      </c>
      <c r="I67" s="251">
        <v>9.62800875273523</v>
      </c>
      <c r="J67" s="252">
        <v>239</v>
      </c>
      <c r="K67" s="251">
        <v>52.297592997811812</v>
      </c>
      <c r="L67" s="252">
        <v>98</v>
      </c>
      <c r="M67" s="251">
        <v>21.444201312910284</v>
      </c>
      <c r="N67" s="252">
        <v>53</v>
      </c>
      <c r="O67" s="251">
        <v>11.597374179431071</v>
      </c>
      <c r="P67" s="252">
        <v>16</v>
      </c>
      <c r="Q67" s="251">
        <v>3.5010940919037199</v>
      </c>
      <c r="R67" s="299">
        <v>457</v>
      </c>
      <c r="S67" s="9"/>
      <c r="T67"/>
      <c r="U67"/>
      <c r="V67"/>
      <c r="W67"/>
      <c r="X67"/>
    </row>
    <row r="68" spans="1:24" ht="15">
      <c r="A68" s="295">
        <v>150</v>
      </c>
      <c r="B68" s="295" t="s">
        <v>925</v>
      </c>
      <c r="C68" s="427">
        <v>4219</v>
      </c>
      <c r="D68" s="252">
        <v>0</v>
      </c>
      <c r="E68" s="251">
        <v>0</v>
      </c>
      <c r="F68" s="252">
        <v>20</v>
      </c>
      <c r="G68" s="251">
        <v>1.7543859649122806</v>
      </c>
      <c r="H68" s="252">
        <v>87</v>
      </c>
      <c r="I68" s="251">
        <v>7.6315789473684212</v>
      </c>
      <c r="J68" s="252">
        <v>491</v>
      </c>
      <c r="K68" s="251">
        <v>43.070175438596493</v>
      </c>
      <c r="L68" s="252">
        <v>262</v>
      </c>
      <c r="M68" s="251">
        <v>22.982456140350877</v>
      </c>
      <c r="N68" s="252">
        <v>226</v>
      </c>
      <c r="O68" s="251">
        <v>19.824561403508774</v>
      </c>
      <c r="P68" s="252">
        <v>54</v>
      </c>
      <c r="Q68" s="251">
        <v>4.7368421052631584</v>
      </c>
      <c r="R68" s="299">
        <v>1140</v>
      </c>
      <c r="S68" s="9"/>
      <c r="T68"/>
      <c r="U68"/>
      <c r="V68"/>
      <c r="W68"/>
      <c r="X68"/>
    </row>
    <row r="69" spans="1:24" ht="15">
      <c r="A69" s="295">
        <v>237</v>
      </c>
      <c r="B69" s="295" t="s">
        <v>95</v>
      </c>
      <c r="C69" s="427">
        <v>20360</v>
      </c>
      <c r="D69" s="252">
        <v>45</v>
      </c>
      <c r="E69" s="251">
        <v>0.34041909372872381</v>
      </c>
      <c r="F69" s="252">
        <v>491</v>
      </c>
      <c r="G69" s="251">
        <v>3.7143505560178527</v>
      </c>
      <c r="H69" s="252">
        <v>1638</v>
      </c>
      <c r="I69" s="251">
        <v>12.391255011725546</v>
      </c>
      <c r="J69" s="252">
        <v>6412</v>
      </c>
      <c r="K69" s="251">
        <v>48.505938421968381</v>
      </c>
      <c r="L69" s="252">
        <v>2579</v>
      </c>
      <c r="M69" s="251">
        <v>19.509796505030639</v>
      </c>
      <c r="N69" s="252">
        <v>1799</v>
      </c>
      <c r="O69" s="251">
        <v>13.609198880399425</v>
      </c>
      <c r="P69" s="252">
        <v>255</v>
      </c>
      <c r="Q69" s="251">
        <v>1.9290415311294349</v>
      </c>
      <c r="R69" s="299">
        <v>13219</v>
      </c>
      <c r="S69" s="9"/>
      <c r="T69"/>
      <c r="U69"/>
      <c r="V69"/>
      <c r="W69"/>
      <c r="X69"/>
    </row>
    <row r="70" spans="1:24" ht="15">
      <c r="A70" s="295">
        <v>264</v>
      </c>
      <c r="B70" s="295" t="s">
        <v>102</v>
      </c>
      <c r="C70" s="427">
        <v>12062</v>
      </c>
      <c r="D70" s="252">
        <v>26</v>
      </c>
      <c r="E70" s="251">
        <v>0.4043545878693624</v>
      </c>
      <c r="F70" s="252">
        <v>273</v>
      </c>
      <c r="G70" s="251">
        <v>4.2457231726283045</v>
      </c>
      <c r="H70" s="252">
        <v>858</v>
      </c>
      <c r="I70" s="251">
        <v>13.343701399688959</v>
      </c>
      <c r="J70" s="252">
        <v>3341</v>
      </c>
      <c r="K70" s="251">
        <v>51.959564541213069</v>
      </c>
      <c r="L70" s="252">
        <v>1184</v>
      </c>
      <c r="M70" s="251">
        <v>18.413685847589427</v>
      </c>
      <c r="N70" s="252">
        <v>650</v>
      </c>
      <c r="O70" s="251">
        <v>10.108864696734059</v>
      </c>
      <c r="P70" s="252">
        <v>98</v>
      </c>
      <c r="Q70" s="251">
        <v>1.5241057542768273</v>
      </c>
      <c r="R70" s="299">
        <v>6430</v>
      </c>
      <c r="S70" s="9"/>
      <c r="T70"/>
      <c r="U70"/>
      <c r="V70"/>
      <c r="W70"/>
      <c r="X70"/>
    </row>
    <row r="71" spans="1:24" ht="15">
      <c r="A71" s="295">
        <v>310</v>
      </c>
      <c r="B71" s="295" t="s">
        <v>114</v>
      </c>
      <c r="C71" s="427">
        <v>10397</v>
      </c>
      <c r="D71" s="252">
        <v>5</v>
      </c>
      <c r="E71" s="251">
        <v>0.23551577955723035</v>
      </c>
      <c r="F71" s="252">
        <v>54</v>
      </c>
      <c r="G71" s="251">
        <v>2.5435704192180877</v>
      </c>
      <c r="H71" s="252">
        <v>179</v>
      </c>
      <c r="I71" s="251">
        <v>8.4314649081488469</v>
      </c>
      <c r="J71" s="252">
        <v>1080</v>
      </c>
      <c r="K71" s="251">
        <v>50.87140838436175</v>
      </c>
      <c r="L71" s="252">
        <v>390</v>
      </c>
      <c r="M71" s="251">
        <v>18.370230805463965</v>
      </c>
      <c r="N71" s="252">
        <v>318</v>
      </c>
      <c r="O71" s="251">
        <v>14.97880357983985</v>
      </c>
      <c r="P71" s="252">
        <v>97</v>
      </c>
      <c r="Q71" s="251">
        <v>4.5690061234102686</v>
      </c>
      <c r="R71" s="299">
        <v>2123</v>
      </c>
      <c r="S71" s="9"/>
      <c r="T71"/>
      <c r="U71"/>
      <c r="V71"/>
      <c r="W71"/>
      <c r="X71"/>
    </row>
    <row r="72" spans="1:24" ht="15">
      <c r="A72" s="295">
        <v>315</v>
      </c>
      <c r="B72" s="295" t="s">
        <v>118</v>
      </c>
      <c r="C72" s="427">
        <v>6966</v>
      </c>
      <c r="D72" s="252">
        <v>4</v>
      </c>
      <c r="E72" s="251">
        <v>0.36832412523020258</v>
      </c>
      <c r="F72" s="252">
        <v>25</v>
      </c>
      <c r="G72" s="251">
        <v>2.3020257826887662</v>
      </c>
      <c r="H72" s="252">
        <v>93</v>
      </c>
      <c r="I72" s="251">
        <v>8.5635359116022105</v>
      </c>
      <c r="J72" s="252">
        <v>612</v>
      </c>
      <c r="K72" s="251">
        <v>56.353591160220994</v>
      </c>
      <c r="L72" s="252">
        <v>227</v>
      </c>
      <c r="M72" s="251">
        <v>20.902394106813997</v>
      </c>
      <c r="N72" s="252">
        <v>112</v>
      </c>
      <c r="O72" s="251">
        <v>10.313075506445673</v>
      </c>
      <c r="P72" s="252">
        <v>13</v>
      </c>
      <c r="Q72" s="251">
        <v>1.1970534069981584</v>
      </c>
      <c r="R72" s="299">
        <v>1086</v>
      </c>
      <c r="S72" s="9"/>
      <c r="T72"/>
      <c r="U72"/>
      <c r="V72"/>
      <c r="W72"/>
      <c r="X72"/>
    </row>
    <row r="73" spans="1:24" ht="15">
      <c r="A73" s="295">
        <v>361</v>
      </c>
      <c r="B73" s="295" t="s">
        <v>131</v>
      </c>
      <c r="C73" s="427">
        <v>28890</v>
      </c>
      <c r="D73" s="252">
        <v>3</v>
      </c>
      <c r="E73" s="251">
        <v>0.12892135797163728</v>
      </c>
      <c r="F73" s="252">
        <v>64</v>
      </c>
      <c r="G73" s="251">
        <v>2.7503223033949293</v>
      </c>
      <c r="H73" s="252">
        <v>213</v>
      </c>
      <c r="I73" s="251">
        <v>9.1534164159862481</v>
      </c>
      <c r="J73" s="252">
        <v>1536</v>
      </c>
      <c r="K73" s="251">
        <v>66.00773528147829</v>
      </c>
      <c r="L73" s="252">
        <v>332</v>
      </c>
      <c r="M73" s="251">
        <v>14.267296948861194</v>
      </c>
      <c r="N73" s="252">
        <v>155</v>
      </c>
      <c r="O73" s="251">
        <v>6.6609368285345942</v>
      </c>
      <c r="P73" s="252">
        <v>24</v>
      </c>
      <c r="Q73" s="251">
        <v>1.0313708637730983</v>
      </c>
      <c r="R73" s="299">
        <v>2327</v>
      </c>
      <c r="S73" s="9"/>
      <c r="T73"/>
      <c r="U73"/>
      <c r="V73"/>
      <c r="W73"/>
      <c r="X73"/>
    </row>
    <row r="74" spans="1:24" ht="15">
      <c r="A74" s="295">
        <v>647</v>
      </c>
      <c r="B74" s="295" t="s">
        <v>926</v>
      </c>
      <c r="C74" s="427">
        <v>7649</v>
      </c>
      <c r="D74" s="252">
        <v>5</v>
      </c>
      <c r="E74" s="251">
        <v>0.38580246913580246</v>
      </c>
      <c r="F74" s="252">
        <v>50</v>
      </c>
      <c r="G74" s="251">
        <v>3.8580246913580245</v>
      </c>
      <c r="H74" s="252">
        <v>161</v>
      </c>
      <c r="I74" s="251">
        <v>12.422839506172838</v>
      </c>
      <c r="J74" s="252">
        <v>827</v>
      </c>
      <c r="K74" s="251">
        <v>63.811728395061728</v>
      </c>
      <c r="L74" s="252">
        <v>151</v>
      </c>
      <c r="M74" s="251">
        <v>11.651234567901234</v>
      </c>
      <c r="N74" s="252">
        <v>89</v>
      </c>
      <c r="O74" s="251">
        <v>6.867283950617284</v>
      </c>
      <c r="P74" s="252">
        <v>13</v>
      </c>
      <c r="Q74" s="251">
        <v>1.0030864197530864</v>
      </c>
      <c r="R74" s="299">
        <v>1296</v>
      </c>
      <c r="S74" s="9"/>
      <c r="T74"/>
      <c r="U74"/>
      <c r="V74"/>
      <c r="W74"/>
      <c r="X74"/>
    </row>
    <row r="75" spans="1:24" ht="15">
      <c r="A75" s="295">
        <v>658</v>
      </c>
      <c r="B75" s="295" t="s">
        <v>927</v>
      </c>
      <c r="C75" s="427">
        <v>3920</v>
      </c>
      <c r="D75" s="252">
        <v>7</v>
      </c>
      <c r="E75" s="251">
        <v>0.72314049586776863</v>
      </c>
      <c r="F75" s="252">
        <v>45</v>
      </c>
      <c r="G75" s="251">
        <v>4.6487603305785123</v>
      </c>
      <c r="H75" s="252">
        <v>132</v>
      </c>
      <c r="I75" s="251">
        <v>13.636363636363635</v>
      </c>
      <c r="J75" s="252">
        <v>496</v>
      </c>
      <c r="K75" s="251">
        <v>51.239669421487598</v>
      </c>
      <c r="L75" s="252">
        <v>169</v>
      </c>
      <c r="M75" s="251">
        <v>17.458677685950413</v>
      </c>
      <c r="N75" s="252">
        <v>106</v>
      </c>
      <c r="O75" s="251">
        <v>10.950413223140496</v>
      </c>
      <c r="P75" s="252">
        <v>13</v>
      </c>
      <c r="Q75" s="251">
        <v>1.3429752066115703</v>
      </c>
      <c r="R75" s="299">
        <v>968</v>
      </c>
      <c r="S75" s="9"/>
      <c r="T75"/>
      <c r="U75"/>
      <c r="V75"/>
      <c r="W75"/>
      <c r="X75"/>
    </row>
    <row r="76" spans="1:24" ht="15">
      <c r="A76" s="295">
        <v>664</v>
      </c>
      <c r="B76" s="295" t="s">
        <v>928</v>
      </c>
      <c r="C76" s="427">
        <v>23573</v>
      </c>
      <c r="D76" s="252">
        <v>53</v>
      </c>
      <c r="E76" s="251">
        <v>0.36042162529751787</v>
      </c>
      <c r="F76" s="252">
        <v>579</v>
      </c>
      <c r="G76" s="251">
        <v>3.9374362461747707</v>
      </c>
      <c r="H76" s="252">
        <v>2019</v>
      </c>
      <c r="I76" s="251">
        <v>13.730023801428084</v>
      </c>
      <c r="J76" s="252">
        <v>7602</v>
      </c>
      <c r="K76" s="251">
        <v>51.696701802108123</v>
      </c>
      <c r="L76" s="252">
        <v>2687</v>
      </c>
      <c r="M76" s="251">
        <v>18.272696361781708</v>
      </c>
      <c r="N76" s="252">
        <v>1541</v>
      </c>
      <c r="O76" s="251">
        <v>10.479428765725944</v>
      </c>
      <c r="P76" s="252">
        <v>224</v>
      </c>
      <c r="Q76" s="251">
        <v>1.5232913974838491</v>
      </c>
      <c r="R76" s="299">
        <v>14705</v>
      </c>
      <c r="S76" s="9"/>
      <c r="T76"/>
      <c r="U76"/>
      <c r="V76"/>
      <c r="W76"/>
      <c r="X76"/>
    </row>
    <row r="77" spans="1:24" ht="15">
      <c r="A77" s="295">
        <v>686</v>
      </c>
      <c r="B77" s="295" t="s">
        <v>219</v>
      </c>
      <c r="C77" s="427">
        <v>39054</v>
      </c>
      <c r="D77" s="252">
        <v>77</v>
      </c>
      <c r="E77" s="251">
        <v>0.36498080295776653</v>
      </c>
      <c r="F77" s="252">
        <v>803</v>
      </c>
      <c r="G77" s="251">
        <v>3.8062283737024223</v>
      </c>
      <c r="H77" s="252">
        <v>2941</v>
      </c>
      <c r="I77" s="251">
        <v>13.940370668815472</v>
      </c>
      <c r="J77" s="252">
        <v>11286</v>
      </c>
      <c r="K77" s="251">
        <v>53.49575769066692</v>
      </c>
      <c r="L77" s="252">
        <v>3760</v>
      </c>
      <c r="M77" s="251">
        <v>17.822439209366262</v>
      </c>
      <c r="N77" s="252">
        <v>2019</v>
      </c>
      <c r="O77" s="251">
        <v>9.5700810541783188</v>
      </c>
      <c r="P77" s="252">
        <v>211</v>
      </c>
      <c r="Q77" s="251">
        <v>1.0001422003128406</v>
      </c>
      <c r="R77" s="299">
        <v>21097</v>
      </c>
      <c r="S77" s="9"/>
      <c r="T77"/>
      <c r="U77"/>
      <c r="V77"/>
      <c r="W77"/>
      <c r="X77"/>
    </row>
    <row r="78" spans="1:24" ht="15">
      <c r="A78" s="295">
        <v>819</v>
      </c>
      <c r="B78" s="295" t="s">
        <v>240</v>
      </c>
      <c r="C78" s="427">
        <v>5266</v>
      </c>
      <c r="D78" s="252">
        <v>2</v>
      </c>
      <c r="E78" s="251">
        <v>0.26109660574412535</v>
      </c>
      <c r="F78" s="252">
        <v>33</v>
      </c>
      <c r="G78" s="251">
        <v>4.3080939947780683</v>
      </c>
      <c r="H78" s="252">
        <v>110</v>
      </c>
      <c r="I78" s="251">
        <v>14.360313315926893</v>
      </c>
      <c r="J78" s="252">
        <v>477</v>
      </c>
      <c r="K78" s="251">
        <v>62.271540469973885</v>
      </c>
      <c r="L78" s="252">
        <v>93</v>
      </c>
      <c r="M78" s="251">
        <v>12.140992167101828</v>
      </c>
      <c r="N78" s="252">
        <v>47</v>
      </c>
      <c r="O78" s="251">
        <v>6.1357702349869454</v>
      </c>
      <c r="P78" s="252">
        <v>4</v>
      </c>
      <c r="Q78" s="251">
        <v>0.52219321148825071</v>
      </c>
      <c r="R78" s="299">
        <v>766</v>
      </c>
      <c r="S78" s="9"/>
      <c r="T78"/>
      <c r="U78"/>
      <c r="V78"/>
      <c r="W78"/>
      <c r="X78"/>
    </row>
    <row r="79" spans="1:24" ht="15">
      <c r="A79" s="295">
        <v>854</v>
      </c>
      <c r="B79" s="295" t="s">
        <v>248</v>
      </c>
      <c r="C79" s="427">
        <v>14722</v>
      </c>
      <c r="D79" s="252">
        <v>3</v>
      </c>
      <c r="E79" s="251">
        <v>0.28301886792452829</v>
      </c>
      <c r="F79" s="252">
        <v>35</v>
      </c>
      <c r="G79" s="251">
        <v>3.3018867924528301</v>
      </c>
      <c r="H79" s="252">
        <v>87</v>
      </c>
      <c r="I79" s="251">
        <v>8.2075471698113205</v>
      </c>
      <c r="J79" s="252">
        <v>666</v>
      </c>
      <c r="K79" s="251">
        <v>62.830188679245282</v>
      </c>
      <c r="L79" s="252">
        <v>150</v>
      </c>
      <c r="M79" s="251">
        <v>14.150943396226415</v>
      </c>
      <c r="N79" s="252">
        <v>97</v>
      </c>
      <c r="O79" s="251">
        <v>9.1509433962264151</v>
      </c>
      <c r="P79" s="252">
        <v>22</v>
      </c>
      <c r="Q79" s="251">
        <v>2.0754716981132075</v>
      </c>
      <c r="R79" s="299">
        <v>1060</v>
      </c>
      <c r="S79" s="9"/>
      <c r="T79"/>
      <c r="U79"/>
      <c r="V79"/>
      <c r="W79"/>
      <c r="X79"/>
    </row>
    <row r="80" spans="1:24" ht="15">
      <c r="A80" s="295">
        <v>887</v>
      </c>
      <c r="B80" s="295" t="s">
        <v>261</v>
      </c>
      <c r="C80" s="427">
        <v>44457</v>
      </c>
      <c r="D80" s="252">
        <v>36</v>
      </c>
      <c r="E80" s="251">
        <v>0.22674308748504127</v>
      </c>
      <c r="F80" s="252">
        <v>476</v>
      </c>
      <c r="G80" s="251">
        <v>2.9980474900799901</v>
      </c>
      <c r="H80" s="252">
        <v>1940</v>
      </c>
      <c r="I80" s="251">
        <v>12.218933047805001</v>
      </c>
      <c r="J80" s="252">
        <v>8351</v>
      </c>
      <c r="K80" s="251">
        <v>52.598097877432757</v>
      </c>
      <c r="L80" s="252">
        <v>2790</v>
      </c>
      <c r="M80" s="251">
        <v>17.572589280090696</v>
      </c>
      <c r="N80" s="252">
        <v>1995</v>
      </c>
      <c r="O80" s="251">
        <v>12.565346098129371</v>
      </c>
      <c r="P80" s="252">
        <v>289</v>
      </c>
      <c r="Q80" s="251">
        <v>1.8202431189771366</v>
      </c>
      <c r="R80" s="299">
        <v>15877</v>
      </c>
      <c r="S80" s="9"/>
      <c r="T80"/>
      <c r="U80"/>
      <c r="V80"/>
      <c r="W80"/>
      <c r="X80"/>
    </row>
    <row r="81" spans="1:24">
      <c r="A81" s="17">
        <v>7</v>
      </c>
      <c r="B81" s="59" t="s">
        <v>398</v>
      </c>
      <c r="C81" s="61">
        <v>722469</v>
      </c>
      <c r="D81" s="61">
        <v>1423</v>
      </c>
      <c r="E81" s="65">
        <v>0.33249528010916501</v>
      </c>
      <c r="F81" s="61">
        <v>14576</v>
      </c>
      <c r="G81" s="65">
        <v>3.4057984559881862</v>
      </c>
      <c r="H81" s="61">
        <v>47759</v>
      </c>
      <c r="I81" s="65">
        <v>11.15927061330542</v>
      </c>
      <c r="J81" s="61">
        <v>213781</v>
      </c>
      <c r="K81" s="65">
        <v>49.951632801839359</v>
      </c>
      <c r="L81" s="61">
        <v>78123</v>
      </c>
      <c r="M81" s="65">
        <v>18.254060975381798</v>
      </c>
      <c r="N81" s="61">
        <v>62795</v>
      </c>
      <c r="O81" s="66">
        <v>14.672551731872815</v>
      </c>
      <c r="P81" s="61">
        <v>9519</v>
      </c>
      <c r="Q81" s="66">
        <v>2.2241901415032617</v>
      </c>
      <c r="R81" s="215">
        <v>427976</v>
      </c>
      <c r="S81" s="9"/>
      <c r="T81"/>
      <c r="U81"/>
      <c r="V81"/>
      <c r="W81"/>
      <c r="X81"/>
    </row>
    <row r="82" spans="1:24" ht="15">
      <c r="A82" s="295">
        <v>2</v>
      </c>
      <c r="B82" s="295" t="s">
        <v>8</v>
      </c>
      <c r="C82" s="427">
        <v>21468</v>
      </c>
      <c r="D82" s="252">
        <v>3</v>
      </c>
      <c r="E82" s="251">
        <v>9.475679090334807E-2</v>
      </c>
      <c r="F82" s="252">
        <v>101</v>
      </c>
      <c r="G82" s="251">
        <v>3.1901452937460517</v>
      </c>
      <c r="H82" s="252">
        <v>310</v>
      </c>
      <c r="I82" s="251">
        <v>9.7915350600126327</v>
      </c>
      <c r="J82" s="252">
        <v>1705</v>
      </c>
      <c r="K82" s="251">
        <v>53.85344283006949</v>
      </c>
      <c r="L82" s="252">
        <v>559</v>
      </c>
      <c r="M82" s="251">
        <v>17.656348704990524</v>
      </c>
      <c r="N82" s="252">
        <v>409</v>
      </c>
      <c r="O82" s="251">
        <v>12.918509159823122</v>
      </c>
      <c r="P82" s="252">
        <v>79</v>
      </c>
      <c r="Q82" s="251">
        <v>2.4952621604548324</v>
      </c>
      <c r="R82" s="299">
        <v>3166</v>
      </c>
      <c r="S82" s="9"/>
      <c r="T82"/>
      <c r="U82"/>
      <c r="V82"/>
      <c r="W82"/>
      <c r="X82"/>
    </row>
    <row r="83" spans="1:24" ht="15">
      <c r="A83" s="295">
        <v>21</v>
      </c>
      <c r="B83" s="295" t="s">
        <v>12</v>
      </c>
      <c r="C83" s="427">
        <v>4955</v>
      </c>
      <c r="D83" s="252">
        <v>1</v>
      </c>
      <c r="E83" s="251">
        <v>0.20242914979757085</v>
      </c>
      <c r="F83" s="252">
        <v>15</v>
      </c>
      <c r="G83" s="251">
        <v>3.0364372469635628</v>
      </c>
      <c r="H83" s="252">
        <v>58</v>
      </c>
      <c r="I83" s="251">
        <v>11.740890688259109</v>
      </c>
      <c r="J83" s="252">
        <v>243</v>
      </c>
      <c r="K83" s="251">
        <v>49.190283400809712</v>
      </c>
      <c r="L83" s="252">
        <v>85</v>
      </c>
      <c r="M83" s="251">
        <v>17.20647773279352</v>
      </c>
      <c r="N83" s="252">
        <v>78</v>
      </c>
      <c r="O83" s="251">
        <v>15.789473684210526</v>
      </c>
      <c r="P83" s="252">
        <v>14</v>
      </c>
      <c r="Q83" s="251">
        <v>2.834008097165992</v>
      </c>
      <c r="R83" s="299">
        <v>494</v>
      </c>
      <c r="S83" s="9"/>
      <c r="T83"/>
      <c r="U83"/>
      <c r="V83"/>
      <c r="W83"/>
      <c r="X83"/>
    </row>
    <row r="84" spans="1:24" ht="15">
      <c r="A84" s="295">
        <v>55</v>
      </c>
      <c r="B84" s="295" t="s">
        <v>929</v>
      </c>
      <c r="C84" s="427">
        <v>8024</v>
      </c>
      <c r="D84" s="252">
        <v>2</v>
      </c>
      <c r="E84" s="251">
        <v>0.34482758620689657</v>
      </c>
      <c r="F84" s="252">
        <v>21</v>
      </c>
      <c r="G84" s="251">
        <v>3.6206896551724141</v>
      </c>
      <c r="H84" s="252">
        <v>63</v>
      </c>
      <c r="I84" s="251">
        <v>10.86206896551724</v>
      </c>
      <c r="J84" s="252">
        <v>342</v>
      </c>
      <c r="K84" s="251">
        <v>58.965517241379303</v>
      </c>
      <c r="L84" s="252">
        <v>87</v>
      </c>
      <c r="M84" s="251">
        <v>15</v>
      </c>
      <c r="N84" s="252">
        <v>56</v>
      </c>
      <c r="O84" s="251">
        <v>9.6551724137931032</v>
      </c>
      <c r="P84" s="252">
        <v>9</v>
      </c>
      <c r="Q84" s="251">
        <v>1.5517241379310345</v>
      </c>
      <c r="R84" s="299">
        <v>580</v>
      </c>
      <c r="S84" s="9"/>
      <c r="T84"/>
      <c r="U84"/>
      <c r="V84"/>
      <c r="W84"/>
      <c r="X84"/>
    </row>
    <row r="85" spans="1:24" ht="15">
      <c r="A85" s="295">
        <v>148</v>
      </c>
      <c r="B85" s="295" t="s">
        <v>73</v>
      </c>
      <c r="C85" s="427">
        <v>64265</v>
      </c>
      <c r="D85" s="252">
        <v>120</v>
      </c>
      <c r="E85" s="251">
        <v>0.31802401081281634</v>
      </c>
      <c r="F85" s="252">
        <v>1397</v>
      </c>
      <c r="G85" s="251">
        <v>3.7023295258792039</v>
      </c>
      <c r="H85" s="252">
        <v>4581</v>
      </c>
      <c r="I85" s="251">
        <v>12.140566612779265</v>
      </c>
      <c r="J85" s="252">
        <v>19326</v>
      </c>
      <c r="K85" s="251">
        <v>51.217766941404072</v>
      </c>
      <c r="L85" s="252">
        <v>6741</v>
      </c>
      <c r="M85" s="251">
        <v>17.864998807409961</v>
      </c>
      <c r="N85" s="252">
        <v>4936</v>
      </c>
      <c r="O85" s="251">
        <v>13.081387644767181</v>
      </c>
      <c r="P85" s="252">
        <v>632</v>
      </c>
      <c r="Q85" s="251">
        <v>1.6749264569474995</v>
      </c>
      <c r="R85" s="299">
        <v>37733</v>
      </c>
      <c r="S85" s="9"/>
      <c r="T85"/>
      <c r="U85"/>
      <c r="V85"/>
      <c r="W85"/>
      <c r="X85"/>
    </row>
    <row r="86" spans="1:24" ht="15">
      <c r="A86" s="295">
        <v>197</v>
      </c>
      <c r="B86" s="295" t="s">
        <v>84</v>
      </c>
      <c r="C86" s="427">
        <v>16551</v>
      </c>
      <c r="D86" s="252">
        <v>17</v>
      </c>
      <c r="E86" s="251">
        <v>0.61283345349675555</v>
      </c>
      <c r="F86" s="252">
        <v>119</v>
      </c>
      <c r="G86" s="251">
        <v>4.2898341744772885</v>
      </c>
      <c r="H86" s="252">
        <v>424</v>
      </c>
      <c r="I86" s="251">
        <v>15.284787310742608</v>
      </c>
      <c r="J86" s="252">
        <v>1431</v>
      </c>
      <c r="K86" s="251">
        <v>51.586157173756305</v>
      </c>
      <c r="L86" s="252">
        <v>425</v>
      </c>
      <c r="M86" s="251">
        <v>15.320836337418889</v>
      </c>
      <c r="N86" s="252">
        <v>290</v>
      </c>
      <c r="O86" s="251">
        <v>10.454217736121125</v>
      </c>
      <c r="P86" s="252">
        <v>68</v>
      </c>
      <c r="Q86" s="251">
        <v>2.4513338139870222</v>
      </c>
      <c r="R86" s="299">
        <v>2774</v>
      </c>
      <c r="S86" s="9"/>
      <c r="T86"/>
      <c r="U86"/>
      <c r="V86"/>
      <c r="W86"/>
      <c r="X86"/>
    </row>
    <row r="87" spans="1:24" ht="15">
      <c r="A87" s="295">
        <v>206</v>
      </c>
      <c r="B87" s="295" t="s">
        <v>86</v>
      </c>
      <c r="C87" s="427">
        <v>5049</v>
      </c>
      <c r="D87" s="252">
        <v>2</v>
      </c>
      <c r="E87" s="251">
        <v>0.28011204481792717</v>
      </c>
      <c r="F87" s="252">
        <v>19</v>
      </c>
      <c r="G87" s="251">
        <v>2.661064425770308</v>
      </c>
      <c r="H87" s="252">
        <v>88</v>
      </c>
      <c r="I87" s="251">
        <v>12.324929971988796</v>
      </c>
      <c r="J87" s="252">
        <v>325</v>
      </c>
      <c r="K87" s="251">
        <v>45.518207282913167</v>
      </c>
      <c r="L87" s="252">
        <v>136</v>
      </c>
      <c r="M87" s="251">
        <v>19.047619047619047</v>
      </c>
      <c r="N87" s="252">
        <v>121</v>
      </c>
      <c r="O87" s="251">
        <v>16.946778711484594</v>
      </c>
      <c r="P87" s="252">
        <v>23</v>
      </c>
      <c r="Q87" s="251">
        <v>3.2212885154061621</v>
      </c>
      <c r="R87" s="299">
        <v>714</v>
      </c>
      <c r="S87" s="9"/>
      <c r="T87"/>
      <c r="U87"/>
      <c r="V87"/>
      <c r="W87"/>
      <c r="X87"/>
    </row>
    <row r="88" spans="1:24" ht="15">
      <c r="A88" s="295">
        <v>313</v>
      </c>
      <c r="B88" s="295" t="s">
        <v>930</v>
      </c>
      <c r="C88" s="427">
        <v>10785</v>
      </c>
      <c r="D88" s="252">
        <v>10</v>
      </c>
      <c r="E88" s="251">
        <v>0.55865921787709494</v>
      </c>
      <c r="F88" s="252">
        <v>99</v>
      </c>
      <c r="G88" s="251">
        <v>5.5307262569832396</v>
      </c>
      <c r="H88" s="252">
        <v>275</v>
      </c>
      <c r="I88" s="251">
        <v>15.363128491620111</v>
      </c>
      <c r="J88" s="252">
        <v>928</v>
      </c>
      <c r="K88" s="251">
        <v>51.843575418994412</v>
      </c>
      <c r="L88" s="252">
        <v>260</v>
      </c>
      <c r="M88" s="251">
        <v>14.52513966480447</v>
      </c>
      <c r="N88" s="252">
        <v>181</v>
      </c>
      <c r="O88" s="251">
        <v>10.11173184357542</v>
      </c>
      <c r="P88" s="252">
        <v>37</v>
      </c>
      <c r="Q88" s="251">
        <v>2.0670391061452511</v>
      </c>
      <c r="R88" s="299">
        <v>1790</v>
      </c>
      <c r="S88" s="9"/>
      <c r="T88"/>
      <c r="U88"/>
      <c r="V88"/>
      <c r="W88"/>
      <c r="X88"/>
    </row>
    <row r="89" spans="1:24" ht="15">
      <c r="A89" s="295">
        <v>318</v>
      </c>
      <c r="B89" s="295" t="s">
        <v>120</v>
      </c>
      <c r="C89" s="427">
        <v>59710</v>
      </c>
      <c r="D89" s="252">
        <v>104</v>
      </c>
      <c r="E89" s="251">
        <v>0.30193061402235449</v>
      </c>
      <c r="F89" s="252">
        <v>1052</v>
      </c>
      <c r="G89" s="251">
        <v>3.0541442879953551</v>
      </c>
      <c r="H89" s="252">
        <v>3766</v>
      </c>
      <c r="I89" s="251">
        <v>10.933372042386413</v>
      </c>
      <c r="J89" s="252">
        <v>17264</v>
      </c>
      <c r="K89" s="251">
        <v>50.120481927710848</v>
      </c>
      <c r="L89" s="252">
        <v>6322</v>
      </c>
      <c r="M89" s="251">
        <v>18.353897517781974</v>
      </c>
      <c r="N89" s="252">
        <v>5153</v>
      </c>
      <c r="O89" s="251">
        <v>14.960081289011468</v>
      </c>
      <c r="P89" s="252">
        <v>784</v>
      </c>
      <c r="Q89" s="251">
        <v>2.2760923210915953</v>
      </c>
      <c r="R89" s="299">
        <v>34445</v>
      </c>
      <c r="S89" s="9"/>
      <c r="T89"/>
      <c r="U89"/>
      <c r="V89"/>
      <c r="W89"/>
      <c r="X89"/>
    </row>
    <row r="90" spans="1:24" ht="15">
      <c r="A90" s="295">
        <v>321</v>
      </c>
      <c r="B90" s="295" t="s">
        <v>122</v>
      </c>
      <c r="C90" s="427">
        <v>9020</v>
      </c>
      <c r="D90" s="252">
        <v>8</v>
      </c>
      <c r="E90" s="251">
        <v>0.28653295128939826</v>
      </c>
      <c r="F90" s="252">
        <v>93</v>
      </c>
      <c r="G90" s="251">
        <v>3.3309455587392551</v>
      </c>
      <c r="H90" s="252">
        <v>296</v>
      </c>
      <c r="I90" s="251">
        <v>10.601719197707736</v>
      </c>
      <c r="J90" s="252">
        <v>1365</v>
      </c>
      <c r="K90" s="251">
        <v>48.889684813753583</v>
      </c>
      <c r="L90" s="252">
        <v>550</v>
      </c>
      <c r="M90" s="251">
        <v>19.699140401146131</v>
      </c>
      <c r="N90" s="252">
        <v>404</v>
      </c>
      <c r="O90" s="251">
        <v>14.469914040114611</v>
      </c>
      <c r="P90" s="252">
        <v>76</v>
      </c>
      <c r="Q90" s="251">
        <v>2.722063037249284</v>
      </c>
      <c r="R90" s="299">
        <v>2792</v>
      </c>
      <c r="S90" s="9"/>
      <c r="T90"/>
      <c r="U90"/>
      <c r="V90"/>
      <c r="W90"/>
      <c r="X90"/>
    </row>
    <row r="91" spans="1:24" ht="15">
      <c r="A91" s="295">
        <v>376</v>
      </c>
      <c r="B91" s="295" t="s">
        <v>931</v>
      </c>
      <c r="C91" s="427">
        <v>70387</v>
      </c>
      <c r="D91" s="252">
        <v>173</v>
      </c>
      <c r="E91" s="251">
        <v>0.27211954384585135</v>
      </c>
      <c r="F91" s="252">
        <v>1943</v>
      </c>
      <c r="G91" s="251">
        <v>3.0562327959103421</v>
      </c>
      <c r="H91" s="252">
        <v>6616</v>
      </c>
      <c r="I91" s="251">
        <v>10.406606370428628</v>
      </c>
      <c r="J91" s="252">
        <v>30837</v>
      </c>
      <c r="K91" s="251">
        <v>48.504915454187966</v>
      </c>
      <c r="L91" s="252">
        <v>11928</v>
      </c>
      <c r="M91" s="251">
        <v>18.762092017302397</v>
      </c>
      <c r="N91" s="252">
        <v>10520</v>
      </c>
      <c r="O91" s="251">
        <v>16.547384978372001</v>
      </c>
      <c r="P91" s="252">
        <v>1558</v>
      </c>
      <c r="Q91" s="251">
        <v>2.4506488399528115</v>
      </c>
      <c r="R91" s="299">
        <v>63575</v>
      </c>
      <c r="S91" s="9"/>
      <c r="T91"/>
      <c r="U91"/>
      <c r="V91"/>
      <c r="W91"/>
      <c r="X91"/>
    </row>
    <row r="92" spans="1:24" ht="15">
      <c r="A92" s="295">
        <v>400</v>
      </c>
      <c r="B92" s="295" t="s">
        <v>932</v>
      </c>
      <c r="C92" s="427">
        <v>23072</v>
      </c>
      <c r="D92" s="252">
        <v>56</v>
      </c>
      <c r="E92" s="251">
        <v>0.43685154848272095</v>
      </c>
      <c r="F92" s="252">
        <v>506</v>
      </c>
      <c r="G92" s="251">
        <v>3.947265777361729</v>
      </c>
      <c r="H92" s="252">
        <v>1586</v>
      </c>
      <c r="I92" s="251">
        <v>12.372259926671347</v>
      </c>
      <c r="J92" s="252">
        <v>6814</v>
      </c>
      <c r="K92" s="251">
        <v>53.155472345736797</v>
      </c>
      <c r="L92" s="252">
        <v>2185</v>
      </c>
      <c r="M92" s="251">
        <v>17.045011311334736</v>
      </c>
      <c r="N92" s="252">
        <v>1499</v>
      </c>
      <c r="O92" s="251">
        <v>11.693579842421405</v>
      </c>
      <c r="P92" s="252">
        <v>173</v>
      </c>
      <c r="Q92" s="251">
        <v>1.349559247991263</v>
      </c>
      <c r="R92" s="299">
        <v>12819</v>
      </c>
      <c r="S92" s="9"/>
      <c r="T92"/>
      <c r="U92"/>
      <c r="V92"/>
      <c r="W92"/>
      <c r="X92"/>
    </row>
    <row r="93" spans="1:24" ht="15">
      <c r="A93" s="295">
        <v>440</v>
      </c>
      <c r="B93" s="295" t="s">
        <v>149</v>
      </c>
      <c r="C93" s="427">
        <v>69898</v>
      </c>
      <c r="D93" s="252">
        <v>200</v>
      </c>
      <c r="E93" s="251">
        <v>0.43551161727239074</v>
      </c>
      <c r="F93" s="252">
        <v>1782</v>
      </c>
      <c r="G93" s="251">
        <v>3.8804085098970016</v>
      </c>
      <c r="H93" s="252">
        <v>5633</v>
      </c>
      <c r="I93" s="251">
        <v>12.266184700476886</v>
      </c>
      <c r="J93" s="252">
        <v>23417</v>
      </c>
      <c r="K93" s="251">
        <v>50.991877708337874</v>
      </c>
      <c r="L93" s="252">
        <v>8049</v>
      </c>
      <c r="M93" s="251">
        <v>17.527165037127364</v>
      </c>
      <c r="N93" s="252">
        <v>5983</v>
      </c>
      <c r="O93" s="251">
        <v>13.02833003070357</v>
      </c>
      <c r="P93" s="252">
        <v>859</v>
      </c>
      <c r="Q93" s="251">
        <v>1.8705223961849184</v>
      </c>
      <c r="R93" s="299">
        <v>45923</v>
      </c>
      <c r="S93" s="9"/>
      <c r="T93"/>
      <c r="U93"/>
      <c r="V93"/>
      <c r="W93"/>
      <c r="X93"/>
    </row>
    <row r="94" spans="1:24" ht="15">
      <c r="A94" s="295">
        <v>483</v>
      </c>
      <c r="B94" s="295" t="s">
        <v>157</v>
      </c>
      <c r="C94" s="427">
        <v>10812</v>
      </c>
      <c r="D94" s="252">
        <v>2</v>
      </c>
      <c r="E94" s="251">
        <v>0.27285129604365621</v>
      </c>
      <c r="F94" s="252">
        <v>16</v>
      </c>
      <c r="G94" s="251">
        <v>2.1828103683492497</v>
      </c>
      <c r="H94" s="252">
        <v>111</v>
      </c>
      <c r="I94" s="251">
        <v>15.143246930422919</v>
      </c>
      <c r="J94" s="252">
        <v>382</v>
      </c>
      <c r="K94" s="251">
        <v>52.114597544338338</v>
      </c>
      <c r="L94" s="252">
        <v>119</v>
      </c>
      <c r="M94" s="251">
        <v>16.234652114597544</v>
      </c>
      <c r="N94" s="252">
        <v>91</v>
      </c>
      <c r="O94" s="251">
        <v>12.414733969986358</v>
      </c>
      <c r="P94" s="252">
        <v>12</v>
      </c>
      <c r="Q94" s="251">
        <v>1.6371077762619373</v>
      </c>
      <c r="R94" s="299">
        <v>733</v>
      </c>
      <c r="S94" s="9"/>
      <c r="T94"/>
      <c r="U94"/>
      <c r="V94"/>
      <c r="W94"/>
      <c r="X94"/>
    </row>
    <row r="95" spans="1:24" ht="15">
      <c r="A95" s="295">
        <v>541</v>
      </c>
      <c r="B95" s="295" t="s">
        <v>933</v>
      </c>
      <c r="C95" s="427">
        <v>22592</v>
      </c>
      <c r="D95" s="252">
        <v>12</v>
      </c>
      <c r="E95" s="251">
        <v>0.19694731659281145</v>
      </c>
      <c r="F95" s="252">
        <v>212</v>
      </c>
      <c r="G95" s="251">
        <v>3.4794025931396679</v>
      </c>
      <c r="H95" s="252">
        <v>727</v>
      </c>
      <c r="I95" s="251">
        <v>11.931724930247825</v>
      </c>
      <c r="J95" s="252">
        <v>3123</v>
      </c>
      <c r="K95" s="251">
        <v>51.255539143279172</v>
      </c>
      <c r="L95" s="252">
        <v>1106</v>
      </c>
      <c r="M95" s="251">
        <v>18.151977679304117</v>
      </c>
      <c r="N95" s="252">
        <v>785</v>
      </c>
      <c r="O95" s="251">
        <v>12.883636960446415</v>
      </c>
      <c r="P95" s="252">
        <v>128</v>
      </c>
      <c r="Q95" s="251">
        <v>2.1007713769899885</v>
      </c>
      <c r="R95" s="299">
        <v>6093</v>
      </c>
      <c r="S95" s="9"/>
      <c r="T95"/>
      <c r="U95"/>
      <c r="V95"/>
      <c r="W95"/>
      <c r="X95"/>
    </row>
    <row r="96" spans="1:24" ht="15">
      <c r="A96" s="295">
        <v>607</v>
      </c>
      <c r="B96" s="295" t="s">
        <v>934</v>
      </c>
      <c r="C96" s="427">
        <v>25431</v>
      </c>
      <c r="D96" s="252">
        <v>33</v>
      </c>
      <c r="E96" s="251">
        <v>0.22341073725543292</v>
      </c>
      <c r="F96" s="252">
        <v>379</v>
      </c>
      <c r="G96" s="251">
        <v>2.5658384672669419</v>
      </c>
      <c r="H96" s="252">
        <v>1387</v>
      </c>
      <c r="I96" s="251">
        <v>9.3900209870692564</v>
      </c>
      <c r="J96" s="252">
        <v>6488</v>
      </c>
      <c r="K96" s="251">
        <v>43.923904948886332</v>
      </c>
      <c r="L96" s="252">
        <v>2998</v>
      </c>
      <c r="M96" s="251">
        <v>20.296526978539028</v>
      </c>
      <c r="N96" s="252">
        <v>2987</v>
      </c>
      <c r="O96" s="251">
        <v>20.22205673278722</v>
      </c>
      <c r="P96" s="252">
        <v>499</v>
      </c>
      <c r="Q96" s="251">
        <v>3.378241148195789</v>
      </c>
      <c r="R96" s="299">
        <v>14771</v>
      </c>
      <c r="S96" s="9"/>
      <c r="T96"/>
      <c r="U96"/>
      <c r="V96"/>
      <c r="W96"/>
      <c r="X96"/>
    </row>
    <row r="97" spans="1:24" ht="15">
      <c r="A97" s="295">
        <v>615</v>
      </c>
      <c r="B97" s="295" t="s">
        <v>935</v>
      </c>
      <c r="C97" s="427">
        <v>146880</v>
      </c>
      <c r="D97" s="252">
        <v>506</v>
      </c>
      <c r="E97" s="251">
        <v>0.30991608991241504</v>
      </c>
      <c r="F97" s="252">
        <v>5113</v>
      </c>
      <c r="G97" s="251">
        <v>3.1316224658541065</v>
      </c>
      <c r="H97" s="252">
        <v>17034</v>
      </c>
      <c r="I97" s="251">
        <v>10.433025050529796</v>
      </c>
      <c r="J97" s="252">
        <v>80777</v>
      </c>
      <c r="K97" s="251">
        <v>49.474490108409384</v>
      </c>
      <c r="L97" s="252">
        <v>30644</v>
      </c>
      <c r="M97" s="251">
        <v>18.768910393826175</v>
      </c>
      <c r="N97" s="252">
        <v>25287</v>
      </c>
      <c r="O97" s="251">
        <v>15.487842224536044</v>
      </c>
      <c r="P97" s="252">
        <v>3909</v>
      </c>
      <c r="Q97" s="251">
        <v>2.3941936669320754</v>
      </c>
      <c r="R97" s="299">
        <v>163270</v>
      </c>
      <c r="S97" s="9"/>
      <c r="T97"/>
      <c r="U97"/>
      <c r="V97"/>
      <c r="W97"/>
      <c r="X97"/>
    </row>
    <row r="98" spans="1:24" ht="15">
      <c r="A98" s="295">
        <v>649</v>
      </c>
      <c r="B98" s="295" t="s">
        <v>936</v>
      </c>
      <c r="C98" s="427">
        <v>16984</v>
      </c>
      <c r="D98" s="252">
        <v>9</v>
      </c>
      <c r="E98" s="251">
        <v>0.38363171355498721</v>
      </c>
      <c r="F98" s="252">
        <v>87</v>
      </c>
      <c r="G98" s="251">
        <v>3.7084398976982098</v>
      </c>
      <c r="H98" s="252">
        <v>306</v>
      </c>
      <c r="I98" s="251">
        <v>13.043478260869565</v>
      </c>
      <c r="J98" s="252">
        <v>1231</v>
      </c>
      <c r="K98" s="251">
        <v>52.472293265132144</v>
      </c>
      <c r="L98" s="252">
        <v>420</v>
      </c>
      <c r="M98" s="251">
        <v>17.902813299232736</v>
      </c>
      <c r="N98" s="252">
        <v>257</v>
      </c>
      <c r="O98" s="251">
        <v>10.954816709292412</v>
      </c>
      <c r="P98" s="252">
        <v>36</v>
      </c>
      <c r="Q98" s="251">
        <v>1.5345268542199488</v>
      </c>
      <c r="R98" s="299">
        <v>2346</v>
      </c>
      <c r="S98" s="9"/>
      <c r="T98"/>
      <c r="U98"/>
      <c r="V98"/>
      <c r="W98"/>
      <c r="X98"/>
    </row>
    <row r="99" spans="1:24" ht="15">
      <c r="A99" s="295">
        <v>652</v>
      </c>
      <c r="B99" s="295" t="s">
        <v>193</v>
      </c>
      <c r="C99" s="427">
        <v>5996</v>
      </c>
      <c r="D99" s="252">
        <v>3</v>
      </c>
      <c r="E99" s="251">
        <v>0.59171597633136097</v>
      </c>
      <c r="F99" s="252">
        <v>21</v>
      </c>
      <c r="G99" s="251">
        <v>4.1420118343195274</v>
      </c>
      <c r="H99" s="252">
        <v>61</v>
      </c>
      <c r="I99" s="251">
        <v>12.031558185404339</v>
      </c>
      <c r="J99" s="252">
        <v>312</v>
      </c>
      <c r="K99" s="251">
        <v>61.53846153846154</v>
      </c>
      <c r="L99" s="252">
        <v>72</v>
      </c>
      <c r="M99" s="251">
        <v>14.201183431952662</v>
      </c>
      <c r="N99" s="252">
        <v>32</v>
      </c>
      <c r="O99" s="251">
        <v>6.3116370808678504</v>
      </c>
      <c r="P99" s="252">
        <v>6</v>
      </c>
      <c r="Q99" s="251">
        <v>1.1834319526627219</v>
      </c>
      <c r="R99" s="299">
        <v>507</v>
      </c>
      <c r="S99" s="9"/>
      <c r="T99"/>
      <c r="U99"/>
      <c r="V99"/>
      <c r="W99"/>
      <c r="X99"/>
    </row>
    <row r="100" spans="1:24" ht="15">
      <c r="A100" s="295">
        <v>660</v>
      </c>
      <c r="B100" s="295" t="s">
        <v>937</v>
      </c>
      <c r="C100" s="427">
        <v>13791</v>
      </c>
      <c r="D100" s="252">
        <v>7</v>
      </c>
      <c r="E100" s="251">
        <v>0.20964360587002098</v>
      </c>
      <c r="F100" s="252">
        <v>142</v>
      </c>
      <c r="G100" s="251">
        <v>4.2527702905061391</v>
      </c>
      <c r="H100" s="252">
        <v>531</v>
      </c>
      <c r="I100" s="251">
        <v>15.902964959568733</v>
      </c>
      <c r="J100" s="252">
        <v>1850</v>
      </c>
      <c r="K100" s="251">
        <v>55.405810122791252</v>
      </c>
      <c r="L100" s="252">
        <v>570</v>
      </c>
      <c r="M100" s="251">
        <v>17.070979335130279</v>
      </c>
      <c r="N100" s="252">
        <v>206</v>
      </c>
      <c r="O100" s="251">
        <v>6.1695118298891884</v>
      </c>
      <c r="P100" s="252">
        <v>33</v>
      </c>
      <c r="Q100" s="251">
        <v>0.98831985624438456</v>
      </c>
      <c r="R100" s="299">
        <v>3339</v>
      </c>
      <c r="S100" s="9"/>
      <c r="T100"/>
      <c r="U100"/>
      <c r="V100"/>
      <c r="W100"/>
      <c r="X100"/>
    </row>
    <row r="101" spans="1:24" ht="15">
      <c r="A101" s="295">
        <v>667</v>
      </c>
      <c r="B101" s="295" t="s">
        <v>209</v>
      </c>
      <c r="C101" s="427">
        <v>16617</v>
      </c>
      <c r="D101" s="252">
        <v>15</v>
      </c>
      <c r="E101" s="251">
        <v>0.44776119402985076</v>
      </c>
      <c r="F101" s="252">
        <v>137</v>
      </c>
      <c r="G101" s="251">
        <v>4.08955223880597</v>
      </c>
      <c r="H101" s="252">
        <v>404</v>
      </c>
      <c r="I101" s="251">
        <v>12.059701492537313</v>
      </c>
      <c r="J101" s="252">
        <v>1714</v>
      </c>
      <c r="K101" s="251">
        <v>51.164179104477611</v>
      </c>
      <c r="L101" s="252">
        <v>589</v>
      </c>
      <c r="M101" s="251">
        <v>17.582089552238806</v>
      </c>
      <c r="N101" s="252">
        <v>434</v>
      </c>
      <c r="O101" s="251">
        <v>12.955223880597014</v>
      </c>
      <c r="P101" s="252">
        <v>57</v>
      </c>
      <c r="Q101" s="251">
        <v>1.7014925373134329</v>
      </c>
      <c r="R101" s="299">
        <v>3350</v>
      </c>
      <c r="S101" s="9"/>
      <c r="T101"/>
      <c r="U101"/>
      <c r="V101"/>
      <c r="W101"/>
      <c r="X101"/>
    </row>
    <row r="102" spans="1:24" ht="15">
      <c r="A102" s="295">
        <v>674</v>
      </c>
      <c r="B102" s="295" t="s">
        <v>213</v>
      </c>
      <c r="C102" s="427">
        <v>23546</v>
      </c>
      <c r="D102" s="252">
        <v>10</v>
      </c>
      <c r="E102" s="251">
        <v>0.37202380952380948</v>
      </c>
      <c r="F102" s="252">
        <v>93</v>
      </c>
      <c r="G102" s="251">
        <v>3.4598214285714288</v>
      </c>
      <c r="H102" s="252">
        <v>276</v>
      </c>
      <c r="I102" s="251">
        <v>10.267857142857142</v>
      </c>
      <c r="J102" s="252">
        <v>1561</v>
      </c>
      <c r="K102" s="251">
        <v>58.072916666666664</v>
      </c>
      <c r="L102" s="252">
        <v>437</v>
      </c>
      <c r="M102" s="251">
        <v>16.257440476190478</v>
      </c>
      <c r="N102" s="252">
        <v>266</v>
      </c>
      <c r="O102" s="251">
        <v>9.8958333333333321</v>
      </c>
      <c r="P102" s="252">
        <v>45</v>
      </c>
      <c r="Q102" s="251">
        <v>1.6741071428571428</v>
      </c>
      <c r="R102" s="299">
        <v>2688</v>
      </c>
      <c r="S102" s="9"/>
      <c r="T102"/>
      <c r="U102"/>
      <c r="V102"/>
      <c r="W102"/>
      <c r="X102"/>
    </row>
    <row r="103" spans="1:24" ht="15">
      <c r="A103" s="295">
        <v>697</v>
      </c>
      <c r="B103" s="295" t="s">
        <v>223</v>
      </c>
      <c r="C103" s="427">
        <v>38116</v>
      </c>
      <c r="D103" s="252">
        <v>109</v>
      </c>
      <c r="E103" s="251">
        <v>0.64630892380670024</v>
      </c>
      <c r="F103" s="252">
        <v>943</v>
      </c>
      <c r="G103" s="251">
        <v>5.5914616068781502</v>
      </c>
      <c r="H103" s="252">
        <v>2443</v>
      </c>
      <c r="I103" s="251">
        <v>14.485621108805219</v>
      </c>
      <c r="J103" s="252">
        <v>8521</v>
      </c>
      <c r="K103" s="251">
        <v>50.5247554106137</v>
      </c>
      <c r="L103" s="252">
        <v>2603</v>
      </c>
      <c r="M103" s="251">
        <v>15.434331455677439</v>
      </c>
      <c r="N103" s="252">
        <v>1924</v>
      </c>
      <c r="O103" s="251">
        <v>11.408241921138453</v>
      </c>
      <c r="P103" s="252">
        <v>322</v>
      </c>
      <c r="Q103" s="251">
        <v>1.9092795730803438</v>
      </c>
      <c r="R103" s="299">
        <v>16865</v>
      </c>
      <c r="S103" s="9"/>
      <c r="T103"/>
      <c r="U103"/>
      <c r="V103"/>
      <c r="W103"/>
      <c r="X103"/>
    </row>
    <row r="104" spans="1:24" ht="15">
      <c r="A104" s="295">
        <v>756</v>
      </c>
      <c r="B104" s="295" t="s">
        <v>228</v>
      </c>
      <c r="C104" s="427">
        <v>38520</v>
      </c>
      <c r="D104" s="252">
        <v>21</v>
      </c>
      <c r="E104" s="251">
        <v>0.2913025384935497</v>
      </c>
      <c r="F104" s="252">
        <v>286</v>
      </c>
      <c r="G104" s="251">
        <v>3.9672631432931058</v>
      </c>
      <c r="H104" s="252">
        <v>783</v>
      </c>
      <c r="I104" s="251">
        <v>10.861423220973784</v>
      </c>
      <c r="J104" s="252">
        <v>3825</v>
      </c>
      <c r="K104" s="251">
        <v>53.058676654182271</v>
      </c>
      <c r="L104" s="252">
        <v>1238</v>
      </c>
      <c r="M104" s="251">
        <v>17.172978221667361</v>
      </c>
      <c r="N104" s="252">
        <v>896</v>
      </c>
      <c r="O104" s="251">
        <v>12.428908309058121</v>
      </c>
      <c r="P104" s="252">
        <v>160</v>
      </c>
      <c r="Q104" s="251">
        <v>2.2194479123318076</v>
      </c>
      <c r="R104" s="299">
        <v>7209</v>
      </c>
      <c r="S104" s="9"/>
      <c r="T104"/>
      <c r="U104"/>
      <c r="V104"/>
      <c r="W104"/>
      <c r="X104"/>
    </row>
    <row r="105" spans="1:24">
      <c r="A105" s="17">
        <v>8</v>
      </c>
      <c r="B105" s="59" t="s">
        <v>399</v>
      </c>
      <c r="C105" s="61">
        <v>387888</v>
      </c>
      <c r="D105" s="61">
        <v>230</v>
      </c>
      <c r="E105" s="65">
        <v>0.26312176817828214</v>
      </c>
      <c r="F105" s="61">
        <v>2546</v>
      </c>
      <c r="G105" s="65">
        <v>2.9126435729648104</v>
      </c>
      <c r="H105" s="61">
        <v>9017</v>
      </c>
      <c r="I105" s="65">
        <v>10.315517320276392</v>
      </c>
      <c r="J105" s="61">
        <v>42249</v>
      </c>
      <c r="K105" s="65">
        <v>48.333180798974965</v>
      </c>
      <c r="L105" s="61">
        <v>17946</v>
      </c>
      <c r="M105" s="65">
        <v>20.530361964032398</v>
      </c>
      <c r="N105" s="61">
        <v>13331</v>
      </c>
      <c r="O105" s="66">
        <v>15.25076648515078</v>
      </c>
      <c r="P105" s="61">
        <v>2093</v>
      </c>
      <c r="Q105" s="66">
        <v>2.3944080904223677</v>
      </c>
      <c r="R105" s="215">
        <v>87412</v>
      </c>
      <c r="S105" s="9"/>
      <c r="T105"/>
      <c r="U105"/>
      <c r="V105"/>
      <c r="W105"/>
      <c r="X105"/>
    </row>
    <row r="106" spans="1:24" ht="15">
      <c r="A106" s="286">
        <v>30</v>
      </c>
      <c r="B106" s="295" t="s">
        <v>14</v>
      </c>
      <c r="C106" s="427">
        <v>32412</v>
      </c>
      <c r="D106" s="252">
        <v>41</v>
      </c>
      <c r="E106" s="251">
        <v>0.27774014361197669</v>
      </c>
      <c r="F106" s="252">
        <v>532</v>
      </c>
      <c r="G106" s="251">
        <v>3.6038477171115026</v>
      </c>
      <c r="H106" s="252">
        <v>1588</v>
      </c>
      <c r="I106" s="251">
        <v>10.757349952580951</v>
      </c>
      <c r="J106" s="252">
        <v>7475</v>
      </c>
      <c r="K106" s="251">
        <v>50.636770085354286</v>
      </c>
      <c r="L106" s="252">
        <v>2811</v>
      </c>
      <c r="M106" s="251">
        <v>19.042135212030889</v>
      </c>
      <c r="N106" s="252">
        <v>2041</v>
      </c>
      <c r="O106" s="251">
        <v>13.826039832001083</v>
      </c>
      <c r="P106" s="252">
        <v>274</v>
      </c>
      <c r="Q106" s="251">
        <v>1.8561170573093078</v>
      </c>
      <c r="R106" s="299">
        <v>14762</v>
      </c>
      <c r="S106" s="9"/>
      <c r="T106"/>
      <c r="U106"/>
      <c r="V106"/>
      <c r="W106"/>
      <c r="X106"/>
    </row>
    <row r="107" spans="1:24" ht="15">
      <c r="A107" s="286">
        <v>34</v>
      </c>
      <c r="B107" s="295" t="s">
        <v>18</v>
      </c>
      <c r="C107" s="427">
        <v>46183</v>
      </c>
      <c r="D107" s="252">
        <v>36</v>
      </c>
      <c r="E107" s="251">
        <v>0.31117641974241506</v>
      </c>
      <c r="F107" s="252">
        <v>313</v>
      </c>
      <c r="G107" s="251">
        <v>2.7055060938715529</v>
      </c>
      <c r="H107" s="252">
        <v>1235</v>
      </c>
      <c r="I107" s="251">
        <v>10.675079955052295</v>
      </c>
      <c r="J107" s="252">
        <v>5464</v>
      </c>
      <c r="K107" s="251">
        <v>47.229665485348775</v>
      </c>
      <c r="L107" s="252">
        <v>2305</v>
      </c>
      <c r="M107" s="251">
        <v>19.923934652951854</v>
      </c>
      <c r="N107" s="252">
        <v>1929</v>
      </c>
      <c r="O107" s="251">
        <v>16.673869824531074</v>
      </c>
      <c r="P107" s="252">
        <v>287</v>
      </c>
      <c r="Q107" s="251">
        <v>2.4807675685020314</v>
      </c>
      <c r="R107" s="299">
        <v>11569</v>
      </c>
      <c r="S107" s="9"/>
      <c r="T107"/>
      <c r="U107"/>
      <c r="V107"/>
      <c r="W107"/>
      <c r="X107"/>
    </row>
    <row r="108" spans="1:24" ht="15">
      <c r="A108" s="286">
        <v>36</v>
      </c>
      <c r="B108" s="295" t="s">
        <v>20</v>
      </c>
      <c r="C108" s="427">
        <v>6109</v>
      </c>
      <c r="D108" s="252">
        <v>2</v>
      </c>
      <c r="E108" s="251">
        <v>0.16877637130801687</v>
      </c>
      <c r="F108" s="252">
        <v>29</v>
      </c>
      <c r="G108" s="251">
        <v>2.447257383966245</v>
      </c>
      <c r="H108" s="252">
        <v>133</v>
      </c>
      <c r="I108" s="251">
        <v>11.223628691983123</v>
      </c>
      <c r="J108" s="252">
        <v>623</v>
      </c>
      <c r="K108" s="251">
        <v>52.573839662447256</v>
      </c>
      <c r="L108" s="252">
        <v>236</v>
      </c>
      <c r="M108" s="251">
        <v>19.91561181434599</v>
      </c>
      <c r="N108" s="252">
        <v>147</v>
      </c>
      <c r="O108" s="251">
        <v>12.405063291139239</v>
      </c>
      <c r="P108" s="252">
        <v>15</v>
      </c>
      <c r="Q108" s="251">
        <v>1.2658227848101267</v>
      </c>
      <c r="R108" s="299">
        <v>1185</v>
      </c>
      <c r="S108" s="9"/>
      <c r="T108"/>
      <c r="U108"/>
      <c r="V108"/>
      <c r="W108"/>
      <c r="X108"/>
    </row>
    <row r="109" spans="1:24" ht="15">
      <c r="A109" s="286">
        <v>91</v>
      </c>
      <c r="B109" s="295" t="s">
        <v>47</v>
      </c>
      <c r="C109" s="427">
        <v>10892</v>
      </c>
      <c r="D109" s="252">
        <v>1</v>
      </c>
      <c r="E109" s="251">
        <v>9.8619329388560162E-2</v>
      </c>
      <c r="F109" s="252">
        <v>27</v>
      </c>
      <c r="G109" s="251">
        <v>2.6627218934911245</v>
      </c>
      <c r="H109" s="252">
        <v>96</v>
      </c>
      <c r="I109" s="251">
        <v>9.4674556213017755</v>
      </c>
      <c r="J109" s="252">
        <v>513</v>
      </c>
      <c r="K109" s="251">
        <v>50.591715976331365</v>
      </c>
      <c r="L109" s="252">
        <v>208</v>
      </c>
      <c r="M109" s="251">
        <v>20.512820512820511</v>
      </c>
      <c r="N109" s="252">
        <v>148</v>
      </c>
      <c r="O109" s="251">
        <v>14.595660749506903</v>
      </c>
      <c r="P109" s="252">
        <v>21</v>
      </c>
      <c r="Q109" s="251">
        <v>2.0710059171597637</v>
      </c>
      <c r="R109" s="299">
        <v>1014</v>
      </c>
      <c r="S109" s="9"/>
      <c r="T109"/>
      <c r="U109"/>
      <c r="V109"/>
      <c r="W109"/>
      <c r="X109"/>
    </row>
    <row r="110" spans="1:24" ht="15">
      <c r="A110" s="286">
        <v>93</v>
      </c>
      <c r="B110" s="295" t="s">
        <v>49</v>
      </c>
      <c r="C110" s="427">
        <v>16604</v>
      </c>
      <c r="D110" s="252">
        <v>1</v>
      </c>
      <c r="E110" s="251">
        <v>7.8554595443833475E-2</v>
      </c>
      <c r="F110" s="252">
        <v>30</v>
      </c>
      <c r="G110" s="251">
        <v>2.356637863315004</v>
      </c>
      <c r="H110" s="252">
        <v>118</v>
      </c>
      <c r="I110" s="251">
        <v>9.2694422623723494</v>
      </c>
      <c r="J110" s="252">
        <v>683</v>
      </c>
      <c r="K110" s="251">
        <v>53.652788688138251</v>
      </c>
      <c r="L110" s="252">
        <v>259</v>
      </c>
      <c r="M110" s="251">
        <v>20.34564021995287</v>
      </c>
      <c r="N110" s="252">
        <v>149</v>
      </c>
      <c r="O110" s="251">
        <v>11.704634721131187</v>
      </c>
      <c r="P110" s="252">
        <v>33</v>
      </c>
      <c r="Q110" s="251">
        <v>2.5923016496465041</v>
      </c>
      <c r="R110" s="299">
        <v>1273</v>
      </c>
      <c r="S110" s="9"/>
      <c r="T110"/>
      <c r="U110"/>
      <c r="V110"/>
      <c r="W110"/>
      <c r="X110"/>
    </row>
    <row r="111" spans="1:24" ht="15">
      <c r="A111" s="286">
        <v>101</v>
      </c>
      <c r="B111" s="295" t="s">
        <v>938</v>
      </c>
      <c r="C111" s="427">
        <v>27711</v>
      </c>
      <c r="D111" s="252">
        <v>12</v>
      </c>
      <c r="E111" s="251">
        <v>0.17263703064307295</v>
      </c>
      <c r="F111" s="252">
        <v>186</v>
      </c>
      <c r="G111" s="251">
        <v>2.6758739749676308</v>
      </c>
      <c r="H111" s="252">
        <v>701</v>
      </c>
      <c r="I111" s="251">
        <v>10.08487987339951</v>
      </c>
      <c r="J111" s="252">
        <v>3315</v>
      </c>
      <c r="K111" s="251">
        <v>47.690979715148899</v>
      </c>
      <c r="L111" s="252">
        <v>1467</v>
      </c>
      <c r="M111" s="251">
        <v>21.104876996115667</v>
      </c>
      <c r="N111" s="252">
        <v>1098</v>
      </c>
      <c r="O111" s="251">
        <v>15.796288303841175</v>
      </c>
      <c r="P111" s="252">
        <v>172</v>
      </c>
      <c r="Q111" s="251">
        <v>2.4744641058840453</v>
      </c>
      <c r="R111" s="299">
        <v>6951</v>
      </c>
      <c r="S111" s="9"/>
      <c r="T111"/>
      <c r="U111"/>
      <c r="V111"/>
      <c r="W111"/>
      <c r="X111"/>
    </row>
    <row r="112" spans="1:24" ht="15">
      <c r="A112" s="286">
        <v>145</v>
      </c>
      <c r="B112" s="295" t="s">
        <v>69</v>
      </c>
      <c r="C112" s="427">
        <v>4951</v>
      </c>
      <c r="D112" s="252">
        <v>3</v>
      </c>
      <c r="E112" s="251">
        <v>0.35169988276670577</v>
      </c>
      <c r="F112" s="252">
        <v>40</v>
      </c>
      <c r="G112" s="251">
        <v>4.6893317702227435</v>
      </c>
      <c r="H112" s="252">
        <v>91</v>
      </c>
      <c r="I112" s="251">
        <v>10.668229777256741</v>
      </c>
      <c r="J112" s="252">
        <v>452</v>
      </c>
      <c r="K112" s="251">
        <v>52.989449003516995</v>
      </c>
      <c r="L112" s="252">
        <v>148</v>
      </c>
      <c r="M112" s="251">
        <v>17.35052754982415</v>
      </c>
      <c r="N112" s="252">
        <v>97</v>
      </c>
      <c r="O112" s="251">
        <v>11.371629542790153</v>
      </c>
      <c r="P112" s="252">
        <v>22</v>
      </c>
      <c r="Q112" s="251">
        <v>2.5791324736225087</v>
      </c>
      <c r="R112" s="299">
        <v>853</v>
      </c>
      <c r="S112" s="9"/>
      <c r="T112"/>
      <c r="U112"/>
      <c r="V112"/>
      <c r="W112"/>
      <c r="X112"/>
    </row>
    <row r="113" spans="1:24" ht="15">
      <c r="A113" s="286">
        <v>209</v>
      </c>
      <c r="B113" s="295" t="s">
        <v>88</v>
      </c>
      <c r="C113" s="427">
        <v>22737</v>
      </c>
      <c r="D113" s="252">
        <v>8</v>
      </c>
      <c r="E113" s="251">
        <v>0.24630541871921183</v>
      </c>
      <c r="F113" s="252">
        <v>91</v>
      </c>
      <c r="G113" s="251">
        <v>2.8017241379310347</v>
      </c>
      <c r="H113" s="252">
        <v>360</v>
      </c>
      <c r="I113" s="251">
        <v>11.083743842364532</v>
      </c>
      <c r="J113" s="252">
        <v>1531</v>
      </c>
      <c r="K113" s="251">
        <v>47.13669950738916</v>
      </c>
      <c r="L113" s="252">
        <v>646</v>
      </c>
      <c r="M113" s="251">
        <v>19.889162561576352</v>
      </c>
      <c r="N113" s="252">
        <v>518</v>
      </c>
      <c r="O113" s="251">
        <v>15.948275862068966</v>
      </c>
      <c r="P113" s="252">
        <v>94</v>
      </c>
      <c r="Q113" s="251">
        <v>2.8940886699507389</v>
      </c>
      <c r="R113" s="299">
        <v>3248</v>
      </c>
      <c r="S113" s="9"/>
      <c r="T113"/>
      <c r="U113"/>
      <c r="V113"/>
      <c r="W113"/>
      <c r="X113"/>
    </row>
    <row r="114" spans="1:24" ht="15">
      <c r="A114" s="286">
        <v>282</v>
      </c>
      <c r="B114" s="295" t="s">
        <v>106</v>
      </c>
      <c r="C114" s="427">
        <v>25981</v>
      </c>
      <c r="D114" s="252">
        <v>17</v>
      </c>
      <c r="E114" s="251">
        <v>0.28043549983503796</v>
      </c>
      <c r="F114" s="252">
        <v>161</v>
      </c>
      <c r="G114" s="251">
        <v>2.6558891454965359</v>
      </c>
      <c r="H114" s="252">
        <v>611</v>
      </c>
      <c r="I114" s="251">
        <v>10.079181788188716</v>
      </c>
      <c r="J114" s="252">
        <v>2649</v>
      </c>
      <c r="K114" s="251">
        <v>43.69844935664797</v>
      </c>
      <c r="L114" s="252">
        <v>1409</v>
      </c>
      <c r="M114" s="251">
        <v>23.243154074562849</v>
      </c>
      <c r="N114" s="252">
        <v>1056</v>
      </c>
      <c r="O114" s="251">
        <v>17.419993401517651</v>
      </c>
      <c r="P114" s="252">
        <v>159</v>
      </c>
      <c r="Q114" s="251">
        <v>2.622896733751237</v>
      </c>
      <c r="R114" s="299">
        <v>6062</v>
      </c>
      <c r="S114" s="9"/>
      <c r="T114"/>
      <c r="U114"/>
      <c r="V114"/>
      <c r="W114"/>
      <c r="X114"/>
    </row>
    <row r="115" spans="1:24" ht="15">
      <c r="A115" s="286">
        <v>353</v>
      </c>
      <c r="B115" s="295" t="s">
        <v>126</v>
      </c>
      <c r="C115" s="427">
        <v>5846</v>
      </c>
      <c r="D115" s="252">
        <v>1</v>
      </c>
      <c r="E115" s="251">
        <v>0.12062726176115801</v>
      </c>
      <c r="F115" s="252">
        <v>21</v>
      </c>
      <c r="G115" s="251">
        <v>2.5331724969843186</v>
      </c>
      <c r="H115" s="252">
        <v>91</v>
      </c>
      <c r="I115" s="251">
        <v>10.97708082026538</v>
      </c>
      <c r="J115" s="252">
        <v>400</v>
      </c>
      <c r="K115" s="251">
        <v>48.25090470446321</v>
      </c>
      <c r="L115" s="252">
        <v>168</v>
      </c>
      <c r="M115" s="251">
        <v>20.265379975874549</v>
      </c>
      <c r="N115" s="252">
        <v>125</v>
      </c>
      <c r="O115" s="251">
        <v>15.078407720144751</v>
      </c>
      <c r="P115" s="252">
        <v>23</v>
      </c>
      <c r="Q115" s="251">
        <v>2.7744270205066344</v>
      </c>
      <c r="R115" s="299">
        <v>829</v>
      </c>
      <c r="S115" s="9"/>
      <c r="T115"/>
      <c r="U115"/>
      <c r="V115"/>
      <c r="W115"/>
      <c r="X115"/>
    </row>
    <row r="116" spans="1:24" ht="15">
      <c r="A116" s="286">
        <v>364</v>
      </c>
      <c r="B116" s="295" t="s">
        <v>133</v>
      </c>
      <c r="C116" s="427">
        <v>15513</v>
      </c>
      <c r="D116" s="252">
        <v>9</v>
      </c>
      <c r="E116" s="251">
        <v>0.2437043054427295</v>
      </c>
      <c r="F116" s="252">
        <v>81</v>
      </c>
      <c r="G116" s="251">
        <v>2.1933387489845653</v>
      </c>
      <c r="H116" s="252">
        <v>324</v>
      </c>
      <c r="I116" s="251">
        <v>8.7733549959382611</v>
      </c>
      <c r="J116" s="252">
        <v>1800</v>
      </c>
      <c r="K116" s="251">
        <v>48.740861088545898</v>
      </c>
      <c r="L116" s="252">
        <v>717</v>
      </c>
      <c r="M116" s="251">
        <v>19.41510966693745</v>
      </c>
      <c r="N116" s="252">
        <v>636</v>
      </c>
      <c r="O116" s="251">
        <v>17.221770917952885</v>
      </c>
      <c r="P116" s="252">
        <v>126</v>
      </c>
      <c r="Q116" s="251">
        <v>3.4118602761982126</v>
      </c>
      <c r="R116" s="299">
        <v>3693</v>
      </c>
      <c r="S116" s="9"/>
      <c r="T116"/>
      <c r="U116"/>
      <c r="V116"/>
      <c r="W116"/>
      <c r="X116"/>
    </row>
    <row r="117" spans="1:24" ht="15">
      <c r="A117" s="286">
        <v>368</v>
      </c>
      <c r="B117" s="295" t="s">
        <v>135</v>
      </c>
      <c r="C117" s="427">
        <v>14454</v>
      </c>
      <c r="D117" s="252">
        <v>10</v>
      </c>
      <c r="E117" s="251">
        <v>0.28951939779965258</v>
      </c>
      <c r="F117" s="252">
        <v>81</v>
      </c>
      <c r="G117" s="251">
        <v>2.3451071221771858</v>
      </c>
      <c r="H117" s="252">
        <v>312</v>
      </c>
      <c r="I117" s="251">
        <v>9.0330052113491597</v>
      </c>
      <c r="J117" s="252">
        <v>1667</v>
      </c>
      <c r="K117" s="251">
        <v>48.262883613202085</v>
      </c>
      <c r="L117" s="252">
        <v>730</v>
      </c>
      <c r="M117" s="251">
        <v>21.134916039374637</v>
      </c>
      <c r="N117" s="252">
        <v>567</v>
      </c>
      <c r="O117" s="251">
        <v>16.4157498552403</v>
      </c>
      <c r="P117" s="252">
        <v>87</v>
      </c>
      <c r="Q117" s="251">
        <v>2.5188187608569774</v>
      </c>
      <c r="R117" s="299">
        <v>3454</v>
      </c>
      <c r="S117" s="9"/>
      <c r="T117"/>
      <c r="U117"/>
      <c r="V117"/>
      <c r="W117"/>
      <c r="X117"/>
    </row>
    <row r="118" spans="1:24" ht="15">
      <c r="A118" s="286">
        <v>390</v>
      </c>
      <c r="B118" s="295" t="s">
        <v>141</v>
      </c>
      <c r="C118" s="427">
        <v>8614</v>
      </c>
      <c r="D118" s="252">
        <v>14</v>
      </c>
      <c r="E118" s="251">
        <v>0.45161290322580649</v>
      </c>
      <c r="F118" s="252">
        <v>117</v>
      </c>
      <c r="G118" s="251">
        <v>3.774193548387097</v>
      </c>
      <c r="H118" s="252">
        <v>359</v>
      </c>
      <c r="I118" s="251">
        <v>11.580645161290322</v>
      </c>
      <c r="J118" s="252">
        <v>1647</v>
      </c>
      <c r="K118" s="251">
        <v>53.129032258064512</v>
      </c>
      <c r="L118" s="252">
        <v>656</v>
      </c>
      <c r="M118" s="251">
        <v>21.161290322580644</v>
      </c>
      <c r="N118" s="252">
        <v>279</v>
      </c>
      <c r="O118" s="251">
        <v>9</v>
      </c>
      <c r="P118" s="252">
        <v>28</v>
      </c>
      <c r="Q118" s="251">
        <v>0.90322580645161299</v>
      </c>
      <c r="R118" s="299">
        <v>3100</v>
      </c>
      <c r="S118" s="9"/>
      <c r="T118"/>
      <c r="U118"/>
      <c r="V118"/>
      <c r="W118"/>
      <c r="X118"/>
    </row>
    <row r="119" spans="1:24" ht="15">
      <c r="A119" s="286">
        <v>467</v>
      </c>
      <c r="B119" s="295" t="s">
        <v>151</v>
      </c>
      <c r="C119" s="427">
        <v>7035</v>
      </c>
      <c r="D119" s="252">
        <v>6</v>
      </c>
      <c r="E119" s="251">
        <v>0.69044879171461448</v>
      </c>
      <c r="F119" s="252">
        <v>29</v>
      </c>
      <c r="G119" s="251">
        <v>3.3371691599539699</v>
      </c>
      <c r="H119" s="252">
        <v>90</v>
      </c>
      <c r="I119" s="251">
        <v>10.356731875719218</v>
      </c>
      <c r="J119" s="252">
        <v>407</v>
      </c>
      <c r="K119" s="251">
        <v>46.835443037974684</v>
      </c>
      <c r="L119" s="252">
        <v>158</v>
      </c>
      <c r="M119" s="251">
        <v>18.181818181818183</v>
      </c>
      <c r="N119" s="252">
        <v>146</v>
      </c>
      <c r="O119" s="251">
        <v>16.800920598388952</v>
      </c>
      <c r="P119" s="252">
        <v>33</v>
      </c>
      <c r="Q119" s="251">
        <v>3.79746835443038</v>
      </c>
      <c r="R119" s="299">
        <v>869</v>
      </c>
      <c r="S119" s="9"/>
      <c r="T119"/>
      <c r="U119"/>
      <c r="V119"/>
      <c r="W119"/>
      <c r="X119"/>
    </row>
    <row r="120" spans="1:24" ht="15">
      <c r="A120" s="286">
        <v>576</v>
      </c>
      <c r="B120" s="295" t="s">
        <v>169</v>
      </c>
      <c r="C120" s="427">
        <v>9198</v>
      </c>
      <c r="D120" s="252">
        <v>8</v>
      </c>
      <c r="E120" s="251">
        <v>0.66334991708126034</v>
      </c>
      <c r="F120" s="252">
        <v>29</v>
      </c>
      <c r="G120" s="251">
        <v>2.4046434494195692</v>
      </c>
      <c r="H120" s="252">
        <v>97</v>
      </c>
      <c r="I120" s="251">
        <v>8.0431177446102815</v>
      </c>
      <c r="J120" s="252">
        <v>546</v>
      </c>
      <c r="K120" s="251">
        <v>45.273631840796021</v>
      </c>
      <c r="L120" s="252">
        <v>259</v>
      </c>
      <c r="M120" s="251">
        <v>21.475953565505804</v>
      </c>
      <c r="N120" s="252">
        <v>229</v>
      </c>
      <c r="O120" s="251">
        <v>18.988391376451077</v>
      </c>
      <c r="P120" s="252">
        <v>38</v>
      </c>
      <c r="Q120" s="251">
        <v>3.150912106135987</v>
      </c>
      <c r="R120" s="299">
        <v>1206</v>
      </c>
      <c r="S120" s="9"/>
      <c r="T120"/>
      <c r="U120"/>
      <c r="V120"/>
      <c r="W120"/>
      <c r="X120"/>
    </row>
    <row r="121" spans="1:24" ht="15">
      <c r="A121" s="286">
        <v>642</v>
      </c>
      <c r="B121" s="295" t="s">
        <v>187</v>
      </c>
      <c r="C121" s="427">
        <v>19314</v>
      </c>
      <c r="D121" s="252">
        <v>4</v>
      </c>
      <c r="E121" s="251">
        <v>0.17368649587494572</v>
      </c>
      <c r="F121" s="252">
        <v>67</v>
      </c>
      <c r="G121" s="251">
        <v>2.909248805905341</v>
      </c>
      <c r="H121" s="252">
        <v>196</v>
      </c>
      <c r="I121" s="251">
        <v>8.5106382978723403</v>
      </c>
      <c r="J121" s="252">
        <v>1267</v>
      </c>
      <c r="K121" s="251">
        <v>55.015197568389063</v>
      </c>
      <c r="L121" s="252">
        <v>433</v>
      </c>
      <c r="M121" s="251">
        <v>18.801563178462875</v>
      </c>
      <c r="N121" s="252">
        <v>294</v>
      </c>
      <c r="O121" s="251">
        <v>12.76595744680851</v>
      </c>
      <c r="P121" s="252">
        <v>42</v>
      </c>
      <c r="Q121" s="251">
        <v>1.8237082066869299</v>
      </c>
      <c r="R121" s="299">
        <v>2303</v>
      </c>
      <c r="S121" s="9"/>
      <c r="T121"/>
      <c r="U121"/>
      <c r="V121"/>
      <c r="W121"/>
      <c r="X121"/>
    </row>
    <row r="122" spans="1:24" ht="15">
      <c r="A122" s="286">
        <v>679</v>
      </c>
      <c r="B122" s="295" t="s">
        <v>939</v>
      </c>
      <c r="C122" s="427">
        <v>27862</v>
      </c>
      <c r="D122" s="252">
        <v>12</v>
      </c>
      <c r="E122" s="251">
        <v>0.22997316979685703</v>
      </c>
      <c r="F122" s="252">
        <v>133</v>
      </c>
      <c r="G122" s="251">
        <v>2.548869298581832</v>
      </c>
      <c r="H122" s="252">
        <v>540</v>
      </c>
      <c r="I122" s="251">
        <v>10.348792640858566</v>
      </c>
      <c r="J122" s="252">
        <v>2325</v>
      </c>
      <c r="K122" s="251">
        <v>44.557301648141049</v>
      </c>
      <c r="L122" s="252">
        <v>1054</v>
      </c>
      <c r="M122" s="251">
        <v>20.199310080490608</v>
      </c>
      <c r="N122" s="252">
        <v>986</v>
      </c>
      <c r="O122" s="251">
        <v>18.896128784975087</v>
      </c>
      <c r="P122" s="252">
        <v>168</v>
      </c>
      <c r="Q122" s="251">
        <v>3.219624377155998</v>
      </c>
      <c r="R122" s="299">
        <v>5218</v>
      </c>
      <c r="S122" s="9"/>
      <c r="T122"/>
      <c r="U122"/>
      <c r="V122"/>
      <c r="W122"/>
      <c r="X122"/>
    </row>
    <row r="123" spans="1:24" ht="15">
      <c r="A123" s="286">
        <v>789</v>
      </c>
      <c r="B123" s="295" t="s">
        <v>232</v>
      </c>
      <c r="C123" s="427">
        <v>17176</v>
      </c>
      <c r="D123" s="252">
        <v>6</v>
      </c>
      <c r="E123" s="251">
        <v>0.14201183431952663</v>
      </c>
      <c r="F123" s="252">
        <v>129</v>
      </c>
      <c r="G123" s="251">
        <v>3.0532544378698225</v>
      </c>
      <c r="H123" s="252">
        <v>375</v>
      </c>
      <c r="I123" s="251">
        <v>8.8757396449704142</v>
      </c>
      <c r="J123" s="252">
        <v>1971</v>
      </c>
      <c r="K123" s="251">
        <v>46.650887573964496</v>
      </c>
      <c r="L123" s="252">
        <v>979</v>
      </c>
      <c r="M123" s="251">
        <v>23.171597633136095</v>
      </c>
      <c r="N123" s="252">
        <v>648</v>
      </c>
      <c r="O123" s="251">
        <v>15.337278106508876</v>
      </c>
      <c r="P123" s="252">
        <v>117</v>
      </c>
      <c r="Q123" s="251">
        <v>2.7692307692307692</v>
      </c>
      <c r="R123" s="299">
        <v>4225</v>
      </c>
      <c r="S123" s="9"/>
      <c r="T123"/>
      <c r="U123"/>
      <c r="V123"/>
      <c r="W123"/>
      <c r="X123"/>
    </row>
    <row r="124" spans="1:24" ht="15">
      <c r="A124" s="286">
        <v>792</v>
      </c>
      <c r="B124" s="295" t="s">
        <v>236</v>
      </c>
      <c r="C124" s="427">
        <v>6555</v>
      </c>
      <c r="D124" s="252">
        <v>3</v>
      </c>
      <c r="E124" s="251">
        <v>0.17381228273464658</v>
      </c>
      <c r="F124" s="252">
        <v>46</v>
      </c>
      <c r="G124" s="251">
        <v>2.6651216685979144</v>
      </c>
      <c r="H124" s="252">
        <v>204</v>
      </c>
      <c r="I124" s="251">
        <v>11.819235225955968</v>
      </c>
      <c r="J124" s="252">
        <v>819</v>
      </c>
      <c r="K124" s="251">
        <v>47.450753186558515</v>
      </c>
      <c r="L124" s="252">
        <v>395</v>
      </c>
      <c r="M124" s="251">
        <v>22.885283893395133</v>
      </c>
      <c r="N124" s="252">
        <v>218</v>
      </c>
      <c r="O124" s="251">
        <v>12.630359212050985</v>
      </c>
      <c r="P124" s="252">
        <v>41</v>
      </c>
      <c r="Q124" s="251">
        <v>2.3754345307068365</v>
      </c>
      <c r="R124" s="299">
        <v>1726</v>
      </c>
      <c r="S124" s="9"/>
      <c r="T124"/>
      <c r="U124"/>
      <c r="V124"/>
      <c r="W124"/>
      <c r="X124"/>
    </row>
    <row r="125" spans="1:24" ht="15">
      <c r="A125" s="286">
        <v>809</v>
      </c>
      <c r="B125" s="295" t="s">
        <v>238</v>
      </c>
      <c r="C125" s="427">
        <v>11364</v>
      </c>
      <c r="D125" s="252">
        <v>7</v>
      </c>
      <c r="E125" s="251">
        <v>0.1997716894977169</v>
      </c>
      <c r="F125" s="252">
        <v>91</v>
      </c>
      <c r="G125" s="251">
        <v>2.5970319634703194</v>
      </c>
      <c r="H125" s="252">
        <v>380</v>
      </c>
      <c r="I125" s="251">
        <v>10.844748858447488</v>
      </c>
      <c r="J125" s="252">
        <v>1575</v>
      </c>
      <c r="K125" s="251">
        <v>44.948630136986303</v>
      </c>
      <c r="L125" s="252">
        <v>778</v>
      </c>
      <c r="M125" s="251">
        <v>22.203196347031966</v>
      </c>
      <c r="N125" s="252">
        <v>589</v>
      </c>
      <c r="O125" s="251">
        <v>16.809360730593607</v>
      </c>
      <c r="P125" s="252">
        <v>84</v>
      </c>
      <c r="Q125" s="251">
        <v>2.3972602739726026</v>
      </c>
      <c r="R125" s="299">
        <v>3504</v>
      </c>
      <c r="S125" s="9"/>
      <c r="T125"/>
      <c r="U125"/>
      <c r="V125"/>
      <c r="W125"/>
      <c r="X125"/>
    </row>
    <row r="126" spans="1:24" ht="15">
      <c r="A126" s="286">
        <v>847</v>
      </c>
      <c r="B126" s="295" t="s">
        <v>246</v>
      </c>
      <c r="C126" s="427">
        <v>32139</v>
      </c>
      <c r="D126" s="252">
        <v>18</v>
      </c>
      <c r="E126" s="251">
        <v>0.33475915938255535</v>
      </c>
      <c r="F126" s="252">
        <v>193</v>
      </c>
      <c r="G126" s="251">
        <v>3.5893620978240657</v>
      </c>
      <c r="H126" s="252">
        <v>626</v>
      </c>
      <c r="I126" s="251">
        <v>11.642179654082202</v>
      </c>
      <c r="J126" s="252">
        <v>2856</v>
      </c>
      <c r="K126" s="251">
        <v>53.115119955365444</v>
      </c>
      <c r="L126" s="252">
        <v>974</v>
      </c>
      <c r="M126" s="251">
        <v>18.114190068811606</v>
      </c>
      <c r="N126" s="252">
        <v>609</v>
      </c>
      <c r="O126" s="251">
        <v>11.326018225776455</v>
      </c>
      <c r="P126" s="252">
        <v>101</v>
      </c>
      <c r="Q126" s="251">
        <v>1.8783708387576716</v>
      </c>
      <c r="R126" s="299">
        <v>5377</v>
      </c>
      <c r="S126" s="9"/>
      <c r="T126"/>
      <c r="U126"/>
      <c r="V126"/>
      <c r="W126"/>
      <c r="X126"/>
    </row>
    <row r="127" spans="1:24" ht="15">
      <c r="A127" s="286">
        <v>856</v>
      </c>
      <c r="B127" s="295" t="s">
        <v>251</v>
      </c>
      <c r="C127" s="427">
        <v>6916</v>
      </c>
      <c r="D127" s="252">
        <v>7</v>
      </c>
      <c r="E127" s="251">
        <v>0.47945205479452058</v>
      </c>
      <c r="F127" s="252">
        <v>32</v>
      </c>
      <c r="G127" s="251">
        <v>2.1917808219178081</v>
      </c>
      <c r="H127" s="252">
        <v>166</v>
      </c>
      <c r="I127" s="251">
        <v>11.36986301369863</v>
      </c>
      <c r="J127" s="252">
        <v>697</v>
      </c>
      <c r="K127" s="251">
        <v>47.739726027397261</v>
      </c>
      <c r="L127" s="252">
        <v>310</v>
      </c>
      <c r="M127" s="251">
        <v>21.232876712328768</v>
      </c>
      <c r="N127" s="252">
        <v>220</v>
      </c>
      <c r="O127" s="251">
        <v>15.068493150684931</v>
      </c>
      <c r="P127" s="252">
        <v>28</v>
      </c>
      <c r="Q127" s="251">
        <v>1.9178082191780823</v>
      </c>
      <c r="R127" s="299">
        <v>1460</v>
      </c>
      <c r="S127" s="9"/>
      <c r="T127"/>
      <c r="U127"/>
      <c r="V127"/>
      <c r="W127"/>
      <c r="X127"/>
    </row>
    <row r="128" spans="1:24" ht="15">
      <c r="A128" s="286">
        <v>861</v>
      </c>
      <c r="B128" s="295" t="s">
        <v>255</v>
      </c>
      <c r="C128" s="427">
        <v>12322</v>
      </c>
      <c r="D128" s="252">
        <v>4</v>
      </c>
      <c r="E128" s="251">
        <v>0.11328235627301048</v>
      </c>
      <c r="F128" s="252">
        <v>88</v>
      </c>
      <c r="G128" s="251">
        <v>2.4922118380062304</v>
      </c>
      <c r="H128" s="252">
        <v>324</v>
      </c>
      <c r="I128" s="251">
        <v>9.1758708581138499</v>
      </c>
      <c r="J128" s="252">
        <v>1567</v>
      </c>
      <c r="K128" s="251">
        <v>44.378363069951853</v>
      </c>
      <c r="L128" s="252">
        <v>846</v>
      </c>
      <c r="M128" s="251">
        <v>23.959218351741715</v>
      </c>
      <c r="N128" s="252">
        <v>602</v>
      </c>
      <c r="O128" s="251">
        <v>17.048994619088077</v>
      </c>
      <c r="P128" s="252">
        <v>100</v>
      </c>
      <c r="Q128" s="251">
        <v>2.832058906825262</v>
      </c>
      <c r="R128" s="299">
        <v>3531</v>
      </c>
      <c r="S128" s="9"/>
      <c r="T128"/>
      <c r="U128"/>
      <c r="V128"/>
      <c r="W128"/>
      <c r="X128"/>
    </row>
    <row r="129" spans="1:24">
      <c r="A129" s="17">
        <v>9</v>
      </c>
      <c r="B129" s="59" t="s">
        <v>861</v>
      </c>
      <c r="C129" s="61">
        <v>4179996</v>
      </c>
      <c r="D129" s="61">
        <v>8314</v>
      </c>
      <c r="E129" s="65">
        <v>0.26595914836771334</v>
      </c>
      <c r="F129" s="61">
        <v>84105</v>
      </c>
      <c r="G129" s="65">
        <v>2.6904611707320818</v>
      </c>
      <c r="H129" s="61">
        <v>301828</v>
      </c>
      <c r="I129" s="65">
        <v>9.6552703672757012</v>
      </c>
      <c r="J129" s="61">
        <v>1520023</v>
      </c>
      <c r="K129" s="65">
        <v>48.624491529869701</v>
      </c>
      <c r="L129" s="61">
        <v>584789</v>
      </c>
      <c r="M129" s="65">
        <v>18.706998365985893</v>
      </c>
      <c r="N129" s="61">
        <v>531492</v>
      </c>
      <c r="O129" s="66">
        <v>17.002063950475424</v>
      </c>
      <c r="P129" s="61">
        <v>95493</v>
      </c>
      <c r="Q129" s="66">
        <v>3.0547554672934867</v>
      </c>
      <c r="R129" s="215">
        <v>3126044</v>
      </c>
      <c r="S129" s="9"/>
      <c r="T129"/>
      <c r="U129"/>
      <c r="V129"/>
      <c r="W129"/>
      <c r="X129"/>
    </row>
    <row r="130" spans="1:24" ht="15">
      <c r="A130" s="295">
        <v>1</v>
      </c>
      <c r="B130" s="295" t="s">
        <v>6</v>
      </c>
      <c r="C130" s="427">
        <v>2616335</v>
      </c>
      <c r="D130" s="252">
        <v>5440</v>
      </c>
      <c r="E130" s="251">
        <v>0.26578852223535965</v>
      </c>
      <c r="F130" s="252">
        <v>54875</v>
      </c>
      <c r="G130" s="251">
        <v>2.6810928598649557</v>
      </c>
      <c r="H130" s="252">
        <v>197789</v>
      </c>
      <c r="I130" s="251">
        <v>9.6636114015458734</v>
      </c>
      <c r="J130" s="252">
        <v>1000658</v>
      </c>
      <c r="K130" s="251">
        <v>48.890332919667372</v>
      </c>
      <c r="L130" s="252">
        <v>379840</v>
      </c>
      <c r="M130" s="251">
        <v>18.558292699610114</v>
      </c>
      <c r="N130" s="252">
        <v>342874</v>
      </c>
      <c r="O130" s="251">
        <v>16.752201061199763</v>
      </c>
      <c r="P130" s="252">
        <v>65264</v>
      </c>
      <c r="Q130" s="251">
        <v>3.1886805358765646</v>
      </c>
      <c r="R130" s="299">
        <v>2046740</v>
      </c>
      <c r="S130" s="9"/>
      <c r="T130"/>
      <c r="U130"/>
      <c r="V130"/>
      <c r="W130"/>
      <c r="X130"/>
    </row>
    <row r="131" spans="1:24" ht="15">
      <c r="A131" s="295">
        <v>79</v>
      </c>
      <c r="B131" s="295" t="s">
        <v>41</v>
      </c>
      <c r="C131" s="427">
        <v>56103</v>
      </c>
      <c r="D131" s="252">
        <v>58</v>
      </c>
      <c r="E131" s="251">
        <v>0.23031410078227377</v>
      </c>
      <c r="F131" s="252">
        <v>741</v>
      </c>
      <c r="G131" s="251">
        <v>2.9424611841321524</v>
      </c>
      <c r="H131" s="252">
        <v>2732</v>
      </c>
      <c r="I131" s="251">
        <v>10.848588333399515</v>
      </c>
      <c r="J131" s="252">
        <v>12285</v>
      </c>
      <c r="K131" s="251">
        <v>48.78290910534885</v>
      </c>
      <c r="L131" s="252">
        <v>4901</v>
      </c>
      <c r="M131" s="251">
        <v>19.46154151610213</v>
      </c>
      <c r="N131" s="252">
        <v>3813</v>
      </c>
      <c r="O131" s="251">
        <v>15.141166660048444</v>
      </c>
      <c r="P131" s="252">
        <v>653</v>
      </c>
      <c r="Q131" s="251">
        <v>2.5930191001866341</v>
      </c>
      <c r="R131" s="299">
        <v>25183</v>
      </c>
      <c r="S131" s="9"/>
    </row>
    <row r="132" spans="1:24" ht="15">
      <c r="A132" s="295">
        <v>88</v>
      </c>
      <c r="B132" s="295" t="s">
        <v>45</v>
      </c>
      <c r="C132" s="427">
        <v>566456</v>
      </c>
      <c r="D132" s="252">
        <v>1036</v>
      </c>
      <c r="E132" s="251">
        <v>0.30373749574884779</v>
      </c>
      <c r="F132" s="252">
        <v>10414</v>
      </c>
      <c r="G132" s="251">
        <v>3.0532068346800201</v>
      </c>
      <c r="H132" s="252">
        <v>36473</v>
      </c>
      <c r="I132" s="251">
        <v>10.693260311242978</v>
      </c>
      <c r="J132" s="252">
        <v>174076</v>
      </c>
      <c r="K132" s="251">
        <v>51.036108407313151</v>
      </c>
      <c r="L132" s="252">
        <v>60998</v>
      </c>
      <c r="M132" s="251">
        <v>17.883571202401754</v>
      </c>
      <c r="N132" s="252">
        <v>50801</v>
      </c>
      <c r="O132" s="251">
        <v>14.893985059398856</v>
      </c>
      <c r="P132" s="252">
        <v>7286</v>
      </c>
      <c r="Q132" s="251">
        <v>2.136130689214387</v>
      </c>
      <c r="R132" s="299">
        <v>341084</v>
      </c>
      <c r="S132" s="9"/>
    </row>
    <row r="133" spans="1:24" ht="15">
      <c r="A133" s="295">
        <v>129</v>
      </c>
      <c r="B133" s="295" t="s">
        <v>940</v>
      </c>
      <c r="C133" s="427">
        <v>86081</v>
      </c>
      <c r="D133" s="252">
        <v>217</v>
      </c>
      <c r="E133" s="251">
        <v>0.29624573378839592</v>
      </c>
      <c r="F133" s="252">
        <v>1990</v>
      </c>
      <c r="G133" s="251">
        <v>2.7167235494880546</v>
      </c>
      <c r="H133" s="252">
        <v>6976</v>
      </c>
      <c r="I133" s="251">
        <v>9.5235494880546074</v>
      </c>
      <c r="J133" s="252">
        <v>35126</v>
      </c>
      <c r="K133" s="251">
        <v>47.953583617747441</v>
      </c>
      <c r="L133" s="252">
        <v>14449</v>
      </c>
      <c r="M133" s="251">
        <v>19.725597269624572</v>
      </c>
      <c r="N133" s="252">
        <v>12537</v>
      </c>
      <c r="O133" s="251">
        <v>17.115358361774742</v>
      </c>
      <c r="P133" s="252">
        <v>1955</v>
      </c>
      <c r="Q133" s="251">
        <v>2.668941979522184</v>
      </c>
      <c r="R133" s="299">
        <v>73250</v>
      </c>
      <c r="S133" s="904"/>
    </row>
    <row r="134" spans="1:24" ht="15">
      <c r="A134" s="295">
        <v>212</v>
      </c>
      <c r="B134" s="295" t="s">
        <v>90</v>
      </c>
      <c r="C134" s="427">
        <v>84209</v>
      </c>
      <c r="D134" s="252">
        <v>99</v>
      </c>
      <c r="E134" s="251">
        <v>0.20203257009917963</v>
      </c>
      <c r="F134" s="252">
        <v>1285</v>
      </c>
      <c r="G134" s="251">
        <v>2.6223419452267254</v>
      </c>
      <c r="H134" s="252">
        <v>4591</v>
      </c>
      <c r="I134" s="251">
        <v>9.3690053467205416</v>
      </c>
      <c r="J134" s="252">
        <v>22972</v>
      </c>
      <c r="K134" s="251">
        <v>46.879719195134896</v>
      </c>
      <c r="L134" s="252">
        <v>9766</v>
      </c>
      <c r="M134" s="251">
        <v>19.929798783723111</v>
      </c>
      <c r="N134" s="252">
        <v>8810</v>
      </c>
      <c r="O134" s="251">
        <v>17.978858005795679</v>
      </c>
      <c r="P134" s="252">
        <v>1479</v>
      </c>
      <c r="Q134" s="251">
        <v>3.0182441532998654</v>
      </c>
      <c r="R134" s="299">
        <v>49002</v>
      </c>
    </row>
    <row r="135" spans="1:24" ht="15">
      <c r="A135" s="295">
        <v>266</v>
      </c>
      <c r="B135" s="295" t="s">
        <v>104</v>
      </c>
      <c r="C135" s="427">
        <v>248304</v>
      </c>
      <c r="D135" s="252">
        <v>389</v>
      </c>
      <c r="E135" s="251">
        <v>0.21230263768289956</v>
      </c>
      <c r="F135" s="252">
        <v>3902</v>
      </c>
      <c r="G135" s="251">
        <v>2.1295755584541749</v>
      </c>
      <c r="H135" s="252">
        <v>14758</v>
      </c>
      <c r="I135" s="251">
        <v>8.0544018686998236</v>
      </c>
      <c r="J135" s="252">
        <v>76114</v>
      </c>
      <c r="K135" s="251">
        <v>41.540367518242199</v>
      </c>
      <c r="L135" s="252">
        <v>37342</v>
      </c>
      <c r="M135" s="251">
        <v>20.379961687287494</v>
      </c>
      <c r="N135" s="252">
        <v>42911</v>
      </c>
      <c r="O135" s="251">
        <v>23.419327726506175</v>
      </c>
      <c r="P135" s="252">
        <v>7813</v>
      </c>
      <c r="Q135" s="251">
        <v>4.2640630031272346</v>
      </c>
      <c r="R135" s="299">
        <v>183229</v>
      </c>
    </row>
    <row r="136" spans="1:24" ht="15">
      <c r="A136" s="295">
        <v>308</v>
      </c>
      <c r="B136" s="295" t="s">
        <v>112</v>
      </c>
      <c r="C136" s="427">
        <v>55902</v>
      </c>
      <c r="D136" s="252">
        <v>104</v>
      </c>
      <c r="E136" s="251">
        <v>0.28055787855081066</v>
      </c>
      <c r="F136" s="252">
        <v>1036</v>
      </c>
      <c r="G136" s="251">
        <v>2.7947880978715367</v>
      </c>
      <c r="H136" s="252">
        <v>3743</v>
      </c>
      <c r="I136" s="251">
        <v>10.097385955920041</v>
      </c>
      <c r="J136" s="252">
        <v>17871</v>
      </c>
      <c r="K136" s="251">
        <v>48.210094688284009</v>
      </c>
      <c r="L136" s="252">
        <v>7346</v>
      </c>
      <c r="M136" s="251">
        <v>19.817097844560145</v>
      </c>
      <c r="N136" s="252">
        <v>6019</v>
      </c>
      <c r="O136" s="251">
        <v>16.237287221128167</v>
      </c>
      <c r="P136" s="252">
        <v>950</v>
      </c>
      <c r="Q136" s="251">
        <v>2.5627883136852896</v>
      </c>
      <c r="R136" s="299">
        <v>37069</v>
      </c>
    </row>
    <row r="137" spans="1:24" ht="15">
      <c r="A137" s="295">
        <v>360</v>
      </c>
      <c r="B137" s="295" t="s">
        <v>941</v>
      </c>
      <c r="C137" s="427">
        <v>299348</v>
      </c>
      <c r="D137" s="252">
        <v>643</v>
      </c>
      <c r="E137" s="251">
        <v>0.25927837545766869</v>
      </c>
      <c r="F137" s="252">
        <v>6529</v>
      </c>
      <c r="G137" s="251">
        <v>2.6327037532863433</v>
      </c>
      <c r="H137" s="252">
        <v>23851</v>
      </c>
      <c r="I137" s="251">
        <v>9.6174938305456532</v>
      </c>
      <c r="J137" s="252">
        <v>120989</v>
      </c>
      <c r="K137" s="251">
        <v>48.786673978612562</v>
      </c>
      <c r="L137" s="252">
        <v>46879</v>
      </c>
      <c r="M137" s="251">
        <v>18.903127469797901</v>
      </c>
      <c r="N137" s="252">
        <v>42217</v>
      </c>
      <c r="O137" s="251">
        <v>17.023258439652253</v>
      </c>
      <c r="P137" s="252">
        <v>6888</v>
      </c>
      <c r="Q137" s="251">
        <v>2.7774641526476231</v>
      </c>
      <c r="R137" s="299">
        <v>247996</v>
      </c>
    </row>
    <row r="138" spans="1:24" ht="15">
      <c r="A138" s="295">
        <v>380</v>
      </c>
      <c r="B138" s="295" t="s">
        <v>139</v>
      </c>
      <c r="C138" s="427">
        <v>77611</v>
      </c>
      <c r="D138" s="252">
        <v>127</v>
      </c>
      <c r="E138" s="251">
        <v>0.27896760021965955</v>
      </c>
      <c r="F138" s="252">
        <v>1223</v>
      </c>
      <c r="G138" s="251">
        <v>2.686436024162548</v>
      </c>
      <c r="H138" s="252">
        <v>4421</v>
      </c>
      <c r="I138" s="251">
        <v>9.7111477210324004</v>
      </c>
      <c r="J138" s="252">
        <v>22396</v>
      </c>
      <c r="K138" s="251">
        <v>49.194947830862162</v>
      </c>
      <c r="L138" s="252">
        <v>8763</v>
      </c>
      <c r="M138" s="251">
        <v>19.248764415156508</v>
      </c>
      <c r="N138" s="252">
        <v>7394</v>
      </c>
      <c r="O138" s="251">
        <v>16.241625480505217</v>
      </c>
      <c r="P138" s="252">
        <v>1201</v>
      </c>
      <c r="Q138" s="251">
        <v>2.6381109280615047</v>
      </c>
      <c r="R138" s="299">
        <v>45525</v>
      </c>
    </row>
    <row r="139" spans="1:24" ht="15">
      <c r="A139" s="295">
        <v>631</v>
      </c>
      <c r="B139" s="295" t="s">
        <v>185</v>
      </c>
      <c r="C139" s="427">
        <v>89647</v>
      </c>
      <c r="D139" s="252">
        <v>201</v>
      </c>
      <c r="E139" s="251">
        <v>0.26115427591403995</v>
      </c>
      <c r="F139" s="252">
        <v>2110</v>
      </c>
      <c r="G139" s="251">
        <v>2.7414702595951459</v>
      </c>
      <c r="H139" s="252">
        <v>6494</v>
      </c>
      <c r="I139" s="251">
        <v>8.4374918795312208</v>
      </c>
      <c r="J139" s="252">
        <v>37536</v>
      </c>
      <c r="K139" s="251">
        <v>48.769586570693555</v>
      </c>
      <c r="L139" s="252">
        <v>14505</v>
      </c>
      <c r="M139" s="251">
        <v>18.845983940960945</v>
      </c>
      <c r="N139" s="252">
        <v>14116</v>
      </c>
      <c r="O139" s="251">
        <v>18.340565964191981</v>
      </c>
      <c r="P139" s="252">
        <v>2004</v>
      </c>
      <c r="Q139" s="251">
        <v>2.6037471091131148</v>
      </c>
      <c r="R139" s="299">
        <v>76966</v>
      </c>
    </row>
    <row r="140" spans="1:24">
      <c r="B140" s="57"/>
    </row>
    <row r="141" spans="1:24">
      <c r="B141" s="198" t="s">
        <v>401</v>
      </c>
      <c r="C141" s="1084" t="s">
        <v>964</v>
      </c>
      <c r="D141" s="1085"/>
      <c r="E141" s="1085"/>
      <c r="F141" s="1085"/>
      <c r="G141" s="1085"/>
      <c r="H141" s="1085"/>
      <c r="I141" s="1085"/>
      <c r="J141" s="1085"/>
      <c r="K141" s="1085"/>
      <c r="L141" s="1085"/>
      <c r="M141" s="1085"/>
      <c r="N141" s="1086"/>
      <c r="O141" s="821" t="s">
        <v>368</v>
      </c>
    </row>
    <row r="142" spans="1:24">
      <c r="B142" s="201" t="s">
        <v>954</v>
      </c>
      <c r="C142" s="1087" t="s">
        <v>405</v>
      </c>
      <c r="D142" s="1088"/>
      <c r="E142" s="1088"/>
      <c r="F142" s="1088"/>
      <c r="G142" s="1088"/>
      <c r="H142" s="1088"/>
      <c r="I142" s="1088"/>
      <c r="J142" s="1088"/>
      <c r="K142" s="1088"/>
      <c r="L142" s="1088"/>
      <c r="M142" s="1088"/>
      <c r="N142" s="1088"/>
    </row>
    <row r="143" spans="1:24">
      <c r="B143" s="553" t="s">
        <v>406</v>
      </c>
      <c r="C143" s="1087" t="s">
        <v>407</v>
      </c>
      <c r="D143" s="1088" t="s">
        <v>407</v>
      </c>
      <c r="E143" s="1088"/>
      <c r="F143" s="1088"/>
      <c r="G143" s="1088"/>
      <c r="H143" s="1088"/>
      <c r="I143" s="1088"/>
      <c r="J143" s="1088"/>
      <c r="K143" s="1088"/>
      <c r="L143" s="1088"/>
      <c r="M143" s="1088"/>
      <c r="N143" s="1088"/>
    </row>
    <row r="144" spans="1:24">
      <c r="B144" s="55"/>
    </row>
  </sheetData>
  <sheetProtection autoFilter="0"/>
  <mergeCells count="9">
    <mergeCell ref="R2:R4"/>
    <mergeCell ref="A2:A5"/>
    <mergeCell ref="B2:B4"/>
    <mergeCell ref="C2:C4"/>
    <mergeCell ref="C143:N143"/>
    <mergeCell ref="C1:Q1"/>
    <mergeCell ref="D2:Q3"/>
    <mergeCell ref="C141:N141"/>
    <mergeCell ref="C142:N142"/>
  </mergeCells>
  <hyperlinks>
    <hyperlink ref="S1" location="INDICE!B2" display="Indice" xr:uid="{8CD0412E-6102-47EF-BF40-B3D6055B5685}"/>
  </hyperlinks>
  <pageMargins left="0.75" right="0.75" top="1" bottom="1" header="0" footer="0"/>
  <pageSetup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66FF66"/>
  </sheetPr>
  <dimension ref="A1:Q144"/>
  <sheetViews>
    <sheetView showGridLines="0" view="pageBreakPreview" zoomScaleNormal="90" zoomScaleSheetLayoutView="100" workbookViewId="0">
      <pane xSplit="3" ySplit="5" topLeftCell="D6" activePane="bottomRight" state="frozen"/>
      <selection pane="bottomRight" activeCell="R1" sqref="R1:Z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21.7109375" style="58" customWidth="1"/>
    <col min="2" max="2" width="20.140625" style="54" customWidth="1"/>
    <col min="3" max="3" width="11.42578125" style="58"/>
    <col min="4" max="4" width="13.7109375" style="58" customWidth="1"/>
    <col min="5" max="5" width="6.7109375" style="58" customWidth="1"/>
    <col min="6" max="6" width="11.42578125" style="58"/>
    <col min="7" max="7" width="6.7109375" style="58" customWidth="1"/>
    <col min="8" max="8" width="13.7109375" style="58" customWidth="1"/>
    <col min="9" max="9" width="6.7109375" style="58" customWidth="1"/>
    <col min="10" max="10" width="11.42578125" style="58"/>
    <col min="11" max="11" width="6.7109375" style="58" customWidth="1"/>
    <col min="12" max="12" width="11.42578125" style="58"/>
    <col min="13" max="13" width="6.7109375" style="58" customWidth="1"/>
    <col min="14" max="14" width="11.42578125" style="58"/>
    <col min="15" max="15" width="6.7109375" style="58" customWidth="1"/>
    <col min="16" max="16" width="11.5703125" style="58" customWidth="1"/>
    <col min="17" max="16384" width="11.42578125" style="58"/>
  </cols>
  <sheetData>
    <row r="1" spans="1:17" ht="90.75" customHeight="1" thickBot="1">
      <c r="A1" s="528"/>
      <c r="B1" s="529"/>
      <c r="C1" s="530"/>
      <c r="D1" s="1092" t="s">
        <v>965</v>
      </c>
      <c r="E1" s="1092"/>
      <c r="F1" s="1092"/>
      <c r="G1" s="1092"/>
      <c r="H1" s="1092"/>
      <c r="I1" s="1092"/>
      <c r="J1" s="1092"/>
      <c r="K1" s="1092"/>
      <c r="L1" s="1092"/>
      <c r="M1" s="1092"/>
      <c r="N1" s="1092"/>
      <c r="O1" s="1092"/>
      <c r="P1" s="820" t="s">
        <v>603</v>
      </c>
      <c r="Q1" s="871" t="s">
        <v>389</v>
      </c>
    </row>
    <row r="2" spans="1:17" ht="12.75" customHeight="1">
      <c r="A2" s="1093" t="s">
        <v>899</v>
      </c>
      <c r="B2" s="1095" t="s">
        <v>900</v>
      </c>
      <c r="C2" s="1075" t="s">
        <v>608</v>
      </c>
      <c r="D2" s="1097" t="s">
        <v>945</v>
      </c>
      <c r="E2" s="1097"/>
      <c r="F2" s="1097"/>
      <c r="G2" s="1097"/>
      <c r="H2" s="1097"/>
      <c r="I2" s="1097"/>
      <c r="J2" s="1097"/>
      <c r="K2" s="1097"/>
      <c r="L2" s="1097"/>
      <c r="M2" s="1097"/>
      <c r="N2" s="1097"/>
      <c r="O2" s="1098"/>
      <c r="P2" s="1090" t="s">
        <v>946</v>
      </c>
    </row>
    <row r="3" spans="1:17" ht="12.75" customHeight="1">
      <c r="A3" s="1094"/>
      <c r="B3" s="1096"/>
      <c r="C3" s="1076"/>
      <c r="D3" s="1082"/>
      <c r="E3" s="1082"/>
      <c r="F3" s="1082"/>
      <c r="G3" s="1082"/>
      <c r="H3" s="1082"/>
      <c r="I3" s="1082"/>
      <c r="J3" s="1082"/>
      <c r="K3" s="1082"/>
      <c r="L3" s="1082"/>
      <c r="M3" s="1082"/>
      <c r="N3" s="1082"/>
      <c r="O3" s="1099"/>
      <c r="P3" s="1090"/>
    </row>
    <row r="4" spans="1:17" ht="33.75" customHeight="1" thickBot="1">
      <c r="A4" s="1094"/>
      <c r="B4" s="1096"/>
      <c r="C4" s="1076"/>
      <c r="D4" s="531" t="s">
        <v>956</v>
      </c>
      <c r="E4" s="532" t="s">
        <v>680</v>
      </c>
      <c r="F4" s="532" t="s">
        <v>957</v>
      </c>
      <c r="G4" s="532" t="s">
        <v>680</v>
      </c>
      <c r="H4" s="532" t="s">
        <v>958</v>
      </c>
      <c r="I4" s="532" t="s">
        <v>680</v>
      </c>
      <c r="J4" s="532" t="s">
        <v>959</v>
      </c>
      <c r="K4" s="532" t="s">
        <v>680</v>
      </c>
      <c r="L4" s="532" t="s">
        <v>960</v>
      </c>
      <c r="M4" s="532" t="s">
        <v>680</v>
      </c>
      <c r="N4" s="532" t="s">
        <v>961</v>
      </c>
      <c r="O4" s="533" t="s">
        <v>680</v>
      </c>
      <c r="P4" s="1091"/>
    </row>
    <row r="5" spans="1:17" ht="20.25" customHeight="1">
      <c r="A5" s="1094"/>
      <c r="B5" s="534" t="s">
        <v>921</v>
      </c>
      <c r="C5" s="535">
        <v>6903721</v>
      </c>
      <c r="D5" s="535">
        <v>166667</v>
      </c>
      <c r="E5" s="560">
        <v>2.4141618700987483E-2</v>
      </c>
      <c r="F5" s="535">
        <v>250736</v>
      </c>
      <c r="G5" s="560">
        <v>3.631896480173518E-2</v>
      </c>
      <c r="H5" s="537">
        <v>274677</v>
      </c>
      <c r="I5" s="560">
        <v>3.9786804825977178E-2</v>
      </c>
      <c r="J5" s="537">
        <v>723952</v>
      </c>
      <c r="K5" s="560">
        <v>0.1048640291228455</v>
      </c>
      <c r="L5" s="537">
        <v>1890159</v>
      </c>
      <c r="M5" s="560">
        <v>0.27378843959655957</v>
      </c>
      <c r="N5" s="537">
        <v>757552</v>
      </c>
      <c r="O5" s="561">
        <v>0.10973096971908337</v>
      </c>
      <c r="P5" s="541">
        <v>4063743</v>
      </c>
    </row>
    <row r="6" spans="1:17" ht="24.75" customHeight="1">
      <c r="A6" s="542">
        <v>1</v>
      </c>
      <c r="B6" s="169" t="s">
        <v>392</v>
      </c>
      <c r="C6" s="543">
        <v>111247</v>
      </c>
      <c r="D6" s="543">
        <v>1294</v>
      </c>
      <c r="E6" s="558">
        <v>1.1631774339982201E-2</v>
      </c>
      <c r="F6" s="543">
        <v>1750</v>
      </c>
      <c r="G6" s="558">
        <v>1.5730761278955837E-2</v>
      </c>
      <c r="H6" s="60">
        <v>1998</v>
      </c>
      <c r="I6" s="558">
        <v>1.7960034877345005E-2</v>
      </c>
      <c r="J6" s="60">
        <v>5106</v>
      </c>
      <c r="K6" s="558">
        <v>4.5897866908770575E-2</v>
      </c>
      <c r="L6" s="60">
        <v>13370</v>
      </c>
      <c r="M6" s="558">
        <v>0.1201830161712226</v>
      </c>
      <c r="N6" s="60">
        <v>2825</v>
      </c>
      <c r="O6" s="558">
        <v>2.5393943207457279E-2</v>
      </c>
      <c r="P6" s="544">
        <v>26343</v>
      </c>
    </row>
    <row r="7" spans="1:17" ht="15">
      <c r="A7" s="545">
        <v>142</v>
      </c>
      <c r="B7" s="287" t="s">
        <v>67</v>
      </c>
      <c r="C7" s="427">
        <v>4824</v>
      </c>
      <c r="D7" s="546">
        <v>27</v>
      </c>
      <c r="E7" s="557">
        <v>5.597014925373134E-3</v>
      </c>
      <c r="F7" s="252">
        <v>37</v>
      </c>
      <c r="G7" s="557">
        <v>7.6699834162520727E-3</v>
      </c>
      <c r="H7" s="252">
        <v>51</v>
      </c>
      <c r="I7" s="557">
        <v>1.0572139303482588E-2</v>
      </c>
      <c r="J7" s="252">
        <v>142</v>
      </c>
      <c r="K7" s="557">
        <v>2.943615257048093E-2</v>
      </c>
      <c r="L7" s="252">
        <v>351</v>
      </c>
      <c r="M7" s="557">
        <v>7.2761194029850748E-2</v>
      </c>
      <c r="N7" s="252">
        <v>178</v>
      </c>
      <c r="O7" s="557">
        <v>3.6898839137645106E-2</v>
      </c>
      <c r="P7" s="547">
        <v>786</v>
      </c>
    </row>
    <row r="8" spans="1:17" ht="15">
      <c r="A8" s="545">
        <v>425</v>
      </c>
      <c r="B8" s="287" t="s">
        <v>147</v>
      </c>
      <c r="C8" s="427">
        <v>8707</v>
      </c>
      <c r="D8" s="546">
        <v>94</v>
      </c>
      <c r="E8" s="557">
        <v>1.0795911335706903E-2</v>
      </c>
      <c r="F8" s="252">
        <v>169</v>
      </c>
      <c r="G8" s="557">
        <v>1.9409670380153898E-2</v>
      </c>
      <c r="H8" s="252">
        <v>174</v>
      </c>
      <c r="I8" s="557">
        <v>1.9983920983117031E-2</v>
      </c>
      <c r="J8" s="252">
        <v>533</v>
      </c>
      <c r="K8" s="557">
        <v>6.1215114275869988E-2</v>
      </c>
      <c r="L8" s="252">
        <v>1138</v>
      </c>
      <c r="M8" s="557">
        <v>0.1306994372344091</v>
      </c>
      <c r="N8" s="252">
        <v>219</v>
      </c>
      <c r="O8" s="557">
        <v>2.5152176409785232E-2</v>
      </c>
      <c r="P8" s="547">
        <v>2327</v>
      </c>
    </row>
    <row r="9" spans="1:17" ht="15">
      <c r="A9" s="545">
        <v>579</v>
      </c>
      <c r="B9" s="287" t="s">
        <v>171</v>
      </c>
      <c r="C9" s="427">
        <v>42203</v>
      </c>
      <c r="D9" s="546">
        <v>789</v>
      </c>
      <c r="E9" s="557">
        <v>1.8695353410894962E-2</v>
      </c>
      <c r="F9" s="252">
        <v>1047</v>
      </c>
      <c r="G9" s="557">
        <v>2.4808662891263655E-2</v>
      </c>
      <c r="H9" s="252">
        <v>1219</v>
      </c>
      <c r="I9" s="557">
        <v>2.8884202544842783E-2</v>
      </c>
      <c r="J9" s="252">
        <v>2716</v>
      </c>
      <c r="K9" s="557">
        <v>6.4355614529772759E-2</v>
      </c>
      <c r="L9" s="252">
        <v>7882</v>
      </c>
      <c r="M9" s="557">
        <v>0.18676397412506221</v>
      </c>
      <c r="N9" s="252">
        <v>1724</v>
      </c>
      <c r="O9" s="557">
        <v>4.0850176527734997E-2</v>
      </c>
      <c r="P9" s="547">
        <v>15377</v>
      </c>
    </row>
    <row r="10" spans="1:17" ht="15">
      <c r="A10" s="545">
        <v>585</v>
      </c>
      <c r="B10" s="287" t="s">
        <v>173</v>
      </c>
      <c r="C10" s="427">
        <v>15232</v>
      </c>
      <c r="D10" s="546">
        <v>122</v>
      </c>
      <c r="E10" s="557">
        <v>8.0094537815126043E-3</v>
      </c>
      <c r="F10" s="252">
        <v>147</v>
      </c>
      <c r="G10" s="557">
        <v>9.6507352941176475E-3</v>
      </c>
      <c r="H10" s="252">
        <v>194</v>
      </c>
      <c r="I10" s="557">
        <v>1.2736344537815126E-2</v>
      </c>
      <c r="J10" s="252">
        <v>476</v>
      </c>
      <c r="K10" s="557">
        <v>3.125E-2</v>
      </c>
      <c r="L10" s="252">
        <v>1396</v>
      </c>
      <c r="M10" s="557">
        <v>9.164915966386554E-2</v>
      </c>
      <c r="N10" s="252">
        <v>388</v>
      </c>
      <c r="O10" s="557">
        <v>2.5472689075630252E-2</v>
      </c>
      <c r="P10" s="547">
        <v>2723</v>
      </c>
    </row>
    <row r="11" spans="1:17" ht="15">
      <c r="A11" s="545">
        <v>591</v>
      </c>
      <c r="B11" s="287" t="s">
        <v>175</v>
      </c>
      <c r="C11" s="427">
        <v>19554</v>
      </c>
      <c r="D11" s="546">
        <v>218</v>
      </c>
      <c r="E11" s="557">
        <v>1.1148614094302955E-2</v>
      </c>
      <c r="F11" s="252">
        <v>295</v>
      </c>
      <c r="G11" s="557">
        <v>1.508642732944666E-2</v>
      </c>
      <c r="H11" s="252">
        <v>314</v>
      </c>
      <c r="I11" s="557">
        <v>1.6058095530326277E-2</v>
      </c>
      <c r="J11" s="252">
        <v>952</v>
      </c>
      <c r="K11" s="557">
        <v>4.8685690907231259E-2</v>
      </c>
      <c r="L11" s="252">
        <v>1994</v>
      </c>
      <c r="M11" s="557">
        <v>0.10197402066073438</v>
      </c>
      <c r="N11" s="252">
        <v>263</v>
      </c>
      <c r="O11" s="557">
        <v>1.3449933517438888E-2</v>
      </c>
      <c r="P11" s="547">
        <v>4036</v>
      </c>
    </row>
    <row r="12" spans="1:17" ht="15">
      <c r="A12" s="545">
        <v>893</v>
      </c>
      <c r="B12" s="287" t="s">
        <v>265</v>
      </c>
      <c r="C12" s="427">
        <v>20727</v>
      </c>
      <c r="D12" s="546">
        <v>44</v>
      </c>
      <c r="E12" s="557">
        <v>2.12283494958267E-3</v>
      </c>
      <c r="F12" s="252">
        <v>55</v>
      </c>
      <c r="G12" s="557">
        <v>2.6535436869783375E-3</v>
      </c>
      <c r="H12" s="252">
        <v>46</v>
      </c>
      <c r="I12" s="557">
        <v>2.219327447290973E-3</v>
      </c>
      <c r="J12" s="252">
        <v>287</v>
      </c>
      <c r="K12" s="557">
        <v>1.3846673421141506E-2</v>
      </c>
      <c r="L12" s="252">
        <v>609</v>
      </c>
      <c r="M12" s="557">
        <v>2.9381965552178316E-2</v>
      </c>
      <c r="N12" s="252">
        <v>53</v>
      </c>
      <c r="O12" s="557">
        <v>2.5570511892700344E-3</v>
      </c>
      <c r="P12" s="547">
        <v>1094</v>
      </c>
    </row>
    <row r="13" spans="1:17">
      <c r="A13" s="542">
        <v>2</v>
      </c>
      <c r="B13" s="169" t="s">
        <v>393</v>
      </c>
      <c r="C13" s="543">
        <v>268459</v>
      </c>
      <c r="D13" s="543">
        <v>2197</v>
      </c>
      <c r="E13" s="558">
        <v>8.1837450038925869E-3</v>
      </c>
      <c r="F13" s="543">
        <v>2744</v>
      </c>
      <c r="G13" s="558">
        <v>1.0221300086791651E-2</v>
      </c>
      <c r="H13" s="60">
        <v>2952</v>
      </c>
      <c r="I13" s="558">
        <v>1.0996092513195683E-2</v>
      </c>
      <c r="J13" s="60">
        <v>7751</v>
      </c>
      <c r="K13" s="558">
        <v>2.887219277431563E-2</v>
      </c>
      <c r="L13" s="60">
        <v>17718</v>
      </c>
      <c r="M13" s="558">
        <v>6.5998904860704991E-2</v>
      </c>
      <c r="N13" s="60">
        <v>2793</v>
      </c>
      <c r="O13" s="558">
        <v>1.0403823302627216E-2</v>
      </c>
      <c r="P13" s="544">
        <v>36155</v>
      </c>
    </row>
    <row r="14" spans="1:17" ht="15">
      <c r="A14" s="545">
        <v>120</v>
      </c>
      <c r="B14" s="287" t="s">
        <v>57</v>
      </c>
      <c r="C14" s="427">
        <v>31160</v>
      </c>
      <c r="D14" s="546">
        <v>66</v>
      </c>
      <c r="E14" s="557">
        <v>2.1181001283697046E-3</v>
      </c>
      <c r="F14" s="252">
        <v>75</v>
      </c>
      <c r="G14" s="557">
        <v>2.4069319640564828E-3</v>
      </c>
      <c r="H14" s="252">
        <v>62</v>
      </c>
      <c r="I14" s="557">
        <v>1.9897304236200257E-3</v>
      </c>
      <c r="J14" s="252">
        <v>404</v>
      </c>
      <c r="K14" s="557">
        <v>1.2965340179717587E-2</v>
      </c>
      <c r="L14" s="252">
        <v>681</v>
      </c>
      <c r="M14" s="557">
        <v>2.1854942233632862E-2</v>
      </c>
      <c r="N14" s="252">
        <v>90</v>
      </c>
      <c r="O14" s="557">
        <v>2.8883183568677792E-3</v>
      </c>
      <c r="P14" s="547">
        <v>1378</v>
      </c>
    </row>
    <row r="15" spans="1:17" ht="15">
      <c r="A15" s="545">
        <v>154</v>
      </c>
      <c r="B15" s="287" t="s">
        <v>77</v>
      </c>
      <c r="C15" s="427">
        <v>97803</v>
      </c>
      <c r="D15" s="546">
        <v>1258</v>
      </c>
      <c r="E15" s="557">
        <v>1.2862591127061541E-2</v>
      </c>
      <c r="F15" s="252">
        <v>1635</v>
      </c>
      <c r="G15" s="557">
        <v>1.6717278611085549E-2</v>
      </c>
      <c r="H15" s="252">
        <v>1734</v>
      </c>
      <c r="I15" s="557">
        <v>1.7729517499463207E-2</v>
      </c>
      <c r="J15" s="252">
        <v>4086</v>
      </c>
      <c r="K15" s="557">
        <v>4.1777859574859667E-2</v>
      </c>
      <c r="L15" s="252">
        <v>10236</v>
      </c>
      <c r="M15" s="557">
        <v>0.10465936627710806</v>
      </c>
      <c r="N15" s="252">
        <v>1744</v>
      </c>
      <c r="O15" s="557">
        <v>1.7831763851824587E-2</v>
      </c>
      <c r="P15" s="547">
        <v>20693</v>
      </c>
    </row>
    <row r="16" spans="1:17" ht="15">
      <c r="A16" s="545">
        <v>250</v>
      </c>
      <c r="B16" s="287" t="s">
        <v>99</v>
      </c>
      <c r="C16" s="427">
        <v>56306</v>
      </c>
      <c r="D16" s="546">
        <v>571</v>
      </c>
      <c r="E16" s="557">
        <v>1.0141015167122508E-2</v>
      </c>
      <c r="F16" s="252">
        <v>777</v>
      </c>
      <c r="G16" s="557">
        <v>1.379959506979718E-2</v>
      </c>
      <c r="H16" s="252">
        <v>866</v>
      </c>
      <c r="I16" s="557">
        <v>1.5380243668525556E-2</v>
      </c>
      <c r="J16" s="252">
        <v>1858</v>
      </c>
      <c r="K16" s="557">
        <v>3.2998259510531737E-2</v>
      </c>
      <c r="L16" s="252">
        <v>4220</v>
      </c>
      <c r="M16" s="557">
        <v>7.4947607714985973E-2</v>
      </c>
      <c r="N16" s="252">
        <v>680</v>
      </c>
      <c r="O16" s="557">
        <v>1.2076865698149399E-2</v>
      </c>
      <c r="P16" s="547">
        <v>8972</v>
      </c>
    </row>
    <row r="17" spans="1:16" ht="15">
      <c r="A17" s="545">
        <v>495</v>
      </c>
      <c r="B17" s="287" t="s">
        <v>161</v>
      </c>
      <c r="C17" s="427">
        <v>27901</v>
      </c>
      <c r="D17" s="546">
        <v>89</v>
      </c>
      <c r="E17" s="557">
        <v>3.1898498261711049E-3</v>
      </c>
      <c r="F17" s="252">
        <v>56</v>
      </c>
      <c r="G17" s="557">
        <v>2.0070965198379985E-3</v>
      </c>
      <c r="H17" s="252">
        <v>77</v>
      </c>
      <c r="I17" s="557">
        <v>2.7597577147772481E-3</v>
      </c>
      <c r="J17" s="252">
        <v>357</v>
      </c>
      <c r="K17" s="557">
        <v>1.279524031396724E-2</v>
      </c>
      <c r="L17" s="252">
        <v>636</v>
      </c>
      <c r="M17" s="557">
        <v>2.2794881903874412E-2</v>
      </c>
      <c r="N17" s="252">
        <v>60</v>
      </c>
      <c r="O17" s="557">
        <v>2.1504605569692844E-3</v>
      </c>
      <c r="P17" s="547">
        <v>1275</v>
      </c>
    </row>
    <row r="18" spans="1:16" ht="15">
      <c r="A18" s="545">
        <v>790</v>
      </c>
      <c r="B18" s="287" t="s">
        <v>234</v>
      </c>
      <c r="C18" s="427">
        <v>29082</v>
      </c>
      <c r="D18" s="546">
        <v>108</v>
      </c>
      <c r="E18" s="557">
        <v>3.7136373014235611E-3</v>
      </c>
      <c r="F18" s="252">
        <v>104</v>
      </c>
      <c r="G18" s="557">
        <v>3.5760951791486144E-3</v>
      </c>
      <c r="H18" s="252">
        <v>117</v>
      </c>
      <c r="I18" s="557">
        <v>4.0231070765421907E-3</v>
      </c>
      <c r="J18" s="252">
        <v>533</v>
      </c>
      <c r="K18" s="557">
        <v>1.8327487793136647E-2</v>
      </c>
      <c r="L18" s="252">
        <v>1047</v>
      </c>
      <c r="M18" s="557">
        <v>3.6001650505467296E-2</v>
      </c>
      <c r="N18" s="252">
        <v>98</v>
      </c>
      <c r="O18" s="557">
        <v>3.3697819957361941E-3</v>
      </c>
      <c r="P18" s="547">
        <v>2007</v>
      </c>
    </row>
    <row r="19" spans="1:16" ht="15">
      <c r="A19" s="545">
        <v>895</v>
      </c>
      <c r="B19" s="287" t="s">
        <v>267</v>
      </c>
      <c r="C19" s="427">
        <v>26207</v>
      </c>
      <c r="D19" s="546">
        <v>105</v>
      </c>
      <c r="E19" s="557">
        <v>4.0065631319876373E-3</v>
      </c>
      <c r="F19" s="252">
        <v>97</v>
      </c>
      <c r="G19" s="557">
        <v>3.7013011790742933E-3</v>
      </c>
      <c r="H19" s="252">
        <v>96</v>
      </c>
      <c r="I19" s="557">
        <v>3.663143434960125E-3</v>
      </c>
      <c r="J19" s="252">
        <v>513</v>
      </c>
      <c r="K19" s="557">
        <v>1.957492273056817E-2</v>
      </c>
      <c r="L19" s="252">
        <v>898</v>
      </c>
      <c r="M19" s="557">
        <v>3.4265654214522837E-2</v>
      </c>
      <c r="N19" s="252">
        <v>121</v>
      </c>
      <c r="O19" s="557">
        <v>4.6170870378143243E-3</v>
      </c>
      <c r="P19" s="547">
        <v>1830</v>
      </c>
    </row>
    <row r="20" spans="1:16">
      <c r="A20" s="542">
        <v>3</v>
      </c>
      <c r="B20" s="169" t="s">
        <v>859</v>
      </c>
      <c r="C20" s="543">
        <v>543054</v>
      </c>
      <c r="D20" s="543">
        <v>13483</v>
      </c>
      <c r="E20" s="558">
        <v>2.4828101809396486E-2</v>
      </c>
      <c r="F20" s="543">
        <v>17848</v>
      </c>
      <c r="G20" s="558">
        <v>3.2865976495891756E-2</v>
      </c>
      <c r="H20" s="60">
        <v>19860</v>
      </c>
      <c r="I20" s="558">
        <v>3.6570948745428634E-2</v>
      </c>
      <c r="J20" s="60">
        <v>39551</v>
      </c>
      <c r="K20" s="558">
        <v>7.2830694553396164E-2</v>
      </c>
      <c r="L20" s="60">
        <v>89264</v>
      </c>
      <c r="M20" s="558">
        <v>0.16437407697945325</v>
      </c>
      <c r="N20" s="60">
        <v>17593</v>
      </c>
      <c r="O20" s="558">
        <v>3.239640993345045E-2</v>
      </c>
      <c r="P20" s="544">
        <v>197599</v>
      </c>
    </row>
    <row r="21" spans="1:16" ht="15">
      <c r="A21" s="545">
        <v>45</v>
      </c>
      <c r="B21" s="287" t="s">
        <v>32</v>
      </c>
      <c r="C21" s="427">
        <v>131422</v>
      </c>
      <c r="D21" s="546">
        <v>5042</v>
      </c>
      <c r="E21" s="557">
        <v>3.8364961726347187E-2</v>
      </c>
      <c r="F21" s="252">
        <v>7226</v>
      </c>
      <c r="G21" s="557">
        <v>5.4983183941805784E-2</v>
      </c>
      <c r="H21" s="252">
        <v>8067</v>
      </c>
      <c r="I21" s="557">
        <v>6.1382416946934304E-2</v>
      </c>
      <c r="J21" s="252">
        <v>15577</v>
      </c>
      <c r="K21" s="557">
        <v>0.11852657850283818</v>
      </c>
      <c r="L21" s="252">
        <v>37910</v>
      </c>
      <c r="M21" s="557">
        <v>0.28846007517767192</v>
      </c>
      <c r="N21" s="252">
        <v>7938</v>
      </c>
      <c r="O21" s="557">
        <v>6.0400846129262983E-2</v>
      </c>
      <c r="P21" s="547">
        <v>81760</v>
      </c>
    </row>
    <row r="22" spans="1:16" ht="15">
      <c r="A22" s="545">
        <v>51</v>
      </c>
      <c r="B22" s="287" t="s">
        <v>35</v>
      </c>
      <c r="C22" s="427">
        <v>32192</v>
      </c>
      <c r="D22" s="546">
        <v>279</v>
      </c>
      <c r="E22" s="557">
        <v>8.666749502982107E-3</v>
      </c>
      <c r="F22" s="252">
        <v>342</v>
      </c>
      <c r="G22" s="557">
        <v>1.062375745526839E-2</v>
      </c>
      <c r="H22" s="252">
        <v>316</v>
      </c>
      <c r="I22" s="557">
        <v>9.8161033797216704E-3</v>
      </c>
      <c r="J22" s="252">
        <v>828</v>
      </c>
      <c r="K22" s="557">
        <v>2.5720675944333995E-2</v>
      </c>
      <c r="L22" s="252">
        <v>1920</v>
      </c>
      <c r="M22" s="557">
        <v>5.9642147117296221E-2</v>
      </c>
      <c r="N22" s="252">
        <v>430</v>
      </c>
      <c r="O22" s="557">
        <v>1.3357355864811134E-2</v>
      </c>
      <c r="P22" s="547">
        <v>4115</v>
      </c>
    </row>
    <row r="23" spans="1:16" ht="15">
      <c r="A23" s="545">
        <v>147</v>
      </c>
      <c r="B23" s="287" t="s">
        <v>71</v>
      </c>
      <c r="C23" s="427">
        <v>52184</v>
      </c>
      <c r="D23" s="546">
        <v>1918</v>
      </c>
      <c r="E23" s="557">
        <v>3.6754560784914916E-2</v>
      </c>
      <c r="F23" s="252">
        <v>2522</v>
      </c>
      <c r="G23" s="557">
        <v>4.8328989728652461E-2</v>
      </c>
      <c r="H23" s="252">
        <v>2834</v>
      </c>
      <c r="I23" s="557">
        <v>5.4307833818795032E-2</v>
      </c>
      <c r="J23" s="252">
        <v>5468</v>
      </c>
      <c r="K23" s="557">
        <v>0.10478307527211406</v>
      </c>
      <c r="L23" s="252">
        <v>11525</v>
      </c>
      <c r="M23" s="557">
        <v>0.22085313506055496</v>
      </c>
      <c r="N23" s="252">
        <v>2219</v>
      </c>
      <c r="O23" s="557">
        <v>4.2522612294956311E-2</v>
      </c>
      <c r="P23" s="547">
        <v>26486</v>
      </c>
    </row>
    <row r="24" spans="1:16" ht="15">
      <c r="A24" s="545">
        <v>172</v>
      </c>
      <c r="B24" s="287" t="s">
        <v>79</v>
      </c>
      <c r="C24" s="427">
        <v>62235</v>
      </c>
      <c r="D24" s="546">
        <v>2255</v>
      </c>
      <c r="E24" s="557">
        <v>3.6233630593717363E-2</v>
      </c>
      <c r="F24" s="252">
        <v>2837</v>
      </c>
      <c r="G24" s="557">
        <v>4.5585281593958381E-2</v>
      </c>
      <c r="H24" s="252">
        <v>3308</v>
      </c>
      <c r="I24" s="557">
        <v>5.3153370290029728E-2</v>
      </c>
      <c r="J24" s="252">
        <v>6255</v>
      </c>
      <c r="K24" s="557">
        <v>0.1005061460592914</v>
      </c>
      <c r="L24" s="252">
        <v>13767</v>
      </c>
      <c r="M24" s="557">
        <v>0.22120993010363943</v>
      </c>
      <c r="N24" s="252">
        <v>2715</v>
      </c>
      <c r="O24" s="557">
        <v>4.3624969872258376E-2</v>
      </c>
      <c r="P24" s="547">
        <v>31137</v>
      </c>
    </row>
    <row r="25" spans="1:16" ht="15">
      <c r="A25" s="545">
        <v>475</v>
      </c>
      <c r="B25" s="287" t="s">
        <v>153</v>
      </c>
      <c r="C25" s="427">
        <v>5300</v>
      </c>
      <c r="D25" s="546">
        <v>7</v>
      </c>
      <c r="E25" s="557">
        <v>1.3207547169811322E-3</v>
      </c>
      <c r="F25" s="252">
        <v>14</v>
      </c>
      <c r="G25" s="557">
        <v>2.6415094339622643E-3</v>
      </c>
      <c r="H25" s="252">
        <v>12</v>
      </c>
      <c r="I25" s="557">
        <v>2.2641509433962265E-3</v>
      </c>
      <c r="J25" s="252">
        <v>54</v>
      </c>
      <c r="K25" s="557">
        <v>1.0188679245283019E-2</v>
      </c>
      <c r="L25" s="252">
        <v>191</v>
      </c>
      <c r="M25" s="557">
        <v>3.6037735849056604E-2</v>
      </c>
      <c r="N25" s="252">
        <v>31</v>
      </c>
      <c r="O25" s="557">
        <v>5.849056603773585E-3</v>
      </c>
      <c r="P25" s="547">
        <v>309</v>
      </c>
    </row>
    <row r="26" spans="1:16" ht="15">
      <c r="A26" s="545">
        <v>480</v>
      </c>
      <c r="B26" s="287" t="s">
        <v>155</v>
      </c>
      <c r="C26" s="427">
        <v>15035</v>
      </c>
      <c r="D26" s="546">
        <v>120</v>
      </c>
      <c r="E26" s="557">
        <v>7.9813767874958429E-3</v>
      </c>
      <c r="F26" s="252">
        <v>168</v>
      </c>
      <c r="G26" s="557">
        <v>1.117392750249418E-2</v>
      </c>
      <c r="H26" s="252">
        <v>157</v>
      </c>
      <c r="I26" s="557">
        <v>1.0442301296973728E-2</v>
      </c>
      <c r="J26" s="252">
        <v>516</v>
      </c>
      <c r="K26" s="557">
        <v>3.4319920186232124E-2</v>
      </c>
      <c r="L26" s="252">
        <v>1103</v>
      </c>
      <c r="M26" s="557">
        <v>7.3362154971732624E-2</v>
      </c>
      <c r="N26" s="252">
        <v>136</v>
      </c>
      <c r="O26" s="557">
        <v>9.0455603591619547E-3</v>
      </c>
      <c r="P26" s="547">
        <v>2200</v>
      </c>
    </row>
    <row r="27" spans="1:16" ht="15">
      <c r="A27" s="545">
        <v>490</v>
      </c>
      <c r="B27" s="287" t="s">
        <v>159</v>
      </c>
      <c r="C27" s="427">
        <v>45530</v>
      </c>
      <c r="D27" s="546">
        <v>403</v>
      </c>
      <c r="E27" s="557">
        <v>8.8513068306611022E-3</v>
      </c>
      <c r="F27" s="252">
        <v>462</v>
      </c>
      <c r="G27" s="557">
        <v>1.0147155721502306E-2</v>
      </c>
      <c r="H27" s="252">
        <v>469</v>
      </c>
      <c r="I27" s="557">
        <v>1.0300900505161432E-2</v>
      </c>
      <c r="J27" s="252">
        <v>1275</v>
      </c>
      <c r="K27" s="557">
        <v>2.8003514166483636E-2</v>
      </c>
      <c r="L27" s="252">
        <v>2736</v>
      </c>
      <c r="M27" s="557">
        <v>6.0092246870195473E-2</v>
      </c>
      <c r="N27" s="252">
        <v>411</v>
      </c>
      <c r="O27" s="557">
        <v>9.0270151548429607E-3</v>
      </c>
      <c r="P27" s="547">
        <v>5756</v>
      </c>
    </row>
    <row r="28" spans="1:16" ht="15">
      <c r="A28" s="545">
        <v>659</v>
      </c>
      <c r="B28" s="287" t="s">
        <v>199</v>
      </c>
      <c r="C28" s="427">
        <v>21707</v>
      </c>
      <c r="D28" s="546">
        <v>141</v>
      </c>
      <c r="E28" s="557">
        <v>6.4956004975353573E-3</v>
      </c>
      <c r="F28" s="252">
        <v>126</v>
      </c>
      <c r="G28" s="557">
        <v>5.804579168010319E-3</v>
      </c>
      <c r="H28" s="252">
        <v>148</v>
      </c>
      <c r="I28" s="557">
        <v>6.8180771179803751E-3</v>
      </c>
      <c r="J28" s="252">
        <v>465</v>
      </c>
      <c r="K28" s="557">
        <v>2.1421661215276177E-2</v>
      </c>
      <c r="L28" s="252">
        <v>980</v>
      </c>
      <c r="M28" s="557">
        <v>4.5146726862302484E-2</v>
      </c>
      <c r="N28" s="252">
        <v>101</v>
      </c>
      <c r="O28" s="557">
        <v>4.6528769521352563E-3</v>
      </c>
      <c r="P28" s="547">
        <v>1961</v>
      </c>
    </row>
    <row r="29" spans="1:16" ht="15">
      <c r="A29" s="545">
        <v>665</v>
      </c>
      <c r="B29" s="287" t="s">
        <v>207</v>
      </c>
      <c r="C29" s="427">
        <v>33180</v>
      </c>
      <c r="D29" s="546">
        <v>142</v>
      </c>
      <c r="E29" s="557">
        <v>4.2796865581675708E-3</v>
      </c>
      <c r="F29" s="252">
        <v>193</v>
      </c>
      <c r="G29" s="557">
        <v>5.8167570825798671E-3</v>
      </c>
      <c r="H29" s="252">
        <v>192</v>
      </c>
      <c r="I29" s="557">
        <v>5.7866184448462929E-3</v>
      </c>
      <c r="J29" s="252">
        <v>585</v>
      </c>
      <c r="K29" s="557">
        <v>1.763110307414105E-2</v>
      </c>
      <c r="L29" s="252">
        <v>1254</v>
      </c>
      <c r="M29" s="557">
        <v>3.7793851717902352E-2</v>
      </c>
      <c r="N29" s="252">
        <v>189</v>
      </c>
      <c r="O29" s="557">
        <v>5.6962025316455696E-3</v>
      </c>
      <c r="P29" s="547">
        <v>2555</v>
      </c>
    </row>
    <row r="30" spans="1:16" ht="15">
      <c r="A30" s="545">
        <v>837</v>
      </c>
      <c r="B30" s="287" t="s">
        <v>242</v>
      </c>
      <c r="C30" s="427">
        <v>134517</v>
      </c>
      <c r="D30" s="546">
        <v>3168</v>
      </c>
      <c r="E30" s="557">
        <v>2.3550926648676376E-2</v>
      </c>
      <c r="F30" s="252">
        <v>3946</v>
      </c>
      <c r="G30" s="557">
        <v>2.9334582246110158E-2</v>
      </c>
      <c r="H30" s="252">
        <v>4350</v>
      </c>
      <c r="I30" s="557">
        <v>3.2337920114186312E-2</v>
      </c>
      <c r="J30" s="252">
        <v>8458</v>
      </c>
      <c r="K30" s="557">
        <v>6.2876811109376513E-2</v>
      </c>
      <c r="L30" s="252">
        <v>17694</v>
      </c>
      <c r="M30" s="557">
        <v>0.13153727781618679</v>
      </c>
      <c r="N30" s="252">
        <v>3399</v>
      </c>
      <c r="O30" s="557">
        <v>2.5268181716809029E-2</v>
      </c>
      <c r="P30" s="547">
        <v>41015</v>
      </c>
    </row>
    <row r="31" spans="1:16" ht="15">
      <c r="A31" s="545">
        <v>873</v>
      </c>
      <c r="B31" s="287" t="s">
        <v>922</v>
      </c>
      <c r="C31" s="427">
        <v>9752</v>
      </c>
      <c r="D31" s="546">
        <v>8</v>
      </c>
      <c r="E31" s="557">
        <v>8.2034454470877774E-4</v>
      </c>
      <c r="F31" s="252">
        <v>12</v>
      </c>
      <c r="G31" s="557">
        <v>1.2305168170631665E-3</v>
      </c>
      <c r="H31" s="252">
        <v>7</v>
      </c>
      <c r="I31" s="557">
        <v>7.178014766201805E-4</v>
      </c>
      <c r="J31" s="252">
        <v>70</v>
      </c>
      <c r="K31" s="557">
        <v>7.178014766201805E-3</v>
      </c>
      <c r="L31" s="252">
        <v>184</v>
      </c>
      <c r="M31" s="557">
        <v>1.8867924528301886E-2</v>
      </c>
      <c r="N31" s="252">
        <v>24</v>
      </c>
      <c r="O31" s="557">
        <v>2.4610336341263331E-3</v>
      </c>
      <c r="P31" s="547">
        <v>305</v>
      </c>
    </row>
    <row r="32" spans="1:16">
      <c r="A32" s="542">
        <v>4</v>
      </c>
      <c r="B32" s="169" t="s">
        <v>395</v>
      </c>
      <c r="C32" s="543">
        <v>210077</v>
      </c>
      <c r="D32" s="543">
        <v>1989</v>
      </c>
      <c r="E32" s="558">
        <v>9.4679569871999308E-3</v>
      </c>
      <c r="F32" s="543">
        <v>2612</v>
      </c>
      <c r="G32" s="558">
        <v>1.2433536274794481E-2</v>
      </c>
      <c r="H32" s="60">
        <v>2923</v>
      </c>
      <c r="I32" s="558">
        <v>1.3913945838906686E-2</v>
      </c>
      <c r="J32" s="60">
        <v>9539</v>
      </c>
      <c r="K32" s="558">
        <v>4.5407160231724558E-2</v>
      </c>
      <c r="L32" s="60">
        <v>20061</v>
      </c>
      <c r="M32" s="558">
        <v>9.5493557124292527E-2</v>
      </c>
      <c r="N32" s="60">
        <v>4136</v>
      </c>
      <c r="O32" s="558">
        <v>1.9688019154881307E-2</v>
      </c>
      <c r="P32" s="544">
        <v>41260</v>
      </c>
    </row>
    <row r="33" spans="1:16" ht="15">
      <c r="A33" s="545">
        <v>31</v>
      </c>
      <c r="B33" s="287" t="s">
        <v>16</v>
      </c>
      <c r="C33" s="427">
        <v>27846</v>
      </c>
      <c r="D33" s="546">
        <v>142</v>
      </c>
      <c r="E33" s="557">
        <v>5.0994756877109819E-3</v>
      </c>
      <c r="F33" s="252">
        <v>181</v>
      </c>
      <c r="G33" s="557">
        <v>6.500035911800618E-3</v>
      </c>
      <c r="H33" s="252">
        <v>241</v>
      </c>
      <c r="I33" s="557">
        <v>8.6547439488615964E-3</v>
      </c>
      <c r="J33" s="252">
        <v>694</v>
      </c>
      <c r="K33" s="557">
        <v>2.4922789628671983E-2</v>
      </c>
      <c r="L33" s="252">
        <v>1671</v>
      </c>
      <c r="M33" s="557">
        <v>6.0008618832148246E-2</v>
      </c>
      <c r="N33" s="252">
        <v>440</v>
      </c>
      <c r="O33" s="557">
        <v>1.5801192271780506E-2</v>
      </c>
      <c r="P33" s="547">
        <v>3369</v>
      </c>
    </row>
    <row r="34" spans="1:16" ht="15">
      <c r="A34" s="545">
        <v>40</v>
      </c>
      <c r="B34" s="287" t="s">
        <v>24</v>
      </c>
      <c r="C34" s="427">
        <v>19675</v>
      </c>
      <c r="D34" s="546">
        <v>78</v>
      </c>
      <c r="E34" s="557">
        <v>3.9644218551461241E-3</v>
      </c>
      <c r="F34" s="252">
        <v>76</v>
      </c>
      <c r="G34" s="557">
        <v>3.8627700127064801E-3</v>
      </c>
      <c r="H34" s="252">
        <v>90</v>
      </c>
      <c r="I34" s="557">
        <v>4.5743329097839899E-3</v>
      </c>
      <c r="J34" s="252">
        <v>398</v>
      </c>
      <c r="K34" s="557">
        <v>2.0228716645489201E-2</v>
      </c>
      <c r="L34" s="252">
        <v>842</v>
      </c>
      <c r="M34" s="557">
        <v>4.2795425667090214E-2</v>
      </c>
      <c r="N34" s="252">
        <v>128</v>
      </c>
      <c r="O34" s="557">
        <v>6.5057179161372297E-3</v>
      </c>
      <c r="P34" s="547">
        <v>1612</v>
      </c>
    </row>
    <row r="35" spans="1:16" ht="15">
      <c r="A35" s="545">
        <v>190</v>
      </c>
      <c r="B35" s="287" t="s">
        <v>81</v>
      </c>
      <c r="C35" s="427">
        <v>10422</v>
      </c>
      <c r="D35" s="546">
        <v>139</v>
      </c>
      <c r="E35" s="557">
        <v>1.3337171368259451E-2</v>
      </c>
      <c r="F35" s="252">
        <v>224</v>
      </c>
      <c r="G35" s="557">
        <v>2.1492995586259837E-2</v>
      </c>
      <c r="H35" s="252">
        <v>233</v>
      </c>
      <c r="I35" s="557">
        <v>2.2356553444636346E-2</v>
      </c>
      <c r="J35" s="252">
        <v>672</v>
      </c>
      <c r="K35" s="557">
        <v>6.44789867587795E-2</v>
      </c>
      <c r="L35" s="252">
        <v>1484</v>
      </c>
      <c r="M35" s="557">
        <v>0.14239109575897141</v>
      </c>
      <c r="N35" s="252">
        <v>524</v>
      </c>
      <c r="O35" s="557">
        <v>5.0278257532143544E-2</v>
      </c>
      <c r="P35" s="547">
        <v>3276</v>
      </c>
    </row>
    <row r="36" spans="1:16" ht="15">
      <c r="A36" s="545">
        <v>604</v>
      </c>
      <c r="B36" s="287" t="s">
        <v>177</v>
      </c>
      <c r="C36" s="427">
        <v>30501</v>
      </c>
      <c r="D36" s="546">
        <v>280</v>
      </c>
      <c r="E36" s="557">
        <v>9.1800268843644471E-3</v>
      </c>
      <c r="F36" s="252">
        <v>320</v>
      </c>
      <c r="G36" s="557">
        <v>1.0491459296416511E-2</v>
      </c>
      <c r="H36" s="252">
        <v>363</v>
      </c>
      <c r="I36" s="557">
        <v>1.190124913937248E-2</v>
      </c>
      <c r="J36" s="252">
        <v>1522</v>
      </c>
      <c r="K36" s="557">
        <v>4.9900003278581032E-2</v>
      </c>
      <c r="L36" s="252">
        <v>2850</v>
      </c>
      <c r="M36" s="557">
        <v>9.3439559358709554E-2</v>
      </c>
      <c r="N36" s="252">
        <v>365</v>
      </c>
      <c r="O36" s="557">
        <v>1.1966820759975082E-2</v>
      </c>
      <c r="P36" s="547">
        <v>5700</v>
      </c>
    </row>
    <row r="37" spans="1:16" ht="15">
      <c r="A37" s="545">
        <v>670</v>
      </c>
      <c r="B37" s="287" t="s">
        <v>211</v>
      </c>
      <c r="C37" s="427">
        <v>22966</v>
      </c>
      <c r="D37" s="546">
        <v>160</v>
      </c>
      <c r="E37" s="557">
        <v>6.9668205172864232E-3</v>
      </c>
      <c r="F37" s="252">
        <v>221</v>
      </c>
      <c r="G37" s="557">
        <v>9.6229208395018726E-3</v>
      </c>
      <c r="H37" s="252">
        <v>302</v>
      </c>
      <c r="I37" s="557">
        <v>1.3149873726378124E-2</v>
      </c>
      <c r="J37" s="252">
        <v>778</v>
      </c>
      <c r="K37" s="557">
        <v>3.3876164765305236E-2</v>
      </c>
      <c r="L37" s="252">
        <v>1756</v>
      </c>
      <c r="M37" s="557">
        <v>7.6460855177218498E-2</v>
      </c>
      <c r="N37" s="252">
        <v>410</v>
      </c>
      <c r="O37" s="557">
        <v>1.785247757554646E-2</v>
      </c>
      <c r="P37" s="547">
        <v>3627</v>
      </c>
    </row>
    <row r="38" spans="1:16" ht="15">
      <c r="A38" s="545">
        <v>690</v>
      </c>
      <c r="B38" s="287" t="s">
        <v>221</v>
      </c>
      <c r="C38" s="427">
        <v>13075</v>
      </c>
      <c r="D38" s="546">
        <v>64</v>
      </c>
      <c r="E38" s="557">
        <v>4.8948374760994263E-3</v>
      </c>
      <c r="F38" s="252">
        <v>100</v>
      </c>
      <c r="G38" s="557">
        <v>7.6481835564053535E-3</v>
      </c>
      <c r="H38" s="252">
        <v>124</v>
      </c>
      <c r="I38" s="557">
        <v>9.4837476099426388E-3</v>
      </c>
      <c r="J38" s="252">
        <v>376</v>
      </c>
      <c r="K38" s="557">
        <v>2.875717017208413E-2</v>
      </c>
      <c r="L38" s="252">
        <v>718</v>
      </c>
      <c r="M38" s="557">
        <v>5.4913957934990439E-2</v>
      </c>
      <c r="N38" s="252">
        <v>237</v>
      </c>
      <c r="O38" s="557">
        <v>1.8126195028680687E-2</v>
      </c>
      <c r="P38" s="547">
        <v>1619</v>
      </c>
    </row>
    <row r="39" spans="1:16" ht="15">
      <c r="A39" s="545">
        <v>736</v>
      </c>
      <c r="B39" s="287" t="s">
        <v>225</v>
      </c>
      <c r="C39" s="427">
        <v>40922</v>
      </c>
      <c r="D39" s="546">
        <v>759</v>
      </c>
      <c r="E39" s="557">
        <v>1.854748057279703E-2</v>
      </c>
      <c r="F39" s="252">
        <v>1030</v>
      </c>
      <c r="G39" s="557">
        <v>2.5169835296417576E-2</v>
      </c>
      <c r="H39" s="252">
        <v>1035</v>
      </c>
      <c r="I39" s="557">
        <v>2.529201896290504E-2</v>
      </c>
      <c r="J39" s="252">
        <v>3386</v>
      </c>
      <c r="K39" s="557">
        <v>8.2742778945310597E-2</v>
      </c>
      <c r="L39" s="252">
        <v>6949</v>
      </c>
      <c r="M39" s="557">
        <v>0.16981085968427739</v>
      </c>
      <c r="N39" s="252">
        <v>1136</v>
      </c>
      <c r="O39" s="557">
        <v>2.7760129025951812E-2</v>
      </c>
      <c r="P39" s="547">
        <v>14295</v>
      </c>
    </row>
    <row r="40" spans="1:16" ht="15">
      <c r="A40" s="545">
        <v>858</v>
      </c>
      <c r="B40" s="287" t="s">
        <v>253</v>
      </c>
      <c r="C40" s="427">
        <v>12556</v>
      </c>
      <c r="D40" s="546">
        <v>150</v>
      </c>
      <c r="E40" s="557">
        <v>1.1946479770627589E-2</v>
      </c>
      <c r="F40" s="252">
        <v>181</v>
      </c>
      <c r="G40" s="557">
        <v>1.4415418923223957E-2</v>
      </c>
      <c r="H40" s="252">
        <v>188</v>
      </c>
      <c r="I40" s="557">
        <v>1.4972921312519911E-2</v>
      </c>
      <c r="J40" s="252">
        <v>646</v>
      </c>
      <c r="K40" s="557">
        <v>5.1449506212169482E-2</v>
      </c>
      <c r="L40" s="252">
        <v>1501</v>
      </c>
      <c r="M40" s="557">
        <v>0.11954444090474674</v>
      </c>
      <c r="N40" s="252">
        <v>248</v>
      </c>
      <c r="O40" s="557">
        <v>1.9751513220770945E-2</v>
      </c>
      <c r="P40" s="547">
        <v>2914</v>
      </c>
    </row>
    <row r="41" spans="1:16" ht="15">
      <c r="A41" s="545">
        <v>885</v>
      </c>
      <c r="B41" s="287" t="s">
        <v>259</v>
      </c>
      <c r="C41" s="427">
        <v>8091</v>
      </c>
      <c r="D41" s="546">
        <v>43</v>
      </c>
      <c r="E41" s="557">
        <v>5.314547027561488E-3</v>
      </c>
      <c r="F41" s="252">
        <v>51</v>
      </c>
      <c r="G41" s="557">
        <v>6.3032999629217649E-3</v>
      </c>
      <c r="H41" s="252">
        <v>65</v>
      </c>
      <c r="I41" s="557">
        <v>8.0336175998022494E-3</v>
      </c>
      <c r="J41" s="252">
        <v>215</v>
      </c>
      <c r="K41" s="557">
        <v>2.6572735137807439E-2</v>
      </c>
      <c r="L41" s="252">
        <v>517</v>
      </c>
      <c r="M41" s="557">
        <v>6.3898158447657893E-2</v>
      </c>
      <c r="N41" s="252">
        <v>134</v>
      </c>
      <c r="O41" s="557">
        <v>1.6561611667284638E-2</v>
      </c>
      <c r="P41" s="547">
        <v>1025</v>
      </c>
    </row>
    <row r="42" spans="1:16" ht="15">
      <c r="A42" s="545">
        <v>890</v>
      </c>
      <c r="B42" s="287" t="s">
        <v>263</v>
      </c>
      <c r="C42" s="427">
        <v>24023</v>
      </c>
      <c r="D42" s="546">
        <v>174</v>
      </c>
      <c r="E42" s="557">
        <v>7.2430587353785958E-3</v>
      </c>
      <c r="F42" s="252">
        <v>228</v>
      </c>
      <c r="G42" s="557">
        <v>9.4909045498064361E-3</v>
      </c>
      <c r="H42" s="252">
        <v>282</v>
      </c>
      <c r="I42" s="557">
        <v>1.1738750364234276E-2</v>
      </c>
      <c r="J42" s="252">
        <v>852</v>
      </c>
      <c r="K42" s="557">
        <v>3.5466011738750365E-2</v>
      </c>
      <c r="L42" s="252">
        <v>1773</v>
      </c>
      <c r="M42" s="557">
        <v>7.3804270907047415E-2</v>
      </c>
      <c r="N42" s="252">
        <v>514</v>
      </c>
      <c r="O42" s="557">
        <v>2.1396162011405737E-2</v>
      </c>
      <c r="P42" s="547">
        <v>3823</v>
      </c>
    </row>
    <row r="43" spans="1:16">
      <c r="A43" s="542">
        <v>5</v>
      </c>
      <c r="B43" s="169" t="s">
        <v>396</v>
      </c>
      <c r="C43" s="543">
        <v>222192</v>
      </c>
      <c r="D43" s="543">
        <v>1693</v>
      </c>
      <c r="E43" s="558">
        <v>7.6195362569309423E-3</v>
      </c>
      <c r="F43" s="543">
        <v>2234</v>
      </c>
      <c r="G43" s="558">
        <v>1.0054367393965579E-2</v>
      </c>
      <c r="H43" s="60">
        <v>2497</v>
      </c>
      <c r="I43" s="558">
        <v>1.1238028371858572E-2</v>
      </c>
      <c r="J43" s="60">
        <v>7599</v>
      </c>
      <c r="K43" s="558">
        <v>3.4200151220565994E-2</v>
      </c>
      <c r="L43" s="60">
        <v>16833</v>
      </c>
      <c r="M43" s="558">
        <v>7.5758803197234825E-2</v>
      </c>
      <c r="N43" s="60">
        <v>4625</v>
      </c>
      <c r="O43" s="558">
        <v>2.0815330885000361E-2</v>
      </c>
      <c r="P43" s="544">
        <v>35481</v>
      </c>
    </row>
    <row r="44" spans="1:16" ht="15">
      <c r="A44" s="545">
        <v>4</v>
      </c>
      <c r="B44" s="287" t="s">
        <v>10</v>
      </c>
      <c r="C44" s="427">
        <v>2855</v>
      </c>
      <c r="D44" s="546">
        <v>15</v>
      </c>
      <c r="E44" s="557">
        <v>5.2539404553415062E-3</v>
      </c>
      <c r="F44" s="252">
        <v>21</v>
      </c>
      <c r="G44" s="557">
        <v>7.3555166374781088E-3</v>
      </c>
      <c r="H44" s="252">
        <v>16</v>
      </c>
      <c r="I44" s="557">
        <v>5.6042031523642734E-3</v>
      </c>
      <c r="J44" s="252">
        <v>74</v>
      </c>
      <c r="K44" s="557">
        <v>2.5919439579684764E-2</v>
      </c>
      <c r="L44" s="252">
        <v>153</v>
      </c>
      <c r="M44" s="557">
        <v>5.3590192644483364E-2</v>
      </c>
      <c r="N44" s="252">
        <v>42</v>
      </c>
      <c r="O44" s="557">
        <v>1.4711033274956218E-2</v>
      </c>
      <c r="P44" s="547">
        <v>321</v>
      </c>
    </row>
    <row r="45" spans="1:16" ht="15">
      <c r="A45" s="545">
        <v>42</v>
      </c>
      <c r="B45" s="287" t="s">
        <v>923</v>
      </c>
      <c r="C45" s="427">
        <v>28049</v>
      </c>
      <c r="D45" s="546">
        <v>463</v>
      </c>
      <c r="E45" s="557">
        <v>1.6506827337873009E-2</v>
      </c>
      <c r="F45" s="252">
        <v>566</v>
      </c>
      <c r="G45" s="557">
        <v>2.0178972512389034E-2</v>
      </c>
      <c r="H45" s="252">
        <v>610</v>
      </c>
      <c r="I45" s="557">
        <v>2.1747655887910441E-2</v>
      </c>
      <c r="J45" s="252">
        <v>1647</v>
      </c>
      <c r="K45" s="557">
        <v>5.8718670897358195E-2</v>
      </c>
      <c r="L45" s="252">
        <v>4379</v>
      </c>
      <c r="M45" s="557">
        <v>0.15611964775927842</v>
      </c>
      <c r="N45" s="252">
        <v>1308</v>
      </c>
      <c r="O45" s="557">
        <v>4.6632678526863702E-2</v>
      </c>
      <c r="P45" s="547">
        <v>8973</v>
      </c>
    </row>
    <row r="46" spans="1:16" ht="15">
      <c r="A46" s="545">
        <v>44</v>
      </c>
      <c r="B46" s="287" t="s">
        <v>30</v>
      </c>
      <c r="C46" s="427">
        <v>7483</v>
      </c>
      <c r="D46" s="546">
        <v>88</v>
      </c>
      <c r="E46" s="557">
        <v>1.1759989309100627E-2</v>
      </c>
      <c r="F46" s="252">
        <v>91</v>
      </c>
      <c r="G46" s="557">
        <v>1.216089803554724E-2</v>
      </c>
      <c r="H46" s="252">
        <v>110</v>
      </c>
      <c r="I46" s="557">
        <v>1.4699986636375785E-2</v>
      </c>
      <c r="J46" s="252">
        <v>296</v>
      </c>
      <c r="K46" s="557">
        <v>3.9556327676065747E-2</v>
      </c>
      <c r="L46" s="252">
        <v>599</v>
      </c>
      <c r="M46" s="557">
        <v>8.0048109047173591E-2</v>
      </c>
      <c r="N46" s="252">
        <v>116</v>
      </c>
      <c r="O46" s="557">
        <v>1.550180408926901E-2</v>
      </c>
      <c r="P46" s="547">
        <v>1300</v>
      </c>
    </row>
    <row r="47" spans="1:16" ht="15">
      <c r="A47" s="545">
        <v>59</v>
      </c>
      <c r="B47" s="287" t="s">
        <v>39</v>
      </c>
      <c r="C47" s="427">
        <v>5404</v>
      </c>
      <c r="D47" s="546">
        <v>24</v>
      </c>
      <c r="E47" s="557">
        <v>4.4411547002220575E-3</v>
      </c>
      <c r="F47" s="252">
        <v>35</v>
      </c>
      <c r="G47" s="557">
        <v>6.4766839378238338E-3</v>
      </c>
      <c r="H47" s="252">
        <v>62</v>
      </c>
      <c r="I47" s="557">
        <v>1.1472982975573649E-2</v>
      </c>
      <c r="J47" s="252">
        <v>130</v>
      </c>
      <c r="K47" s="557">
        <v>2.4056254626202814E-2</v>
      </c>
      <c r="L47" s="252">
        <v>348</v>
      </c>
      <c r="M47" s="557">
        <v>6.4396743153219832E-2</v>
      </c>
      <c r="N47" s="252">
        <v>140</v>
      </c>
      <c r="O47" s="557">
        <v>2.5906735751295335E-2</v>
      </c>
      <c r="P47" s="547">
        <v>739</v>
      </c>
    </row>
    <row r="48" spans="1:16" ht="15">
      <c r="A48" s="545">
        <v>113</v>
      </c>
      <c r="B48" s="287" t="s">
        <v>55</v>
      </c>
      <c r="C48" s="427">
        <v>10017</v>
      </c>
      <c r="D48" s="546">
        <v>97</v>
      </c>
      <c r="E48" s="557">
        <v>9.6835379854247772E-3</v>
      </c>
      <c r="F48" s="252">
        <v>128</v>
      </c>
      <c r="G48" s="557">
        <v>1.2778276929220326E-2</v>
      </c>
      <c r="H48" s="252">
        <v>145</v>
      </c>
      <c r="I48" s="557">
        <v>1.44753918338824E-2</v>
      </c>
      <c r="J48" s="252">
        <v>480</v>
      </c>
      <c r="K48" s="557">
        <v>4.7918538484576223E-2</v>
      </c>
      <c r="L48" s="252">
        <v>842</v>
      </c>
      <c r="M48" s="557">
        <v>8.4057102925027452E-2</v>
      </c>
      <c r="N48" s="252">
        <v>117</v>
      </c>
      <c r="O48" s="557">
        <v>1.1680143755615454E-2</v>
      </c>
      <c r="P48" s="547">
        <v>1809</v>
      </c>
    </row>
    <row r="49" spans="1:16" ht="15">
      <c r="A49" s="545">
        <v>125</v>
      </c>
      <c r="B49" s="287" t="s">
        <v>59</v>
      </c>
      <c r="C49" s="427">
        <v>8870</v>
      </c>
      <c r="D49" s="546">
        <v>26</v>
      </c>
      <c r="E49" s="557">
        <v>2.9312288613303271E-3</v>
      </c>
      <c r="F49" s="252">
        <v>33</v>
      </c>
      <c r="G49" s="557">
        <v>3.7204058624577228E-3</v>
      </c>
      <c r="H49" s="252">
        <v>58</v>
      </c>
      <c r="I49" s="557">
        <v>6.5388951521984217E-3</v>
      </c>
      <c r="J49" s="252">
        <v>154</v>
      </c>
      <c r="K49" s="557">
        <v>1.7361894024802704E-2</v>
      </c>
      <c r="L49" s="252">
        <v>283</v>
      </c>
      <c r="M49" s="557">
        <v>3.1905298759864711E-2</v>
      </c>
      <c r="N49" s="252">
        <v>58</v>
      </c>
      <c r="O49" s="557">
        <v>6.5388951521984217E-3</v>
      </c>
      <c r="P49" s="547">
        <v>612</v>
      </c>
    </row>
    <row r="50" spans="1:16" ht="15">
      <c r="A50" s="545">
        <v>138</v>
      </c>
      <c r="B50" s="287" t="s">
        <v>65</v>
      </c>
      <c r="C50" s="427">
        <v>16371</v>
      </c>
      <c r="D50" s="546">
        <v>127</v>
      </c>
      <c r="E50" s="557">
        <v>7.7576201820291979E-3</v>
      </c>
      <c r="F50" s="252">
        <v>174</v>
      </c>
      <c r="G50" s="557">
        <v>1.0628550485614806E-2</v>
      </c>
      <c r="H50" s="252">
        <v>150</v>
      </c>
      <c r="I50" s="557">
        <v>9.1625435220817307E-3</v>
      </c>
      <c r="J50" s="252">
        <v>667</v>
      </c>
      <c r="K50" s="557">
        <v>4.0742776861523423E-2</v>
      </c>
      <c r="L50" s="252">
        <v>1173</v>
      </c>
      <c r="M50" s="557">
        <v>7.1651090342679122E-2</v>
      </c>
      <c r="N50" s="252">
        <v>268</v>
      </c>
      <c r="O50" s="557">
        <v>1.6370411092786023E-2</v>
      </c>
      <c r="P50" s="547">
        <v>2559</v>
      </c>
    </row>
    <row r="51" spans="1:16" ht="15">
      <c r="A51" s="545">
        <v>234</v>
      </c>
      <c r="B51" s="287" t="s">
        <v>92</v>
      </c>
      <c r="C51" s="427">
        <v>24586</v>
      </c>
      <c r="D51" s="546">
        <v>115</v>
      </c>
      <c r="E51" s="557">
        <v>4.6774587163426343E-3</v>
      </c>
      <c r="F51" s="252">
        <v>126</v>
      </c>
      <c r="G51" s="557">
        <v>5.1248678109493207E-3</v>
      </c>
      <c r="H51" s="252">
        <v>138</v>
      </c>
      <c r="I51" s="557">
        <v>5.612950459611161E-3</v>
      </c>
      <c r="J51" s="252">
        <v>637</v>
      </c>
      <c r="K51" s="557">
        <v>2.5909053933132677E-2</v>
      </c>
      <c r="L51" s="252">
        <v>1072</v>
      </c>
      <c r="M51" s="557">
        <v>4.3602049947124383E-2</v>
      </c>
      <c r="N51" s="252">
        <v>173</v>
      </c>
      <c r="O51" s="557">
        <v>7.036524851541528E-3</v>
      </c>
      <c r="P51" s="547">
        <v>2261</v>
      </c>
    </row>
    <row r="52" spans="1:16" ht="15">
      <c r="A52" s="545">
        <v>240</v>
      </c>
      <c r="B52" s="287" t="s">
        <v>97</v>
      </c>
      <c r="C52" s="427">
        <v>12820</v>
      </c>
      <c r="D52" s="546">
        <v>67</v>
      </c>
      <c r="E52" s="557">
        <v>5.2262090483619341E-3</v>
      </c>
      <c r="F52" s="252">
        <v>104</v>
      </c>
      <c r="G52" s="557">
        <v>8.1123244929797184E-3</v>
      </c>
      <c r="H52" s="252">
        <v>141</v>
      </c>
      <c r="I52" s="557">
        <v>1.0998439937597504E-2</v>
      </c>
      <c r="J52" s="252">
        <v>325</v>
      </c>
      <c r="K52" s="557">
        <v>2.5351014040561622E-2</v>
      </c>
      <c r="L52" s="252">
        <v>843</v>
      </c>
      <c r="M52" s="557">
        <v>6.5756630265210614E-2</v>
      </c>
      <c r="N52" s="252">
        <v>318</v>
      </c>
      <c r="O52" s="557">
        <v>2.4804992199687986E-2</v>
      </c>
      <c r="P52" s="547">
        <v>1798</v>
      </c>
    </row>
    <row r="53" spans="1:16" ht="15">
      <c r="A53" s="545">
        <v>284</v>
      </c>
      <c r="B53" s="287" t="s">
        <v>108</v>
      </c>
      <c r="C53" s="427">
        <v>21905</v>
      </c>
      <c r="D53" s="546">
        <v>122</v>
      </c>
      <c r="E53" s="557">
        <v>5.5695046792969645E-3</v>
      </c>
      <c r="F53" s="252">
        <v>200</v>
      </c>
      <c r="G53" s="557">
        <v>9.1303355398310894E-3</v>
      </c>
      <c r="H53" s="252">
        <v>179</v>
      </c>
      <c r="I53" s="557">
        <v>8.171650308148825E-3</v>
      </c>
      <c r="J53" s="252">
        <v>589</v>
      </c>
      <c r="K53" s="557">
        <v>2.6888838164802555E-2</v>
      </c>
      <c r="L53" s="252">
        <v>1278</v>
      </c>
      <c r="M53" s="557">
        <v>5.834284409952066E-2</v>
      </c>
      <c r="N53" s="252">
        <v>382</v>
      </c>
      <c r="O53" s="557">
        <v>1.7438940881077381E-2</v>
      </c>
      <c r="P53" s="547">
        <v>2750</v>
      </c>
    </row>
    <row r="54" spans="1:16" ht="15">
      <c r="A54" s="545">
        <v>306</v>
      </c>
      <c r="B54" s="287" t="s">
        <v>110</v>
      </c>
      <c r="C54" s="427">
        <v>5963</v>
      </c>
      <c r="D54" s="546">
        <v>57</v>
      </c>
      <c r="E54" s="557">
        <v>9.5589468388395105E-3</v>
      </c>
      <c r="F54" s="252">
        <v>68</v>
      </c>
      <c r="G54" s="557">
        <v>1.1403655877913801E-2</v>
      </c>
      <c r="H54" s="252">
        <v>72</v>
      </c>
      <c r="I54" s="557">
        <v>1.2074459164849907E-2</v>
      </c>
      <c r="J54" s="252">
        <v>266</v>
      </c>
      <c r="K54" s="557">
        <v>4.4608418581251051E-2</v>
      </c>
      <c r="L54" s="252">
        <v>491</v>
      </c>
      <c r="M54" s="557">
        <v>8.2341103471407009E-2</v>
      </c>
      <c r="N54" s="252">
        <v>73</v>
      </c>
      <c r="O54" s="557">
        <v>1.2242159986583935E-2</v>
      </c>
      <c r="P54" s="547">
        <v>1027</v>
      </c>
    </row>
    <row r="55" spans="1:16" ht="15">
      <c r="A55" s="545">
        <v>347</v>
      </c>
      <c r="B55" s="287" t="s">
        <v>124</v>
      </c>
      <c r="C55" s="427">
        <v>5716</v>
      </c>
      <c r="D55" s="546">
        <v>21</v>
      </c>
      <c r="E55" s="557">
        <v>3.6738978306508048E-3</v>
      </c>
      <c r="F55" s="252">
        <v>50</v>
      </c>
      <c r="G55" s="557">
        <v>8.74737578726382E-3</v>
      </c>
      <c r="H55" s="252">
        <v>47</v>
      </c>
      <c r="I55" s="557">
        <v>8.2225332400279912E-3</v>
      </c>
      <c r="J55" s="252">
        <v>148</v>
      </c>
      <c r="K55" s="557">
        <v>2.5892232330300909E-2</v>
      </c>
      <c r="L55" s="252">
        <v>332</v>
      </c>
      <c r="M55" s="557">
        <v>5.8082575227431772E-2</v>
      </c>
      <c r="N55" s="252">
        <v>109</v>
      </c>
      <c r="O55" s="557">
        <v>1.9069279216235129E-2</v>
      </c>
      <c r="P55" s="547">
        <v>707</v>
      </c>
    </row>
    <row r="56" spans="1:16" ht="15">
      <c r="A56" s="545">
        <v>411</v>
      </c>
      <c r="B56" s="287" t="s">
        <v>145</v>
      </c>
      <c r="C56" s="427">
        <v>10649</v>
      </c>
      <c r="D56" s="546">
        <v>41</v>
      </c>
      <c r="E56" s="557">
        <v>3.8501267724668983E-3</v>
      </c>
      <c r="F56" s="252">
        <v>60</v>
      </c>
      <c r="G56" s="557">
        <v>5.6343318621466807E-3</v>
      </c>
      <c r="H56" s="252">
        <v>78</v>
      </c>
      <c r="I56" s="557">
        <v>7.3246314207906843E-3</v>
      </c>
      <c r="J56" s="252">
        <v>242</v>
      </c>
      <c r="K56" s="557">
        <v>2.2725138510658278E-2</v>
      </c>
      <c r="L56" s="252">
        <v>484</v>
      </c>
      <c r="M56" s="557">
        <v>4.5450277021316557E-2</v>
      </c>
      <c r="N56" s="252">
        <v>217</v>
      </c>
      <c r="O56" s="557">
        <v>2.0377500234763826E-2</v>
      </c>
      <c r="P56" s="547">
        <v>1122</v>
      </c>
    </row>
    <row r="57" spans="1:16" ht="15">
      <c r="A57" s="545">
        <v>501</v>
      </c>
      <c r="B57" s="287" t="s">
        <v>163</v>
      </c>
      <c r="C57" s="427">
        <v>3327</v>
      </c>
      <c r="D57" s="546">
        <v>9</v>
      </c>
      <c r="E57" s="557">
        <v>2.7051397655545538E-3</v>
      </c>
      <c r="F57" s="252">
        <v>13</v>
      </c>
      <c r="G57" s="557">
        <v>3.9074241058010221E-3</v>
      </c>
      <c r="H57" s="252">
        <v>13</v>
      </c>
      <c r="I57" s="557">
        <v>3.9074241058010221E-3</v>
      </c>
      <c r="J57" s="252">
        <v>62</v>
      </c>
      <c r="K57" s="557">
        <v>1.8635407273820258E-2</v>
      </c>
      <c r="L57" s="252">
        <v>147</v>
      </c>
      <c r="M57" s="557">
        <v>4.4183949504057712E-2</v>
      </c>
      <c r="N57" s="252">
        <v>37</v>
      </c>
      <c r="O57" s="557">
        <v>1.1121130147279832E-2</v>
      </c>
      <c r="P57" s="547">
        <v>281</v>
      </c>
    </row>
    <row r="58" spans="1:16" ht="15">
      <c r="A58" s="545">
        <v>543</v>
      </c>
      <c r="B58" s="287" t="s">
        <v>167</v>
      </c>
      <c r="C58" s="427">
        <v>8644</v>
      </c>
      <c r="D58" s="546">
        <v>18</v>
      </c>
      <c r="E58" s="557">
        <v>2.0823692734844978E-3</v>
      </c>
      <c r="F58" s="252">
        <v>28</v>
      </c>
      <c r="G58" s="557">
        <v>3.2392410920869968E-3</v>
      </c>
      <c r="H58" s="252">
        <v>21</v>
      </c>
      <c r="I58" s="557">
        <v>2.4294308190652477E-3</v>
      </c>
      <c r="J58" s="252">
        <v>152</v>
      </c>
      <c r="K58" s="557">
        <v>1.7584451642757983E-2</v>
      </c>
      <c r="L58" s="252">
        <v>259</v>
      </c>
      <c r="M58" s="557">
        <v>2.9962980101804721E-2</v>
      </c>
      <c r="N58" s="252">
        <v>44</v>
      </c>
      <c r="O58" s="557">
        <v>5.0902360018509948E-3</v>
      </c>
      <c r="P58" s="547">
        <v>522</v>
      </c>
    </row>
    <row r="59" spans="1:16" ht="15">
      <c r="A59" s="545">
        <v>628</v>
      </c>
      <c r="B59" s="287" t="s">
        <v>183</v>
      </c>
      <c r="C59" s="427">
        <v>9668</v>
      </c>
      <c r="D59" s="546">
        <v>22</v>
      </c>
      <c r="E59" s="557">
        <v>2.2755482002482417E-3</v>
      </c>
      <c r="F59" s="252">
        <v>44</v>
      </c>
      <c r="G59" s="557">
        <v>4.5510964004964833E-3</v>
      </c>
      <c r="H59" s="252">
        <v>37</v>
      </c>
      <c r="I59" s="557">
        <v>3.8270583367811337E-3</v>
      </c>
      <c r="J59" s="252">
        <v>158</v>
      </c>
      <c r="K59" s="557">
        <v>1.6342573438146463E-2</v>
      </c>
      <c r="L59" s="252">
        <v>337</v>
      </c>
      <c r="M59" s="557">
        <v>3.4857261067438972E-2</v>
      </c>
      <c r="N59" s="252">
        <v>60</v>
      </c>
      <c r="O59" s="557">
        <v>6.2060405461315683E-3</v>
      </c>
      <c r="P59" s="547">
        <v>658</v>
      </c>
    </row>
    <row r="60" spans="1:16" ht="15">
      <c r="A60" s="545">
        <v>656</v>
      </c>
      <c r="B60" s="287" t="s">
        <v>195</v>
      </c>
      <c r="C60" s="427">
        <v>16499</v>
      </c>
      <c r="D60" s="546">
        <v>227</v>
      </c>
      <c r="E60" s="557">
        <v>1.3758409600581854E-2</v>
      </c>
      <c r="F60" s="252">
        <v>291</v>
      </c>
      <c r="G60" s="557">
        <v>1.7637432571671011E-2</v>
      </c>
      <c r="H60" s="252">
        <v>376</v>
      </c>
      <c r="I60" s="557">
        <v>2.2789259955148796E-2</v>
      </c>
      <c r="J60" s="252">
        <v>839</v>
      </c>
      <c r="K60" s="557">
        <v>5.0851566761621919E-2</v>
      </c>
      <c r="L60" s="252">
        <v>2187</v>
      </c>
      <c r="M60" s="557">
        <v>0.13255348809018727</v>
      </c>
      <c r="N60" s="252">
        <v>664</v>
      </c>
      <c r="O60" s="557">
        <v>4.024486332505E-2</v>
      </c>
      <c r="P60" s="547">
        <v>4584</v>
      </c>
    </row>
    <row r="61" spans="1:16" ht="15">
      <c r="A61" s="545">
        <v>761</v>
      </c>
      <c r="B61" s="287" t="s">
        <v>230</v>
      </c>
      <c r="C61" s="427">
        <v>16089</v>
      </c>
      <c r="D61" s="546">
        <v>120</v>
      </c>
      <c r="E61" s="557">
        <v>7.4585120268506437E-3</v>
      </c>
      <c r="F61" s="252">
        <v>167</v>
      </c>
      <c r="G61" s="557">
        <v>1.0379762570700479E-2</v>
      </c>
      <c r="H61" s="252">
        <v>205</v>
      </c>
      <c r="I61" s="557">
        <v>1.2741624712536516E-2</v>
      </c>
      <c r="J61" s="252">
        <v>533</v>
      </c>
      <c r="K61" s="557">
        <v>3.3128224252594943E-2</v>
      </c>
      <c r="L61" s="252">
        <v>1304</v>
      </c>
      <c r="M61" s="557">
        <v>8.1049164025110323E-2</v>
      </c>
      <c r="N61" s="252">
        <v>465</v>
      </c>
      <c r="O61" s="557">
        <v>2.8901734104046242E-2</v>
      </c>
      <c r="P61" s="547">
        <v>2794</v>
      </c>
    </row>
    <row r="62" spans="1:16" ht="15">
      <c r="A62" s="545">
        <v>842</v>
      </c>
      <c r="B62" s="287" t="s">
        <v>244</v>
      </c>
      <c r="C62" s="427">
        <v>7277</v>
      </c>
      <c r="D62" s="546">
        <v>34</v>
      </c>
      <c r="E62" s="557">
        <v>4.6722550501580324E-3</v>
      </c>
      <c r="F62" s="252">
        <v>35</v>
      </c>
      <c r="G62" s="557">
        <v>4.8096743163391509E-3</v>
      </c>
      <c r="H62" s="252">
        <v>39</v>
      </c>
      <c r="I62" s="557">
        <v>5.3593513810636251E-3</v>
      </c>
      <c r="J62" s="252">
        <v>200</v>
      </c>
      <c r="K62" s="557">
        <v>2.748385323622372E-2</v>
      </c>
      <c r="L62" s="252">
        <v>322</v>
      </c>
      <c r="M62" s="557">
        <v>4.4249003710320187E-2</v>
      </c>
      <c r="N62" s="252">
        <v>34</v>
      </c>
      <c r="O62" s="557">
        <v>4.6722550501580324E-3</v>
      </c>
      <c r="P62" s="547">
        <v>664</v>
      </c>
    </row>
    <row r="63" spans="1:16">
      <c r="A63" s="542">
        <v>6</v>
      </c>
      <c r="B63" s="169" t="s">
        <v>397</v>
      </c>
      <c r="C63" s="543">
        <v>258339</v>
      </c>
      <c r="D63" s="543">
        <v>4276</v>
      </c>
      <c r="E63" s="558">
        <v>1.6551894990690527E-2</v>
      </c>
      <c r="F63" s="543">
        <v>6446</v>
      </c>
      <c r="G63" s="558">
        <v>2.4951710736667711E-2</v>
      </c>
      <c r="H63" s="60">
        <v>7224</v>
      </c>
      <c r="I63" s="558">
        <v>2.7963257580156307E-2</v>
      </c>
      <c r="J63" s="60">
        <v>17735</v>
      </c>
      <c r="K63" s="558">
        <v>6.8650107029910312E-2</v>
      </c>
      <c r="L63" s="60">
        <v>38935</v>
      </c>
      <c r="M63" s="558">
        <v>0.15071282307355838</v>
      </c>
      <c r="N63" s="60">
        <v>10857</v>
      </c>
      <c r="O63" s="558">
        <v>4.202617490971166E-2</v>
      </c>
      <c r="P63" s="544">
        <v>85473</v>
      </c>
    </row>
    <row r="64" spans="1:16" ht="15">
      <c r="A64" s="545">
        <v>38</v>
      </c>
      <c r="B64" s="287" t="s">
        <v>22</v>
      </c>
      <c r="C64" s="427">
        <v>12121</v>
      </c>
      <c r="D64" s="546">
        <v>56</v>
      </c>
      <c r="E64" s="557">
        <v>4.6200808514148999E-3</v>
      </c>
      <c r="F64" s="252">
        <v>40</v>
      </c>
      <c r="G64" s="557">
        <v>3.3000577510106429E-3</v>
      </c>
      <c r="H64" s="252">
        <v>61</v>
      </c>
      <c r="I64" s="557">
        <v>5.0325880702912305E-3</v>
      </c>
      <c r="J64" s="252">
        <v>274</v>
      </c>
      <c r="K64" s="557">
        <v>2.2605395594422904E-2</v>
      </c>
      <c r="L64" s="252">
        <v>445</v>
      </c>
      <c r="M64" s="557">
        <v>3.6713142479993396E-2</v>
      </c>
      <c r="N64" s="252">
        <v>130</v>
      </c>
      <c r="O64" s="557">
        <v>1.0725187690784588E-2</v>
      </c>
      <c r="P64" s="547">
        <v>1006</v>
      </c>
    </row>
    <row r="65" spans="1:16" ht="15">
      <c r="A65" s="545">
        <v>86</v>
      </c>
      <c r="B65" s="287" t="s">
        <v>43</v>
      </c>
      <c r="C65" s="427">
        <v>6405</v>
      </c>
      <c r="D65" s="546">
        <v>59</v>
      </c>
      <c r="E65" s="557">
        <v>9.2115534738485567E-3</v>
      </c>
      <c r="F65" s="252">
        <v>91</v>
      </c>
      <c r="G65" s="557">
        <v>1.4207650273224045E-2</v>
      </c>
      <c r="H65" s="252">
        <v>111</v>
      </c>
      <c r="I65" s="557">
        <v>1.7330210772833723E-2</v>
      </c>
      <c r="J65" s="252">
        <v>265</v>
      </c>
      <c r="K65" s="557">
        <v>4.1373926619828257E-2</v>
      </c>
      <c r="L65" s="252">
        <v>567</v>
      </c>
      <c r="M65" s="557">
        <v>8.8524590163934422E-2</v>
      </c>
      <c r="N65" s="252">
        <v>150</v>
      </c>
      <c r="O65" s="557">
        <v>2.3419203747072601E-2</v>
      </c>
      <c r="P65" s="547">
        <v>1243</v>
      </c>
    </row>
    <row r="66" spans="1:16" ht="15">
      <c r="A66" s="545">
        <v>107</v>
      </c>
      <c r="B66" s="287" t="s">
        <v>924</v>
      </c>
      <c r="C66" s="427">
        <v>8523</v>
      </c>
      <c r="D66" s="546">
        <v>28</v>
      </c>
      <c r="E66" s="557">
        <v>3.2852282060307405E-3</v>
      </c>
      <c r="F66" s="252">
        <v>35</v>
      </c>
      <c r="G66" s="557">
        <v>4.1065352575384252E-3</v>
      </c>
      <c r="H66" s="252">
        <v>36</v>
      </c>
      <c r="I66" s="557">
        <v>4.2238648363252373E-3</v>
      </c>
      <c r="J66" s="252">
        <v>174</v>
      </c>
      <c r="K66" s="557">
        <v>2.0415346708905314E-2</v>
      </c>
      <c r="L66" s="252">
        <v>363</v>
      </c>
      <c r="M66" s="557">
        <v>4.2590637099612812E-2</v>
      </c>
      <c r="N66" s="252">
        <v>37</v>
      </c>
      <c r="O66" s="557">
        <v>4.3411944151120494E-3</v>
      </c>
      <c r="P66" s="547">
        <v>673</v>
      </c>
    </row>
    <row r="67" spans="1:16" ht="15">
      <c r="A67" s="545">
        <v>134</v>
      </c>
      <c r="B67" s="287" t="s">
        <v>63</v>
      </c>
      <c r="C67" s="427">
        <v>9755</v>
      </c>
      <c r="D67" s="546">
        <v>10</v>
      </c>
      <c r="E67" s="557">
        <v>1.0251153254741158E-3</v>
      </c>
      <c r="F67" s="252">
        <v>25</v>
      </c>
      <c r="G67" s="557">
        <v>2.5627883136852894E-3</v>
      </c>
      <c r="H67" s="252">
        <v>30</v>
      </c>
      <c r="I67" s="557">
        <v>3.0753459764223477E-3</v>
      </c>
      <c r="J67" s="252">
        <v>122</v>
      </c>
      <c r="K67" s="557">
        <v>1.2506406970784213E-2</v>
      </c>
      <c r="L67" s="252">
        <v>201</v>
      </c>
      <c r="M67" s="557">
        <v>2.0604818042029727E-2</v>
      </c>
      <c r="N67" s="252">
        <v>69</v>
      </c>
      <c r="O67" s="557">
        <v>7.0732957457713989E-3</v>
      </c>
      <c r="P67" s="547">
        <v>457</v>
      </c>
    </row>
    <row r="68" spans="1:16" ht="15">
      <c r="A68" s="545">
        <v>150</v>
      </c>
      <c r="B68" s="287" t="s">
        <v>925</v>
      </c>
      <c r="C68" s="427">
        <v>4219</v>
      </c>
      <c r="D68" s="546">
        <v>28</v>
      </c>
      <c r="E68" s="557">
        <v>6.636643754444181E-3</v>
      </c>
      <c r="F68" s="252">
        <v>51</v>
      </c>
      <c r="G68" s="557">
        <v>1.2088172552737616E-2</v>
      </c>
      <c r="H68" s="252">
        <v>69</v>
      </c>
      <c r="I68" s="557">
        <v>1.6354586394880303E-2</v>
      </c>
      <c r="J68" s="252">
        <v>189</v>
      </c>
      <c r="K68" s="557">
        <v>4.479734534249822E-2</v>
      </c>
      <c r="L68" s="252">
        <v>523</v>
      </c>
      <c r="M68" s="557">
        <v>0.12396302441336809</v>
      </c>
      <c r="N68" s="252">
        <v>280</v>
      </c>
      <c r="O68" s="557">
        <v>6.6366437544441811E-2</v>
      </c>
      <c r="P68" s="547">
        <v>1140</v>
      </c>
    </row>
    <row r="69" spans="1:16" ht="15">
      <c r="A69" s="545">
        <v>237</v>
      </c>
      <c r="B69" s="287" t="s">
        <v>95</v>
      </c>
      <c r="C69" s="427">
        <v>20360</v>
      </c>
      <c r="D69" s="546">
        <v>700</v>
      </c>
      <c r="E69" s="557">
        <v>3.4381139489194502E-2</v>
      </c>
      <c r="F69" s="252">
        <v>968</v>
      </c>
      <c r="G69" s="557">
        <v>4.7544204322200391E-2</v>
      </c>
      <c r="H69" s="252">
        <v>1091</v>
      </c>
      <c r="I69" s="557">
        <v>5.358546168958743E-2</v>
      </c>
      <c r="J69" s="252">
        <v>2540</v>
      </c>
      <c r="K69" s="557">
        <v>0.12475442043222004</v>
      </c>
      <c r="L69" s="252">
        <v>5866</v>
      </c>
      <c r="M69" s="557">
        <v>0.28811394891944991</v>
      </c>
      <c r="N69" s="252">
        <v>2054</v>
      </c>
      <c r="O69" s="557">
        <v>0.10088408644400786</v>
      </c>
      <c r="P69" s="547">
        <v>13219</v>
      </c>
    </row>
    <row r="70" spans="1:16" ht="15">
      <c r="A70" s="545">
        <v>264</v>
      </c>
      <c r="B70" s="287" t="s">
        <v>102</v>
      </c>
      <c r="C70" s="427">
        <v>12062</v>
      </c>
      <c r="D70" s="546">
        <v>381</v>
      </c>
      <c r="E70" s="557">
        <v>3.1586801525451833E-2</v>
      </c>
      <c r="F70" s="252">
        <v>525</v>
      </c>
      <c r="G70" s="557">
        <v>4.3525120212236777E-2</v>
      </c>
      <c r="H70" s="252">
        <v>554</v>
      </c>
      <c r="I70" s="557">
        <v>4.5929364947769856E-2</v>
      </c>
      <c r="J70" s="252">
        <v>1285</v>
      </c>
      <c r="K70" s="557">
        <v>0.10653291328137954</v>
      </c>
      <c r="L70" s="252">
        <v>2937</v>
      </c>
      <c r="M70" s="557">
        <v>0.2434919582158846</v>
      </c>
      <c r="N70" s="252">
        <v>748</v>
      </c>
      <c r="O70" s="557">
        <v>6.2012933178577354E-2</v>
      </c>
      <c r="P70" s="547">
        <v>6430</v>
      </c>
    </row>
    <row r="71" spans="1:16" ht="15">
      <c r="A71" s="545">
        <v>310</v>
      </c>
      <c r="B71" s="287" t="s">
        <v>114</v>
      </c>
      <c r="C71" s="427">
        <v>10397</v>
      </c>
      <c r="D71" s="546">
        <v>74</v>
      </c>
      <c r="E71" s="557">
        <v>7.1174377224199285E-3</v>
      </c>
      <c r="F71" s="252">
        <v>112</v>
      </c>
      <c r="G71" s="557">
        <v>1.0772338174473406E-2</v>
      </c>
      <c r="H71" s="252">
        <v>139</v>
      </c>
      <c r="I71" s="557">
        <v>1.3369241127248245E-2</v>
      </c>
      <c r="J71" s="252">
        <v>449</v>
      </c>
      <c r="K71" s="557">
        <v>4.3185534288737136E-2</v>
      </c>
      <c r="L71" s="252">
        <v>934</v>
      </c>
      <c r="M71" s="557">
        <v>8.9833605847840725E-2</v>
      </c>
      <c r="N71" s="252">
        <v>415</v>
      </c>
      <c r="O71" s="557">
        <v>3.991536020005771E-2</v>
      </c>
      <c r="P71" s="547">
        <v>2123</v>
      </c>
    </row>
    <row r="72" spans="1:16" ht="15">
      <c r="A72" s="545">
        <v>315</v>
      </c>
      <c r="B72" s="287" t="s">
        <v>118</v>
      </c>
      <c r="C72" s="427">
        <v>6966</v>
      </c>
      <c r="D72" s="546">
        <v>40</v>
      </c>
      <c r="E72" s="557">
        <v>5.7421762848119439E-3</v>
      </c>
      <c r="F72" s="252">
        <v>49</v>
      </c>
      <c r="G72" s="557">
        <v>7.0341659488946315E-3</v>
      </c>
      <c r="H72" s="252">
        <v>76</v>
      </c>
      <c r="I72" s="557">
        <v>1.0910134941142693E-2</v>
      </c>
      <c r="J72" s="252">
        <v>232</v>
      </c>
      <c r="K72" s="557">
        <v>3.3304622451909273E-2</v>
      </c>
      <c r="L72" s="252">
        <v>564</v>
      </c>
      <c r="M72" s="557">
        <v>8.0964685615848409E-2</v>
      </c>
      <c r="N72" s="252">
        <v>125</v>
      </c>
      <c r="O72" s="557">
        <v>1.7944300890037325E-2</v>
      </c>
      <c r="P72" s="547">
        <v>1086</v>
      </c>
    </row>
    <row r="73" spans="1:16" ht="15">
      <c r="A73" s="545">
        <v>361</v>
      </c>
      <c r="B73" s="287" t="s">
        <v>131</v>
      </c>
      <c r="C73" s="427">
        <v>28890</v>
      </c>
      <c r="D73" s="546">
        <v>84</v>
      </c>
      <c r="E73" s="557">
        <v>2.9075804776739354E-3</v>
      </c>
      <c r="F73" s="252">
        <v>141</v>
      </c>
      <c r="G73" s="557">
        <v>4.8805815160955345E-3</v>
      </c>
      <c r="H73" s="252">
        <v>120</v>
      </c>
      <c r="I73" s="557">
        <v>4.1536863966770508E-3</v>
      </c>
      <c r="J73" s="252">
        <v>685</v>
      </c>
      <c r="K73" s="557">
        <v>2.3710626514364831E-2</v>
      </c>
      <c r="L73" s="252">
        <v>1118</v>
      </c>
      <c r="M73" s="557">
        <v>3.8698511595707856E-2</v>
      </c>
      <c r="N73" s="252">
        <v>179</v>
      </c>
      <c r="O73" s="557">
        <v>6.1959155417099345E-3</v>
      </c>
      <c r="P73" s="547">
        <v>2327</v>
      </c>
    </row>
    <row r="74" spans="1:16" ht="15">
      <c r="A74" s="545">
        <v>647</v>
      </c>
      <c r="B74" s="287" t="s">
        <v>926</v>
      </c>
      <c r="C74" s="427">
        <v>7649</v>
      </c>
      <c r="D74" s="546">
        <v>69</v>
      </c>
      <c r="E74" s="557">
        <v>9.020787030984443E-3</v>
      </c>
      <c r="F74" s="252">
        <v>99</v>
      </c>
      <c r="G74" s="557">
        <v>1.2942868348803765E-2</v>
      </c>
      <c r="H74" s="252">
        <v>98</v>
      </c>
      <c r="I74" s="557">
        <v>1.2812132304876454E-2</v>
      </c>
      <c r="J74" s="252">
        <v>342</v>
      </c>
      <c r="K74" s="557">
        <v>4.4711727023140281E-2</v>
      </c>
      <c r="L74" s="252">
        <v>586</v>
      </c>
      <c r="M74" s="557">
        <v>7.6611321741404101E-2</v>
      </c>
      <c r="N74" s="252">
        <v>102</v>
      </c>
      <c r="O74" s="557">
        <v>1.3335076480585698E-2</v>
      </c>
      <c r="P74" s="547">
        <v>1296</v>
      </c>
    </row>
    <row r="75" spans="1:16" ht="15">
      <c r="A75" s="545">
        <v>658</v>
      </c>
      <c r="B75" s="287" t="s">
        <v>927</v>
      </c>
      <c r="C75" s="427">
        <v>3920</v>
      </c>
      <c r="D75" s="546">
        <v>63</v>
      </c>
      <c r="E75" s="557">
        <v>1.607142857142857E-2</v>
      </c>
      <c r="F75" s="252">
        <v>75</v>
      </c>
      <c r="G75" s="557">
        <v>1.913265306122449E-2</v>
      </c>
      <c r="H75" s="252">
        <v>106</v>
      </c>
      <c r="I75" s="557">
        <v>2.7040816326530614E-2</v>
      </c>
      <c r="J75" s="252">
        <v>180</v>
      </c>
      <c r="K75" s="557">
        <v>4.5918367346938778E-2</v>
      </c>
      <c r="L75" s="252">
        <v>425</v>
      </c>
      <c r="M75" s="557">
        <v>0.10841836734693877</v>
      </c>
      <c r="N75" s="252">
        <v>119</v>
      </c>
      <c r="O75" s="557">
        <v>3.0357142857142857E-2</v>
      </c>
      <c r="P75" s="547">
        <v>968</v>
      </c>
    </row>
    <row r="76" spans="1:16" ht="15">
      <c r="A76" s="545">
        <v>664</v>
      </c>
      <c r="B76" s="287" t="s">
        <v>928</v>
      </c>
      <c r="C76" s="427">
        <v>23573</v>
      </c>
      <c r="D76" s="546">
        <v>799</v>
      </c>
      <c r="E76" s="557">
        <v>3.3894710049633056E-2</v>
      </c>
      <c r="F76" s="252">
        <v>1233</v>
      </c>
      <c r="G76" s="557">
        <v>5.2305603868832984E-2</v>
      </c>
      <c r="H76" s="252">
        <v>1332</v>
      </c>
      <c r="I76" s="557">
        <v>5.6505323887498411E-2</v>
      </c>
      <c r="J76" s="252">
        <v>2958</v>
      </c>
      <c r="K76" s="557">
        <v>0.12548254358800323</v>
      </c>
      <c r="L76" s="252">
        <v>6618</v>
      </c>
      <c r="M76" s="557">
        <v>0.280744920035634</v>
      </c>
      <c r="N76" s="252">
        <v>1765</v>
      </c>
      <c r="O76" s="557">
        <v>7.4873796292368386E-2</v>
      </c>
      <c r="P76" s="547">
        <v>14705</v>
      </c>
    </row>
    <row r="77" spans="1:16" ht="15">
      <c r="A77" s="545">
        <v>686</v>
      </c>
      <c r="B77" s="287" t="s">
        <v>219</v>
      </c>
      <c r="C77" s="427">
        <v>39054</v>
      </c>
      <c r="D77" s="546">
        <v>1133</v>
      </c>
      <c r="E77" s="557">
        <v>2.9011112818149228E-2</v>
      </c>
      <c r="F77" s="252">
        <v>1731</v>
      </c>
      <c r="G77" s="557">
        <v>4.4323244738055004E-2</v>
      </c>
      <c r="H77" s="252">
        <v>1937</v>
      </c>
      <c r="I77" s="557">
        <v>4.959799252317304E-2</v>
      </c>
      <c r="J77" s="252">
        <v>4364</v>
      </c>
      <c r="K77" s="557">
        <v>0.11174271521483074</v>
      </c>
      <c r="L77" s="252">
        <v>9702</v>
      </c>
      <c r="M77" s="557">
        <v>0.24842525733599632</v>
      </c>
      <c r="N77" s="252">
        <v>2230</v>
      </c>
      <c r="O77" s="557">
        <v>5.7100425052491424E-2</v>
      </c>
      <c r="P77" s="547">
        <v>21097</v>
      </c>
    </row>
    <row r="78" spans="1:16" ht="15">
      <c r="A78" s="545">
        <v>819</v>
      </c>
      <c r="B78" s="287" t="s">
        <v>240</v>
      </c>
      <c r="C78" s="427">
        <v>5266</v>
      </c>
      <c r="D78" s="546">
        <v>43</v>
      </c>
      <c r="E78" s="557">
        <v>8.1655905810862142E-3</v>
      </c>
      <c r="F78" s="252">
        <v>64</v>
      </c>
      <c r="G78" s="557">
        <v>1.2153437143942271E-2</v>
      </c>
      <c r="H78" s="252">
        <v>66</v>
      </c>
      <c r="I78" s="557">
        <v>1.2533232054690467E-2</v>
      </c>
      <c r="J78" s="252">
        <v>186</v>
      </c>
      <c r="K78" s="557">
        <v>3.5320926699582228E-2</v>
      </c>
      <c r="L78" s="252">
        <v>356</v>
      </c>
      <c r="M78" s="557">
        <v>6.7603494113178883E-2</v>
      </c>
      <c r="N78" s="252">
        <v>51</v>
      </c>
      <c r="O78" s="557">
        <v>9.6847702240789972E-3</v>
      </c>
      <c r="P78" s="547">
        <v>766</v>
      </c>
    </row>
    <row r="79" spans="1:16" ht="15">
      <c r="A79" s="545">
        <v>854</v>
      </c>
      <c r="B79" s="287" t="s">
        <v>248</v>
      </c>
      <c r="C79" s="427">
        <v>14722</v>
      </c>
      <c r="D79" s="546">
        <v>45</v>
      </c>
      <c r="E79" s="557">
        <v>3.0566499116967804E-3</v>
      </c>
      <c r="F79" s="252">
        <v>53</v>
      </c>
      <c r="G79" s="557">
        <v>3.6000543404428745E-3</v>
      </c>
      <c r="H79" s="252">
        <v>48</v>
      </c>
      <c r="I79" s="557">
        <v>3.2604265724765656E-3</v>
      </c>
      <c r="J79" s="252">
        <v>294</v>
      </c>
      <c r="K79" s="557">
        <v>1.9970112756418964E-2</v>
      </c>
      <c r="L79" s="252">
        <v>501</v>
      </c>
      <c r="M79" s="557">
        <v>3.4030702350224151E-2</v>
      </c>
      <c r="N79" s="252">
        <v>119</v>
      </c>
      <c r="O79" s="557">
        <v>8.0831408775981529E-3</v>
      </c>
      <c r="P79" s="547">
        <v>1060</v>
      </c>
    </row>
    <row r="80" spans="1:16" ht="15">
      <c r="A80" s="545">
        <v>887</v>
      </c>
      <c r="B80" s="287" t="s">
        <v>261</v>
      </c>
      <c r="C80" s="427">
        <v>44457</v>
      </c>
      <c r="D80" s="546">
        <v>664</v>
      </c>
      <c r="E80" s="557">
        <v>1.4935780641968644E-2</v>
      </c>
      <c r="F80" s="252">
        <v>1154</v>
      </c>
      <c r="G80" s="557">
        <v>2.5957666959084059E-2</v>
      </c>
      <c r="H80" s="252">
        <v>1350</v>
      </c>
      <c r="I80" s="557">
        <v>3.0366421485930224E-2</v>
      </c>
      <c r="J80" s="252">
        <v>3196</v>
      </c>
      <c r="K80" s="557">
        <v>7.1889691162246666E-2</v>
      </c>
      <c r="L80" s="252">
        <v>7229</v>
      </c>
      <c r="M80" s="557">
        <v>0.16260656364577006</v>
      </c>
      <c r="N80" s="252">
        <v>2284</v>
      </c>
      <c r="O80" s="557">
        <v>5.1375486425084917E-2</v>
      </c>
      <c r="P80" s="547">
        <v>15877</v>
      </c>
    </row>
    <row r="81" spans="1:16">
      <c r="A81" s="542">
        <v>7</v>
      </c>
      <c r="B81" s="169" t="s">
        <v>398</v>
      </c>
      <c r="C81" s="543">
        <v>722469</v>
      </c>
      <c r="D81" s="543">
        <v>20336</v>
      </c>
      <c r="E81" s="558">
        <v>2.814792053361459E-2</v>
      </c>
      <c r="F81" s="543">
        <v>29019</v>
      </c>
      <c r="G81" s="558">
        <v>4.0166429286239272E-2</v>
      </c>
      <c r="H81" s="60">
        <v>30377</v>
      </c>
      <c r="I81" s="558">
        <v>4.2046094711330174E-2</v>
      </c>
      <c r="J81" s="60">
        <v>79936</v>
      </c>
      <c r="K81" s="558">
        <v>0.1106428095876778</v>
      </c>
      <c r="L81" s="60">
        <v>195994</v>
      </c>
      <c r="M81" s="558">
        <v>0.27128361216882663</v>
      </c>
      <c r="N81" s="60">
        <v>72314</v>
      </c>
      <c r="O81" s="558">
        <v>0.10009287595730751</v>
      </c>
      <c r="P81" s="544">
        <v>427976</v>
      </c>
    </row>
    <row r="82" spans="1:16" ht="15">
      <c r="A82" s="545">
        <v>2</v>
      </c>
      <c r="B82" s="287" t="s">
        <v>8</v>
      </c>
      <c r="C82" s="427">
        <v>21468</v>
      </c>
      <c r="D82" s="546">
        <v>129</v>
      </c>
      <c r="E82" s="557">
        <v>6.008943543879262E-3</v>
      </c>
      <c r="F82" s="252">
        <v>176</v>
      </c>
      <c r="G82" s="557">
        <v>8.1982485559903111E-3</v>
      </c>
      <c r="H82" s="252">
        <v>228</v>
      </c>
      <c r="I82" s="557">
        <v>1.0620458356623811E-2</v>
      </c>
      <c r="J82" s="252">
        <v>727</v>
      </c>
      <c r="K82" s="557">
        <v>3.3864356251164525E-2</v>
      </c>
      <c r="L82" s="252">
        <v>1418</v>
      </c>
      <c r="M82" s="557">
        <v>6.6051798024967398E-2</v>
      </c>
      <c r="N82" s="252">
        <v>488</v>
      </c>
      <c r="O82" s="557">
        <v>2.2731507359791316E-2</v>
      </c>
      <c r="P82" s="547">
        <v>3166</v>
      </c>
    </row>
    <row r="83" spans="1:16" ht="15">
      <c r="A83" s="545">
        <v>21</v>
      </c>
      <c r="B83" s="287" t="s">
        <v>12</v>
      </c>
      <c r="C83" s="427">
        <v>4955</v>
      </c>
      <c r="D83" s="546">
        <v>19</v>
      </c>
      <c r="E83" s="557">
        <v>3.8345105953582238E-3</v>
      </c>
      <c r="F83" s="252">
        <v>28</v>
      </c>
      <c r="G83" s="557">
        <v>5.6508577194752775E-3</v>
      </c>
      <c r="H83" s="252">
        <v>42</v>
      </c>
      <c r="I83" s="557">
        <v>8.4762865792129168E-3</v>
      </c>
      <c r="J83" s="252">
        <v>91</v>
      </c>
      <c r="K83" s="557">
        <v>1.8365287588294654E-2</v>
      </c>
      <c r="L83" s="252">
        <v>222</v>
      </c>
      <c r="M83" s="557">
        <v>4.4803229061553984E-2</v>
      </c>
      <c r="N83" s="252">
        <v>92</v>
      </c>
      <c r="O83" s="557">
        <v>1.8567103935418768E-2</v>
      </c>
      <c r="P83" s="547">
        <v>494</v>
      </c>
    </row>
    <row r="84" spans="1:16" ht="15">
      <c r="A84" s="545">
        <v>55</v>
      </c>
      <c r="B84" s="287" t="s">
        <v>929</v>
      </c>
      <c r="C84" s="427">
        <v>8024</v>
      </c>
      <c r="D84" s="546">
        <v>25</v>
      </c>
      <c r="E84" s="557">
        <v>3.1156530408773678E-3</v>
      </c>
      <c r="F84" s="252">
        <v>38</v>
      </c>
      <c r="G84" s="557">
        <v>4.7357926221335989E-3</v>
      </c>
      <c r="H84" s="252">
        <v>43</v>
      </c>
      <c r="I84" s="557">
        <v>5.3589232303090728E-3</v>
      </c>
      <c r="J84" s="252">
        <v>152</v>
      </c>
      <c r="K84" s="557">
        <v>1.8943170488534396E-2</v>
      </c>
      <c r="L84" s="252">
        <v>257</v>
      </c>
      <c r="M84" s="557">
        <v>3.2028913260219345E-2</v>
      </c>
      <c r="N84" s="252">
        <v>65</v>
      </c>
      <c r="O84" s="557">
        <v>8.1006979062811565E-3</v>
      </c>
      <c r="P84" s="547">
        <v>580</v>
      </c>
    </row>
    <row r="85" spans="1:16" ht="15">
      <c r="A85" s="545">
        <v>148</v>
      </c>
      <c r="B85" s="287" t="s">
        <v>73</v>
      </c>
      <c r="C85" s="427">
        <v>64265</v>
      </c>
      <c r="D85" s="546">
        <v>1924</v>
      </c>
      <c r="E85" s="557">
        <v>2.9938535750408463E-2</v>
      </c>
      <c r="F85" s="252">
        <v>2781</v>
      </c>
      <c r="G85" s="557">
        <v>4.3273943826344044E-2</v>
      </c>
      <c r="H85" s="252">
        <v>2941</v>
      </c>
      <c r="I85" s="557">
        <v>4.5763634949039136E-2</v>
      </c>
      <c r="J85" s="252">
        <v>7550</v>
      </c>
      <c r="K85" s="557">
        <v>0.11748229985217459</v>
      </c>
      <c r="L85" s="252">
        <v>16969</v>
      </c>
      <c r="M85" s="557">
        <v>0.26404730413133121</v>
      </c>
      <c r="N85" s="252">
        <v>5568</v>
      </c>
      <c r="O85" s="557">
        <v>8.6641251069789149E-2</v>
      </c>
      <c r="P85" s="547">
        <v>37733</v>
      </c>
    </row>
    <row r="86" spans="1:16" ht="15">
      <c r="A86" s="545">
        <v>197</v>
      </c>
      <c r="B86" s="287" t="s">
        <v>84</v>
      </c>
      <c r="C86" s="427">
        <v>16551</v>
      </c>
      <c r="D86" s="546">
        <v>169</v>
      </c>
      <c r="E86" s="557">
        <v>1.0210863391940064E-2</v>
      </c>
      <c r="F86" s="252">
        <v>259</v>
      </c>
      <c r="G86" s="557">
        <v>1.5648601292973234E-2</v>
      </c>
      <c r="H86" s="252">
        <v>245</v>
      </c>
      <c r="I86" s="557">
        <v>1.4802730952812518E-2</v>
      </c>
      <c r="J86" s="252">
        <v>579</v>
      </c>
      <c r="K86" s="557">
        <v>3.4982780496646729E-2</v>
      </c>
      <c r="L86" s="252">
        <v>1164</v>
      </c>
      <c r="M86" s="557">
        <v>7.0328076853362329E-2</v>
      </c>
      <c r="N86" s="252">
        <v>358</v>
      </c>
      <c r="O86" s="557">
        <v>2.1630112984109721E-2</v>
      </c>
      <c r="P86" s="547">
        <v>2774</v>
      </c>
    </row>
    <row r="87" spans="1:16" ht="15">
      <c r="A87" s="545">
        <v>206</v>
      </c>
      <c r="B87" s="287" t="s">
        <v>86</v>
      </c>
      <c r="C87" s="427">
        <v>5049</v>
      </c>
      <c r="D87" s="546">
        <v>26</v>
      </c>
      <c r="E87" s="557">
        <v>5.1495345612992674E-3</v>
      </c>
      <c r="F87" s="252">
        <v>47</v>
      </c>
      <c r="G87" s="557">
        <v>9.308774014656367E-3</v>
      </c>
      <c r="H87" s="252">
        <v>63</v>
      </c>
      <c r="I87" s="557">
        <v>1.2477718360071301E-2</v>
      </c>
      <c r="J87" s="252">
        <v>121</v>
      </c>
      <c r="K87" s="557">
        <v>2.3965141612200435E-2</v>
      </c>
      <c r="L87" s="252">
        <v>313</v>
      </c>
      <c r="M87" s="557">
        <v>6.1992473757179638E-2</v>
      </c>
      <c r="N87" s="252">
        <v>144</v>
      </c>
      <c r="O87" s="557">
        <v>2.8520499108734401E-2</v>
      </c>
      <c r="P87" s="547">
        <v>714</v>
      </c>
    </row>
    <row r="88" spans="1:16" ht="15">
      <c r="A88" s="545">
        <v>313</v>
      </c>
      <c r="B88" s="287" t="s">
        <v>930</v>
      </c>
      <c r="C88" s="427">
        <v>10785</v>
      </c>
      <c r="D88" s="546">
        <v>143</v>
      </c>
      <c r="E88" s="557">
        <v>1.3259156235512286E-2</v>
      </c>
      <c r="F88" s="252">
        <v>170</v>
      </c>
      <c r="G88" s="557">
        <v>1.5762633286972649E-2</v>
      </c>
      <c r="H88" s="252">
        <v>152</v>
      </c>
      <c r="I88" s="557">
        <v>1.4093648585999072E-2</v>
      </c>
      <c r="J88" s="252">
        <v>416</v>
      </c>
      <c r="K88" s="557">
        <v>3.8572090866944832E-2</v>
      </c>
      <c r="L88" s="252">
        <v>691</v>
      </c>
      <c r="M88" s="557">
        <v>6.4070468242930001E-2</v>
      </c>
      <c r="N88" s="252">
        <v>218</v>
      </c>
      <c r="O88" s="557">
        <v>2.0213259156235511E-2</v>
      </c>
      <c r="P88" s="547">
        <v>1790</v>
      </c>
    </row>
    <row r="89" spans="1:16" ht="15">
      <c r="A89" s="545">
        <v>318</v>
      </c>
      <c r="B89" s="287" t="s">
        <v>120</v>
      </c>
      <c r="C89" s="427">
        <v>59710</v>
      </c>
      <c r="D89" s="546">
        <v>1487</v>
      </c>
      <c r="E89" s="557">
        <v>2.4903701222575785E-2</v>
      </c>
      <c r="F89" s="252">
        <v>2284</v>
      </c>
      <c r="G89" s="557">
        <v>3.8251549154245522E-2</v>
      </c>
      <c r="H89" s="252">
        <v>2397</v>
      </c>
      <c r="I89" s="557">
        <v>4.0144029475799696E-2</v>
      </c>
      <c r="J89" s="252">
        <v>6374</v>
      </c>
      <c r="K89" s="557">
        <v>0.10674928822642774</v>
      </c>
      <c r="L89" s="252">
        <v>15966</v>
      </c>
      <c r="M89" s="557">
        <v>0.26739239658348685</v>
      </c>
      <c r="N89" s="252">
        <v>5937</v>
      </c>
      <c r="O89" s="557">
        <v>9.9430581142187238E-2</v>
      </c>
      <c r="P89" s="547">
        <v>34445</v>
      </c>
    </row>
    <row r="90" spans="1:16" ht="15">
      <c r="A90" s="545">
        <v>321</v>
      </c>
      <c r="B90" s="287" t="s">
        <v>122</v>
      </c>
      <c r="C90" s="427">
        <v>9020</v>
      </c>
      <c r="D90" s="546">
        <v>128</v>
      </c>
      <c r="E90" s="557">
        <v>1.4190687361419069E-2</v>
      </c>
      <c r="F90" s="252">
        <v>186</v>
      </c>
      <c r="G90" s="557">
        <v>2.0620842572062086E-2</v>
      </c>
      <c r="H90" s="252">
        <v>185</v>
      </c>
      <c r="I90" s="557">
        <v>2.0509977827050999E-2</v>
      </c>
      <c r="J90" s="252">
        <v>520</v>
      </c>
      <c r="K90" s="557">
        <v>5.7649667405764965E-2</v>
      </c>
      <c r="L90" s="252">
        <v>1293</v>
      </c>
      <c r="M90" s="557">
        <v>0.14334811529933481</v>
      </c>
      <c r="N90" s="252">
        <v>480</v>
      </c>
      <c r="O90" s="557">
        <v>5.3215077605321508E-2</v>
      </c>
      <c r="P90" s="547">
        <v>2792</v>
      </c>
    </row>
    <row r="91" spans="1:16" ht="15">
      <c r="A91" s="545">
        <v>376</v>
      </c>
      <c r="B91" s="287" t="s">
        <v>931</v>
      </c>
      <c r="C91" s="427">
        <v>70387</v>
      </c>
      <c r="D91" s="546">
        <v>2693</v>
      </c>
      <c r="E91" s="557">
        <v>3.8259905948541631E-2</v>
      </c>
      <c r="F91" s="252">
        <v>4040</v>
      </c>
      <c r="G91" s="557">
        <v>5.7396962507281171E-2</v>
      </c>
      <c r="H91" s="252">
        <v>4282</v>
      </c>
      <c r="I91" s="557">
        <v>6.0835097390143068E-2</v>
      </c>
      <c r="J91" s="252">
        <v>11687</v>
      </c>
      <c r="K91" s="557">
        <v>0.16603918337192947</v>
      </c>
      <c r="L91" s="252">
        <v>28795</v>
      </c>
      <c r="M91" s="557">
        <v>0.40909542955375283</v>
      </c>
      <c r="N91" s="252">
        <v>12078</v>
      </c>
      <c r="O91" s="557">
        <v>0.17159418642647079</v>
      </c>
      <c r="P91" s="547">
        <v>63575</v>
      </c>
    </row>
    <row r="92" spans="1:16" ht="15">
      <c r="A92" s="545">
        <v>400</v>
      </c>
      <c r="B92" s="287" t="s">
        <v>932</v>
      </c>
      <c r="C92" s="427">
        <v>23072</v>
      </c>
      <c r="D92" s="546">
        <v>720</v>
      </c>
      <c r="E92" s="557">
        <v>3.1206657420249653E-2</v>
      </c>
      <c r="F92" s="252">
        <v>909</v>
      </c>
      <c r="G92" s="557">
        <v>3.9398404993065191E-2</v>
      </c>
      <c r="H92" s="252">
        <v>1054</v>
      </c>
      <c r="I92" s="557">
        <v>4.5683079056865465E-2</v>
      </c>
      <c r="J92" s="252">
        <v>2807</v>
      </c>
      <c r="K92" s="557">
        <v>0.1216626213592233</v>
      </c>
      <c r="L92" s="252">
        <v>5657</v>
      </c>
      <c r="M92" s="557">
        <v>0.2451889736477115</v>
      </c>
      <c r="N92" s="252">
        <v>1672</v>
      </c>
      <c r="O92" s="557">
        <v>7.2468793342579746E-2</v>
      </c>
      <c r="P92" s="547">
        <v>12819</v>
      </c>
    </row>
    <row r="93" spans="1:16" ht="15">
      <c r="A93" s="545">
        <v>440</v>
      </c>
      <c r="B93" s="287" t="s">
        <v>149</v>
      </c>
      <c r="C93" s="427">
        <v>69898</v>
      </c>
      <c r="D93" s="546">
        <v>2534</v>
      </c>
      <c r="E93" s="557">
        <v>3.62528255457953E-2</v>
      </c>
      <c r="F93" s="252">
        <v>3425</v>
      </c>
      <c r="G93" s="557">
        <v>4.8999971386878019E-2</v>
      </c>
      <c r="H93" s="252">
        <v>3490</v>
      </c>
      <c r="I93" s="557">
        <v>4.9929897851154537E-2</v>
      </c>
      <c r="J93" s="252">
        <v>8990</v>
      </c>
      <c r="K93" s="557">
        <v>0.12861598328993676</v>
      </c>
      <c r="L93" s="252">
        <v>20642</v>
      </c>
      <c r="M93" s="557">
        <v>0.29531603193224415</v>
      </c>
      <c r="N93" s="252">
        <v>6842</v>
      </c>
      <c r="O93" s="557">
        <v>9.7885490285845089E-2</v>
      </c>
      <c r="P93" s="547">
        <v>45923</v>
      </c>
    </row>
    <row r="94" spans="1:16" ht="15">
      <c r="A94" s="545">
        <v>483</v>
      </c>
      <c r="B94" s="287" t="s">
        <v>157</v>
      </c>
      <c r="C94" s="427">
        <v>10812</v>
      </c>
      <c r="D94" s="546">
        <v>28</v>
      </c>
      <c r="E94" s="557">
        <v>2.5897151313355529E-3</v>
      </c>
      <c r="F94" s="252">
        <v>61</v>
      </c>
      <c r="G94" s="557">
        <v>5.641879393266741E-3</v>
      </c>
      <c r="H94" s="252">
        <v>64</v>
      </c>
      <c r="I94" s="557">
        <v>5.9193488716241215E-3</v>
      </c>
      <c r="J94" s="252">
        <v>162</v>
      </c>
      <c r="K94" s="557">
        <v>1.4983351831298557E-2</v>
      </c>
      <c r="L94" s="252">
        <v>315</v>
      </c>
      <c r="M94" s="557">
        <v>2.9134295227524972E-2</v>
      </c>
      <c r="N94" s="252">
        <v>103</v>
      </c>
      <c r="O94" s="557">
        <v>9.5264520902700704E-3</v>
      </c>
      <c r="P94" s="547">
        <v>733</v>
      </c>
    </row>
    <row r="95" spans="1:16" ht="15">
      <c r="A95" s="545">
        <v>541</v>
      </c>
      <c r="B95" s="287" t="s">
        <v>933</v>
      </c>
      <c r="C95" s="427">
        <v>22592</v>
      </c>
      <c r="D95" s="546">
        <v>289</v>
      </c>
      <c r="E95" s="557">
        <v>1.2792138810198301E-2</v>
      </c>
      <c r="F95" s="252">
        <v>433</v>
      </c>
      <c r="G95" s="557">
        <v>1.9166076487252125E-2</v>
      </c>
      <c r="H95" s="252">
        <v>452</v>
      </c>
      <c r="I95" s="557">
        <v>2.0007082152974504E-2</v>
      </c>
      <c r="J95" s="252">
        <v>1255</v>
      </c>
      <c r="K95" s="557">
        <v>5.5550637393767706E-2</v>
      </c>
      <c r="L95" s="252">
        <v>2751</v>
      </c>
      <c r="M95" s="557">
        <v>0.12176876770538243</v>
      </c>
      <c r="N95" s="252">
        <v>913</v>
      </c>
      <c r="O95" s="557">
        <v>4.0412535410764873E-2</v>
      </c>
      <c r="P95" s="547">
        <v>6093</v>
      </c>
    </row>
    <row r="96" spans="1:16" ht="15">
      <c r="A96" s="545">
        <v>607</v>
      </c>
      <c r="B96" s="287" t="s">
        <v>934</v>
      </c>
      <c r="C96" s="427">
        <v>25431</v>
      </c>
      <c r="D96" s="546">
        <v>549</v>
      </c>
      <c r="E96" s="557">
        <v>2.1587825881797806E-2</v>
      </c>
      <c r="F96" s="252">
        <v>783</v>
      </c>
      <c r="G96" s="557">
        <v>3.0789194290432937E-2</v>
      </c>
      <c r="H96" s="252">
        <v>978</v>
      </c>
      <c r="I96" s="557">
        <v>3.8457001297628877E-2</v>
      </c>
      <c r="J96" s="252">
        <v>2270</v>
      </c>
      <c r="K96" s="557">
        <v>8.9261137981204039E-2</v>
      </c>
      <c r="L96" s="252">
        <v>6705</v>
      </c>
      <c r="M96" s="557">
        <v>0.26365459478589126</v>
      </c>
      <c r="N96" s="252">
        <v>3486</v>
      </c>
      <c r="O96" s="557">
        <v>0.1370767960363336</v>
      </c>
      <c r="P96" s="547">
        <v>14771</v>
      </c>
    </row>
    <row r="97" spans="1:16" ht="15">
      <c r="A97" s="545">
        <v>615</v>
      </c>
      <c r="B97" s="287" t="s">
        <v>935</v>
      </c>
      <c r="C97" s="427">
        <v>146880</v>
      </c>
      <c r="D97" s="546">
        <v>7116</v>
      </c>
      <c r="E97" s="557">
        <v>4.8447712418300655E-2</v>
      </c>
      <c r="F97" s="252">
        <v>10480</v>
      </c>
      <c r="G97" s="557">
        <v>7.1350762527233116E-2</v>
      </c>
      <c r="H97" s="252">
        <v>10835</v>
      </c>
      <c r="I97" s="557">
        <v>7.3767701525054463E-2</v>
      </c>
      <c r="J97" s="252">
        <v>28704</v>
      </c>
      <c r="K97" s="557">
        <v>0.19542483660130719</v>
      </c>
      <c r="L97" s="252">
        <v>76939</v>
      </c>
      <c r="M97" s="557">
        <v>0.52382216775599133</v>
      </c>
      <c r="N97" s="252">
        <v>29196</v>
      </c>
      <c r="O97" s="557">
        <v>0.19877450980392156</v>
      </c>
      <c r="P97" s="547">
        <v>163270</v>
      </c>
    </row>
    <row r="98" spans="1:16" ht="15">
      <c r="A98" s="545">
        <v>649</v>
      </c>
      <c r="B98" s="287" t="s">
        <v>936</v>
      </c>
      <c r="C98" s="427">
        <v>16984</v>
      </c>
      <c r="D98" s="546">
        <v>124</v>
      </c>
      <c r="E98" s="557">
        <v>7.3009891662741402E-3</v>
      </c>
      <c r="F98" s="252">
        <v>193</v>
      </c>
      <c r="G98" s="557">
        <v>1.1363636363636364E-2</v>
      </c>
      <c r="H98" s="252">
        <v>202</v>
      </c>
      <c r="I98" s="557">
        <v>1.1893546867640131E-2</v>
      </c>
      <c r="J98" s="252">
        <v>417</v>
      </c>
      <c r="K98" s="557">
        <v>2.4552520018841263E-2</v>
      </c>
      <c r="L98" s="252">
        <v>1117</v>
      </c>
      <c r="M98" s="557">
        <v>6.5767781441356574E-2</v>
      </c>
      <c r="N98" s="252">
        <v>293</v>
      </c>
      <c r="O98" s="557">
        <v>1.7251530852567122E-2</v>
      </c>
      <c r="P98" s="547">
        <v>2346</v>
      </c>
    </row>
    <row r="99" spans="1:16" ht="15">
      <c r="A99" s="545">
        <v>652</v>
      </c>
      <c r="B99" s="287" t="s">
        <v>193</v>
      </c>
      <c r="C99" s="427">
        <v>5996</v>
      </c>
      <c r="D99" s="546">
        <v>27</v>
      </c>
      <c r="E99" s="557">
        <v>4.5030020013342225E-3</v>
      </c>
      <c r="F99" s="252">
        <v>36</v>
      </c>
      <c r="G99" s="557">
        <v>6.00400266844563E-3</v>
      </c>
      <c r="H99" s="252">
        <v>43</v>
      </c>
      <c r="I99" s="557">
        <v>7.1714476317545029E-3</v>
      </c>
      <c r="J99" s="252">
        <v>122</v>
      </c>
      <c r="K99" s="557">
        <v>2.0346897931954638E-2</v>
      </c>
      <c r="L99" s="252">
        <v>241</v>
      </c>
      <c r="M99" s="557">
        <v>4.0193462308205467E-2</v>
      </c>
      <c r="N99" s="252">
        <v>38</v>
      </c>
      <c r="O99" s="557">
        <v>6.3375583722481655E-3</v>
      </c>
      <c r="P99" s="547">
        <v>507</v>
      </c>
    </row>
    <row r="100" spans="1:16" ht="15">
      <c r="A100" s="545">
        <v>660</v>
      </c>
      <c r="B100" s="287" t="s">
        <v>937</v>
      </c>
      <c r="C100" s="427">
        <v>13791</v>
      </c>
      <c r="D100" s="546">
        <v>193</v>
      </c>
      <c r="E100" s="557">
        <v>1.3994634181712711E-2</v>
      </c>
      <c r="F100" s="252">
        <v>318</v>
      </c>
      <c r="G100" s="557">
        <v>2.3058516423754623E-2</v>
      </c>
      <c r="H100" s="252">
        <v>326</v>
      </c>
      <c r="I100" s="557">
        <v>2.3638604887245306E-2</v>
      </c>
      <c r="J100" s="252">
        <v>667</v>
      </c>
      <c r="K100" s="557">
        <v>4.8364875643535636E-2</v>
      </c>
      <c r="L100" s="252">
        <v>1596</v>
      </c>
      <c r="M100" s="557">
        <v>0.11572764846639112</v>
      </c>
      <c r="N100" s="252">
        <v>239</v>
      </c>
      <c r="O100" s="557">
        <v>1.7330142846784136E-2</v>
      </c>
      <c r="P100" s="547">
        <v>3339</v>
      </c>
    </row>
    <row r="101" spans="1:16" ht="15">
      <c r="A101" s="545">
        <v>667</v>
      </c>
      <c r="B101" s="287" t="s">
        <v>209</v>
      </c>
      <c r="C101" s="427">
        <v>16617</v>
      </c>
      <c r="D101" s="546">
        <v>186</v>
      </c>
      <c r="E101" s="557">
        <v>1.1193356201480412E-2</v>
      </c>
      <c r="F101" s="252">
        <v>245</v>
      </c>
      <c r="G101" s="557">
        <v>1.4743936932057531E-2</v>
      </c>
      <c r="H101" s="252">
        <v>285</v>
      </c>
      <c r="I101" s="557">
        <v>1.7151110308719984E-2</v>
      </c>
      <c r="J101" s="252">
        <v>619</v>
      </c>
      <c r="K101" s="557">
        <v>3.7251008003851477E-2</v>
      </c>
      <c r="L101" s="252">
        <v>1524</v>
      </c>
      <c r="M101" s="557">
        <v>9.1713305650839502E-2</v>
      </c>
      <c r="N101" s="252">
        <v>491</v>
      </c>
      <c r="O101" s="557">
        <v>2.9548053198531623E-2</v>
      </c>
      <c r="P101" s="547">
        <v>3350</v>
      </c>
    </row>
    <row r="102" spans="1:16" ht="15">
      <c r="A102" s="545">
        <v>674</v>
      </c>
      <c r="B102" s="287" t="s">
        <v>213</v>
      </c>
      <c r="C102" s="427">
        <v>23546</v>
      </c>
      <c r="D102" s="546">
        <v>124</v>
      </c>
      <c r="E102" s="557">
        <v>5.2662872674764287E-3</v>
      </c>
      <c r="F102" s="252">
        <v>176</v>
      </c>
      <c r="G102" s="557">
        <v>7.474730315127835E-3</v>
      </c>
      <c r="H102" s="252">
        <v>161</v>
      </c>
      <c r="I102" s="557">
        <v>6.8376794359976218E-3</v>
      </c>
      <c r="J102" s="252">
        <v>780</v>
      </c>
      <c r="K102" s="557">
        <v>3.3126645714771086E-2</v>
      </c>
      <c r="L102" s="252">
        <v>1136</v>
      </c>
      <c r="M102" s="557">
        <v>4.8245986579461476E-2</v>
      </c>
      <c r="N102" s="252">
        <v>311</v>
      </c>
      <c r="O102" s="557">
        <v>1.3208188227299753E-2</v>
      </c>
      <c r="P102" s="547">
        <v>2688</v>
      </c>
    </row>
    <row r="103" spans="1:16" ht="15">
      <c r="A103" s="545">
        <v>697</v>
      </c>
      <c r="B103" s="287" t="s">
        <v>223</v>
      </c>
      <c r="C103" s="427">
        <v>38116</v>
      </c>
      <c r="D103" s="546">
        <v>1312</v>
      </c>
      <c r="E103" s="557">
        <v>3.4421240423968935E-2</v>
      </c>
      <c r="F103" s="252">
        <v>1486</v>
      </c>
      <c r="G103" s="557">
        <v>3.8986252492391647E-2</v>
      </c>
      <c r="H103" s="252">
        <v>1421</v>
      </c>
      <c r="I103" s="557">
        <v>3.7280931892118792E-2</v>
      </c>
      <c r="J103" s="252">
        <v>3424</v>
      </c>
      <c r="K103" s="557">
        <v>8.9831042082065271E-2</v>
      </c>
      <c r="L103" s="252">
        <v>6976</v>
      </c>
      <c r="M103" s="557">
        <v>0.18302025396159094</v>
      </c>
      <c r="N103" s="252">
        <v>2246</v>
      </c>
      <c r="O103" s="557">
        <v>5.8925385664812674E-2</v>
      </c>
      <c r="P103" s="547">
        <v>16865</v>
      </c>
    </row>
    <row r="104" spans="1:16" ht="15">
      <c r="A104" s="545">
        <v>756</v>
      </c>
      <c r="B104" s="287" t="s">
        <v>228</v>
      </c>
      <c r="C104" s="427">
        <v>38520</v>
      </c>
      <c r="D104" s="546">
        <v>391</v>
      </c>
      <c r="E104" s="557">
        <v>1.0150571131879543E-2</v>
      </c>
      <c r="F104" s="252">
        <v>465</v>
      </c>
      <c r="G104" s="557">
        <v>1.2071651090342679E-2</v>
      </c>
      <c r="H104" s="252">
        <v>488</v>
      </c>
      <c r="I104" s="557">
        <v>1.2668743509865006E-2</v>
      </c>
      <c r="J104" s="252">
        <v>1502</v>
      </c>
      <c r="K104" s="557">
        <v>3.8992731048805816E-2</v>
      </c>
      <c r="L104" s="252">
        <v>3307</v>
      </c>
      <c r="M104" s="557">
        <v>8.585150571131879E-2</v>
      </c>
      <c r="N104" s="252">
        <v>1056</v>
      </c>
      <c r="O104" s="557">
        <v>2.7414330218068536E-2</v>
      </c>
      <c r="P104" s="547">
        <v>7209</v>
      </c>
    </row>
    <row r="105" spans="1:16">
      <c r="A105" s="542">
        <v>8</v>
      </c>
      <c r="B105" s="169" t="s">
        <v>399</v>
      </c>
      <c r="C105" s="543">
        <v>387888</v>
      </c>
      <c r="D105" s="543">
        <v>3527</v>
      </c>
      <c r="E105" s="558">
        <v>9.0928309202656429E-3</v>
      </c>
      <c r="F105" s="543">
        <v>5329</v>
      </c>
      <c r="G105" s="558">
        <v>1.3738501835581405E-2</v>
      </c>
      <c r="H105" s="60">
        <v>6243</v>
      </c>
      <c r="I105" s="558">
        <v>1.6094852122262096E-2</v>
      </c>
      <c r="J105" s="60">
        <v>16030</v>
      </c>
      <c r="K105" s="558">
        <v>4.1326362248896589E-2</v>
      </c>
      <c r="L105" s="60">
        <v>40859</v>
      </c>
      <c r="M105" s="558">
        <v>0.10533710761869405</v>
      </c>
      <c r="N105" s="60">
        <v>15424</v>
      </c>
      <c r="O105" s="558">
        <v>3.9764055603679412E-2</v>
      </c>
      <c r="P105" s="544">
        <v>87412</v>
      </c>
    </row>
    <row r="106" spans="1:16" ht="15">
      <c r="A106" s="545">
        <v>30</v>
      </c>
      <c r="B106" s="287" t="s">
        <v>14</v>
      </c>
      <c r="C106" s="427">
        <v>32412</v>
      </c>
      <c r="D106" s="546">
        <v>700</v>
      </c>
      <c r="E106" s="557">
        <v>2.1596939405158583E-2</v>
      </c>
      <c r="F106" s="252">
        <v>979</v>
      </c>
      <c r="G106" s="557">
        <v>3.0204862396643217E-2</v>
      </c>
      <c r="H106" s="252">
        <v>1085</v>
      </c>
      <c r="I106" s="557">
        <v>3.3475256077995806E-2</v>
      </c>
      <c r="J106" s="252">
        <v>2804</v>
      </c>
      <c r="K106" s="557">
        <v>8.6511168702949531E-2</v>
      </c>
      <c r="L106" s="252">
        <v>6879</v>
      </c>
      <c r="M106" s="557">
        <v>0.21223620881155128</v>
      </c>
      <c r="N106" s="252">
        <v>2315</v>
      </c>
      <c r="O106" s="557">
        <v>7.1424163889917319E-2</v>
      </c>
      <c r="P106" s="547">
        <v>14762</v>
      </c>
    </row>
    <row r="107" spans="1:16" ht="15">
      <c r="A107" s="545">
        <v>34</v>
      </c>
      <c r="B107" s="287" t="s">
        <v>18</v>
      </c>
      <c r="C107" s="427">
        <v>46183</v>
      </c>
      <c r="D107" s="546">
        <v>461</v>
      </c>
      <c r="E107" s="557">
        <v>9.9820280189680186E-3</v>
      </c>
      <c r="F107" s="252">
        <v>732</v>
      </c>
      <c r="G107" s="557">
        <v>1.5849988090855943E-2</v>
      </c>
      <c r="H107" s="252">
        <v>802</v>
      </c>
      <c r="I107" s="557">
        <v>1.7365697334517032E-2</v>
      </c>
      <c r="J107" s="252">
        <v>2005</v>
      </c>
      <c r="K107" s="557">
        <v>4.3414243336292575E-2</v>
      </c>
      <c r="L107" s="252">
        <v>5353</v>
      </c>
      <c r="M107" s="557">
        <v>0.11590845116168287</v>
      </c>
      <c r="N107" s="252">
        <v>2216</v>
      </c>
      <c r="O107" s="557">
        <v>4.7983024056470994E-2</v>
      </c>
      <c r="P107" s="547">
        <v>11569</v>
      </c>
    </row>
    <row r="108" spans="1:16" ht="15">
      <c r="A108" s="545">
        <v>36</v>
      </c>
      <c r="B108" s="287" t="s">
        <v>20</v>
      </c>
      <c r="C108" s="427">
        <v>6109</v>
      </c>
      <c r="D108" s="546">
        <v>35</v>
      </c>
      <c r="E108" s="557">
        <v>5.7292519233917176E-3</v>
      </c>
      <c r="F108" s="252">
        <v>91</v>
      </c>
      <c r="G108" s="557">
        <v>1.4896055000818465E-2</v>
      </c>
      <c r="H108" s="252">
        <v>90</v>
      </c>
      <c r="I108" s="557">
        <v>1.4732362088721558E-2</v>
      </c>
      <c r="J108" s="252">
        <v>232</v>
      </c>
      <c r="K108" s="557">
        <v>3.797675560648224E-2</v>
      </c>
      <c r="L108" s="252">
        <v>575</v>
      </c>
      <c r="M108" s="557">
        <v>9.4123424455721069E-2</v>
      </c>
      <c r="N108" s="252">
        <v>162</v>
      </c>
      <c r="O108" s="557">
        <v>2.6518251759698803E-2</v>
      </c>
      <c r="P108" s="547">
        <v>1185</v>
      </c>
    </row>
    <row r="109" spans="1:16" ht="15">
      <c r="A109" s="545">
        <v>91</v>
      </c>
      <c r="B109" s="287" t="s">
        <v>47</v>
      </c>
      <c r="C109" s="427">
        <v>10892</v>
      </c>
      <c r="D109" s="546">
        <v>31</v>
      </c>
      <c r="E109" s="557">
        <v>2.8461255967682703E-3</v>
      </c>
      <c r="F109" s="252">
        <v>55</v>
      </c>
      <c r="G109" s="557">
        <v>5.0495776716856407E-3</v>
      </c>
      <c r="H109" s="252">
        <v>78</v>
      </c>
      <c r="I109" s="557">
        <v>7.1612192434814545E-3</v>
      </c>
      <c r="J109" s="252">
        <v>199</v>
      </c>
      <c r="K109" s="557">
        <v>1.8270290121189865E-2</v>
      </c>
      <c r="L109" s="252">
        <v>482</v>
      </c>
      <c r="M109" s="557">
        <v>4.4252662504590527E-2</v>
      </c>
      <c r="N109" s="252">
        <v>169</v>
      </c>
      <c r="O109" s="557">
        <v>1.5515975027543151E-2</v>
      </c>
      <c r="P109" s="547">
        <v>1014</v>
      </c>
    </row>
    <row r="110" spans="1:16" ht="15">
      <c r="A110" s="545">
        <v>93</v>
      </c>
      <c r="B110" s="287" t="s">
        <v>49</v>
      </c>
      <c r="C110" s="427">
        <v>16604</v>
      </c>
      <c r="D110" s="546">
        <v>41</v>
      </c>
      <c r="E110" s="557">
        <v>2.4692845097566852E-3</v>
      </c>
      <c r="F110" s="252">
        <v>71</v>
      </c>
      <c r="G110" s="557">
        <v>4.2760780534810885E-3</v>
      </c>
      <c r="H110" s="252">
        <v>84</v>
      </c>
      <c r="I110" s="557">
        <v>5.0590219224283303E-3</v>
      </c>
      <c r="J110" s="252">
        <v>301</v>
      </c>
      <c r="K110" s="557">
        <v>1.8128161888701519E-2</v>
      </c>
      <c r="L110" s="252">
        <v>594</v>
      </c>
      <c r="M110" s="557">
        <v>3.5774512165743191E-2</v>
      </c>
      <c r="N110" s="252">
        <v>182</v>
      </c>
      <c r="O110" s="557">
        <v>1.0961214165261383E-2</v>
      </c>
      <c r="P110" s="547">
        <v>1273</v>
      </c>
    </row>
    <row r="111" spans="1:16" ht="15">
      <c r="A111" s="545">
        <v>101</v>
      </c>
      <c r="B111" s="287" t="s">
        <v>938</v>
      </c>
      <c r="C111" s="427">
        <v>27711</v>
      </c>
      <c r="D111" s="546">
        <v>263</v>
      </c>
      <c r="E111" s="557">
        <v>9.4908159214752257E-3</v>
      </c>
      <c r="F111" s="252">
        <v>394</v>
      </c>
      <c r="G111" s="557">
        <v>1.4218180505936271E-2</v>
      </c>
      <c r="H111" s="252">
        <v>502</v>
      </c>
      <c r="I111" s="557">
        <v>1.8115549781675146E-2</v>
      </c>
      <c r="J111" s="252">
        <v>1215</v>
      </c>
      <c r="K111" s="557">
        <v>4.3845404352062356E-2</v>
      </c>
      <c r="L111" s="252">
        <v>3307</v>
      </c>
      <c r="M111" s="557">
        <v>0.11933889069322652</v>
      </c>
      <c r="N111" s="252">
        <v>1270</v>
      </c>
      <c r="O111" s="557">
        <v>4.5830175742484935E-2</v>
      </c>
      <c r="P111" s="547">
        <v>6951</v>
      </c>
    </row>
    <row r="112" spans="1:16" ht="15">
      <c r="A112" s="545">
        <v>145</v>
      </c>
      <c r="B112" s="287" t="s">
        <v>69</v>
      </c>
      <c r="C112" s="427">
        <v>4951</v>
      </c>
      <c r="D112" s="546">
        <v>46</v>
      </c>
      <c r="E112" s="557">
        <v>9.2910523126641074E-3</v>
      </c>
      <c r="F112" s="252">
        <v>50</v>
      </c>
      <c r="G112" s="557">
        <v>1.0098969905069683E-2</v>
      </c>
      <c r="H112" s="252">
        <v>57</v>
      </c>
      <c r="I112" s="557">
        <v>1.1512825691779438E-2</v>
      </c>
      <c r="J112" s="252">
        <v>179</v>
      </c>
      <c r="K112" s="557">
        <v>3.6154312260149465E-2</v>
      </c>
      <c r="L112" s="252">
        <v>402</v>
      </c>
      <c r="M112" s="557">
        <v>8.1195718036760248E-2</v>
      </c>
      <c r="N112" s="252">
        <v>119</v>
      </c>
      <c r="O112" s="557">
        <v>2.4035548374065845E-2</v>
      </c>
      <c r="P112" s="547">
        <v>853</v>
      </c>
    </row>
    <row r="113" spans="1:16" ht="15">
      <c r="A113" s="545">
        <v>209</v>
      </c>
      <c r="B113" s="287" t="s">
        <v>88</v>
      </c>
      <c r="C113" s="427">
        <v>22737</v>
      </c>
      <c r="D113" s="546">
        <v>136</v>
      </c>
      <c r="E113" s="557">
        <v>5.9814399437040948E-3</v>
      </c>
      <c r="F113" s="252">
        <v>204</v>
      </c>
      <c r="G113" s="557">
        <v>8.9721599155561417E-3</v>
      </c>
      <c r="H113" s="252">
        <v>241</v>
      </c>
      <c r="I113" s="557">
        <v>1.0599463429652109E-2</v>
      </c>
      <c r="J113" s="252">
        <v>568</v>
      </c>
      <c r="K113" s="557">
        <v>2.4981308000175926E-2</v>
      </c>
      <c r="L113" s="252">
        <v>1487</v>
      </c>
      <c r="M113" s="557">
        <v>6.5400008796235212E-2</v>
      </c>
      <c r="N113" s="252">
        <v>612</v>
      </c>
      <c r="O113" s="557">
        <v>2.6916479746668425E-2</v>
      </c>
      <c r="P113" s="547">
        <v>3248</v>
      </c>
    </row>
    <row r="114" spans="1:16" ht="15">
      <c r="A114" s="545">
        <v>282</v>
      </c>
      <c r="B114" s="287" t="s">
        <v>106</v>
      </c>
      <c r="C114" s="427">
        <v>25981</v>
      </c>
      <c r="D114" s="546">
        <v>231</v>
      </c>
      <c r="E114" s="557">
        <v>8.8911127362303229E-3</v>
      </c>
      <c r="F114" s="252">
        <v>364</v>
      </c>
      <c r="G114" s="557">
        <v>1.4010238251029599E-2</v>
      </c>
      <c r="H114" s="252">
        <v>456</v>
      </c>
      <c r="I114" s="557">
        <v>1.7551287479311804E-2</v>
      </c>
      <c r="J114" s="252">
        <v>949</v>
      </c>
      <c r="K114" s="557">
        <v>3.6526692583041455E-2</v>
      </c>
      <c r="L114" s="252">
        <v>2847</v>
      </c>
      <c r="M114" s="557">
        <v>0.10958007774912436</v>
      </c>
      <c r="N114" s="252">
        <v>1215</v>
      </c>
      <c r="O114" s="557">
        <v>4.6764943612640004E-2</v>
      </c>
      <c r="P114" s="547">
        <v>6062</v>
      </c>
    </row>
    <row r="115" spans="1:16" ht="15">
      <c r="A115" s="545">
        <v>353</v>
      </c>
      <c r="B115" s="287" t="s">
        <v>126</v>
      </c>
      <c r="C115" s="427">
        <v>5846</v>
      </c>
      <c r="D115" s="546">
        <v>26</v>
      </c>
      <c r="E115" s="557">
        <v>4.4474854601436881E-3</v>
      </c>
      <c r="F115" s="252">
        <v>53</v>
      </c>
      <c r="G115" s="557">
        <v>9.0660280533698262E-3</v>
      </c>
      <c r="H115" s="252">
        <v>63</v>
      </c>
      <c r="I115" s="557">
        <v>1.0776599384194322E-2</v>
      </c>
      <c r="J115" s="252">
        <v>148</v>
      </c>
      <c r="K115" s="557">
        <v>2.5316455696202531E-2</v>
      </c>
      <c r="L115" s="252">
        <v>391</v>
      </c>
      <c r="M115" s="557">
        <v>6.6883339035237771E-2</v>
      </c>
      <c r="N115" s="252">
        <v>148</v>
      </c>
      <c r="O115" s="557">
        <v>2.5316455696202531E-2</v>
      </c>
      <c r="P115" s="547">
        <v>829</v>
      </c>
    </row>
    <row r="116" spans="1:16" ht="15">
      <c r="A116" s="545">
        <v>364</v>
      </c>
      <c r="B116" s="287" t="s">
        <v>133</v>
      </c>
      <c r="C116" s="427">
        <v>15513</v>
      </c>
      <c r="D116" s="546">
        <v>113</v>
      </c>
      <c r="E116" s="557">
        <v>7.2842132405079611E-3</v>
      </c>
      <c r="F116" s="252">
        <v>191</v>
      </c>
      <c r="G116" s="557">
        <v>1.2312254238380713E-2</v>
      </c>
      <c r="H116" s="252">
        <v>256</v>
      </c>
      <c r="I116" s="557">
        <v>1.6502288403274674E-2</v>
      </c>
      <c r="J116" s="252">
        <v>664</v>
      </c>
      <c r="K116" s="557">
        <v>4.2802810545993684E-2</v>
      </c>
      <c r="L116" s="252">
        <v>1707</v>
      </c>
      <c r="M116" s="557">
        <v>0.11003674337652292</v>
      </c>
      <c r="N116" s="252">
        <v>762</v>
      </c>
      <c r="O116" s="557">
        <v>4.9120092825372268E-2</v>
      </c>
      <c r="P116" s="547">
        <v>3693</v>
      </c>
    </row>
    <row r="117" spans="1:16" ht="15">
      <c r="A117" s="545">
        <v>368</v>
      </c>
      <c r="B117" s="287" t="s">
        <v>135</v>
      </c>
      <c r="C117" s="427">
        <v>14454</v>
      </c>
      <c r="D117" s="546">
        <v>121</v>
      </c>
      <c r="E117" s="557">
        <v>8.3713850837138504E-3</v>
      </c>
      <c r="F117" s="252">
        <v>185</v>
      </c>
      <c r="G117" s="557">
        <v>1.2799225127992251E-2</v>
      </c>
      <c r="H117" s="252">
        <v>203</v>
      </c>
      <c r="I117" s="557">
        <v>1.4044555140445551E-2</v>
      </c>
      <c r="J117" s="252">
        <v>637</v>
      </c>
      <c r="K117" s="557">
        <v>4.4070845440708453E-2</v>
      </c>
      <c r="L117" s="252">
        <v>1654</v>
      </c>
      <c r="M117" s="557">
        <v>0.11443199114431991</v>
      </c>
      <c r="N117" s="252">
        <v>654</v>
      </c>
      <c r="O117" s="557">
        <v>4.5246990452469903E-2</v>
      </c>
      <c r="P117" s="547">
        <v>3454</v>
      </c>
    </row>
    <row r="118" spans="1:16" ht="15">
      <c r="A118" s="545">
        <v>390</v>
      </c>
      <c r="B118" s="287" t="s">
        <v>141</v>
      </c>
      <c r="C118" s="427">
        <v>8614</v>
      </c>
      <c r="D118" s="546">
        <v>153</v>
      </c>
      <c r="E118" s="557">
        <v>1.7761783143719526E-2</v>
      </c>
      <c r="F118" s="252">
        <v>210</v>
      </c>
      <c r="G118" s="557">
        <v>2.437891804039935E-2</v>
      </c>
      <c r="H118" s="252">
        <v>248</v>
      </c>
      <c r="I118" s="557">
        <v>2.8790341304852564E-2</v>
      </c>
      <c r="J118" s="252">
        <v>599</v>
      </c>
      <c r="K118" s="557">
        <v>6.9537961458091477E-2</v>
      </c>
      <c r="L118" s="252">
        <v>1583</v>
      </c>
      <c r="M118" s="557">
        <v>0.18377060599024844</v>
      </c>
      <c r="N118" s="252">
        <v>307</v>
      </c>
      <c r="O118" s="557">
        <v>3.5639656373345714E-2</v>
      </c>
      <c r="P118" s="547">
        <v>3100</v>
      </c>
    </row>
    <row r="119" spans="1:16" ht="15">
      <c r="A119" s="545">
        <v>467</v>
      </c>
      <c r="B119" s="287" t="s">
        <v>151</v>
      </c>
      <c r="C119" s="427">
        <v>7035</v>
      </c>
      <c r="D119" s="546">
        <v>41</v>
      </c>
      <c r="E119" s="557">
        <v>5.8280028429282165E-3</v>
      </c>
      <c r="F119" s="252">
        <v>54</v>
      </c>
      <c r="G119" s="557">
        <v>7.6759061833688701E-3</v>
      </c>
      <c r="H119" s="252">
        <v>60</v>
      </c>
      <c r="I119" s="557">
        <v>8.5287846481876331E-3</v>
      </c>
      <c r="J119" s="252">
        <v>191</v>
      </c>
      <c r="K119" s="557">
        <v>2.7149964463397298E-2</v>
      </c>
      <c r="L119" s="252">
        <v>344</v>
      </c>
      <c r="M119" s="557">
        <v>4.8898365316275762E-2</v>
      </c>
      <c r="N119" s="252">
        <v>179</v>
      </c>
      <c r="O119" s="557">
        <v>2.5444207533759772E-2</v>
      </c>
      <c r="P119" s="547">
        <v>869</v>
      </c>
    </row>
    <row r="120" spans="1:16" ht="15">
      <c r="A120" s="545">
        <v>576</v>
      </c>
      <c r="B120" s="287" t="s">
        <v>169</v>
      </c>
      <c r="C120" s="427">
        <v>9198</v>
      </c>
      <c r="D120" s="546">
        <v>49</v>
      </c>
      <c r="E120" s="557">
        <v>5.3272450532724502E-3</v>
      </c>
      <c r="F120" s="252">
        <v>53</v>
      </c>
      <c r="G120" s="557">
        <v>5.7621222004783645E-3</v>
      </c>
      <c r="H120" s="252">
        <v>69</v>
      </c>
      <c r="I120" s="557">
        <v>7.5016307893020218E-3</v>
      </c>
      <c r="J120" s="252">
        <v>247</v>
      </c>
      <c r="K120" s="557">
        <v>2.6853663839965208E-2</v>
      </c>
      <c r="L120" s="252">
        <v>521</v>
      </c>
      <c r="M120" s="557">
        <v>5.6642748423570338E-2</v>
      </c>
      <c r="N120" s="252">
        <v>267</v>
      </c>
      <c r="O120" s="557">
        <v>2.902804957599478E-2</v>
      </c>
      <c r="P120" s="547">
        <v>1206</v>
      </c>
    </row>
    <row r="121" spans="1:16" ht="15">
      <c r="A121" s="545">
        <v>642</v>
      </c>
      <c r="B121" s="287" t="s">
        <v>187</v>
      </c>
      <c r="C121" s="427">
        <v>19314</v>
      </c>
      <c r="D121" s="546">
        <v>90</v>
      </c>
      <c r="E121" s="557">
        <v>4.6598322460391422E-3</v>
      </c>
      <c r="F121" s="252">
        <v>112</v>
      </c>
      <c r="G121" s="557">
        <v>5.7989023506264887E-3</v>
      </c>
      <c r="H121" s="252">
        <v>144</v>
      </c>
      <c r="I121" s="557">
        <v>7.4557315936626279E-3</v>
      </c>
      <c r="J121" s="252">
        <v>510</v>
      </c>
      <c r="K121" s="557">
        <v>2.6405716060888474E-2</v>
      </c>
      <c r="L121" s="252">
        <v>1111</v>
      </c>
      <c r="M121" s="557">
        <v>5.752304028166097E-2</v>
      </c>
      <c r="N121" s="252">
        <v>336</v>
      </c>
      <c r="O121" s="557">
        <v>1.7396707051879467E-2</v>
      </c>
      <c r="P121" s="547">
        <v>2303</v>
      </c>
    </row>
    <row r="122" spans="1:16" ht="15">
      <c r="A122" s="545">
        <v>679</v>
      </c>
      <c r="B122" s="287" t="s">
        <v>939</v>
      </c>
      <c r="C122" s="427">
        <v>27862</v>
      </c>
      <c r="D122" s="546">
        <v>179</v>
      </c>
      <c r="E122" s="557">
        <v>6.424520852774388E-3</v>
      </c>
      <c r="F122" s="252">
        <v>316</v>
      </c>
      <c r="G122" s="557">
        <v>1.1341612231713444E-2</v>
      </c>
      <c r="H122" s="252">
        <v>412</v>
      </c>
      <c r="I122" s="557">
        <v>1.478716531476563E-2</v>
      </c>
      <c r="J122" s="252">
        <v>924</v>
      </c>
      <c r="K122" s="557">
        <v>3.3163448424377288E-2</v>
      </c>
      <c r="L122" s="252">
        <v>2233</v>
      </c>
      <c r="M122" s="557">
        <v>8.0145000358911783E-2</v>
      </c>
      <c r="N122" s="252">
        <v>1154</v>
      </c>
      <c r="O122" s="557">
        <v>4.1418419352523148E-2</v>
      </c>
      <c r="P122" s="547">
        <v>5218</v>
      </c>
    </row>
    <row r="123" spans="1:16" ht="15">
      <c r="A123" s="545">
        <v>789</v>
      </c>
      <c r="B123" s="287" t="s">
        <v>232</v>
      </c>
      <c r="C123" s="427">
        <v>17176</v>
      </c>
      <c r="D123" s="546">
        <v>166</v>
      </c>
      <c r="E123" s="557">
        <v>9.6646483465300422E-3</v>
      </c>
      <c r="F123" s="252">
        <v>207</v>
      </c>
      <c r="G123" s="557">
        <v>1.2051700046576618E-2</v>
      </c>
      <c r="H123" s="252">
        <v>304</v>
      </c>
      <c r="I123" s="557">
        <v>1.7699115044247787E-2</v>
      </c>
      <c r="J123" s="252">
        <v>781</v>
      </c>
      <c r="K123" s="557">
        <v>4.5470423847228693E-2</v>
      </c>
      <c r="L123" s="252">
        <v>2002</v>
      </c>
      <c r="M123" s="557">
        <v>0.11655798789007918</v>
      </c>
      <c r="N123" s="252">
        <v>765</v>
      </c>
      <c r="O123" s="557">
        <v>4.4538891476478805E-2</v>
      </c>
      <c r="P123" s="547">
        <v>4225</v>
      </c>
    </row>
    <row r="124" spans="1:16" ht="15">
      <c r="A124" s="545">
        <v>792</v>
      </c>
      <c r="B124" s="287" t="s">
        <v>236</v>
      </c>
      <c r="C124" s="427">
        <v>6555</v>
      </c>
      <c r="D124" s="546">
        <v>71</v>
      </c>
      <c r="E124" s="557">
        <v>1.0831426392067125E-2</v>
      </c>
      <c r="F124" s="252">
        <v>118</v>
      </c>
      <c r="G124" s="557">
        <v>1.8001525553012966E-2</v>
      </c>
      <c r="H124" s="252">
        <v>144</v>
      </c>
      <c r="I124" s="557">
        <v>2.1967963386727688E-2</v>
      </c>
      <c r="J124" s="252">
        <v>277</v>
      </c>
      <c r="K124" s="557">
        <v>4.2257818459191458E-2</v>
      </c>
      <c r="L124" s="252">
        <v>857</v>
      </c>
      <c r="M124" s="557">
        <v>0.13073989321128909</v>
      </c>
      <c r="N124" s="252">
        <v>259</v>
      </c>
      <c r="O124" s="557">
        <v>3.9511823035850498E-2</v>
      </c>
      <c r="P124" s="547">
        <v>1726</v>
      </c>
    </row>
    <row r="125" spans="1:16" ht="15">
      <c r="A125" s="545">
        <v>809</v>
      </c>
      <c r="B125" s="287" t="s">
        <v>238</v>
      </c>
      <c r="C125" s="427">
        <v>11364</v>
      </c>
      <c r="D125" s="546">
        <v>132</v>
      </c>
      <c r="E125" s="557">
        <v>1.1615628299894404E-2</v>
      </c>
      <c r="F125" s="252">
        <v>231</v>
      </c>
      <c r="G125" s="557">
        <v>2.0327349524815207E-2</v>
      </c>
      <c r="H125" s="252">
        <v>252</v>
      </c>
      <c r="I125" s="557">
        <v>2.2175290390707498E-2</v>
      </c>
      <c r="J125" s="252">
        <v>616</v>
      </c>
      <c r="K125" s="557">
        <v>5.4206265399507216E-2</v>
      </c>
      <c r="L125" s="252">
        <v>1600</v>
      </c>
      <c r="M125" s="557">
        <v>0.14079549454417459</v>
      </c>
      <c r="N125" s="252">
        <v>673</v>
      </c>
      <c r="O125" s="557">
        <v>5.9222104892643436E-2</v>
      </c>
      <c r="P125" s="547">
        <v>3504</v>
      </c>
    </row>
    <row r="126" spans="1:16" ht="15">
      <c r="A126" s="545">
        <v>847</v>
      </c>
      <c r="B126" s="287" t="s">
        <v>246</v>
      </c>
      <c r="C126" s="427">
        <v>32139</v>
      </c>
      <c r="D126" s="546">
        <v>266</v>
      </c>
      <c r="E126" s="557">
        <v>8.2765487414045245E-3</v>
      </c>
      <c r="F126" s="252">
        <v>376</v>
      </c>
      <c r="G126" s="557">
        <v>1.1699181679579328E-2</v>
      </c>
      <c r="H126" s="252">
        <v>364</v>
      </c>
      <c r="I126" s="557">
        <v>1.1325803540869348E-2</v>
      </c>
      <c r="J126" s="252">
        <v>1148</v>
      </c>
      <c r="K126" s="557">
        <v>3.5719841936587948E-2</v>
      </c>
      <c r="L126" s="252">
        <v>2513</v>
      </c>
      <c r="M126" s="557">
        <v>7.8191605214847998E-2</v>
      </c>
      <c r="N126" s="252">
        <v>710</v>
      </c>
      <c r="O126" s="557">
        <v>2.2091539873673731E-2</v>
      </c>
      <c r="P126" s="547">
        <v>5377</v>
      </c>
    </row>
    <row r="127" spans="1:16" ht="15">
      <c r="A127" s="545">
        <v>856</v>
      </c>
      <c r="B127" s="287" t="s">
        <v>251</v>
      </c>
      <c r="C127" s="427">
        <v>6916</v>
      </c>
      <c r="D127" s="546">
        <v>55</v>
      </c>
      <c r="E127" s="557">
        <v>7.9525737420474262E-3</v>
      </c>
      <c r="F127" s="252">
        <v>105</v>
      </c>
      <c r="G127" s="557">
        <v>1.5182186234817813E-2</v>
      </c>
      <c r="H127" s="252">
        <v>89</v>
      </c>
      <c r="I127" s="557">
        <v>1.2868710237131291E-2</v>
      </c>
      <c r="J127" s="252">
        <v>289</v>
      </c>
      <c r="K127" s="557">
        <v>4.178716020821284E-2</v>
      </c>
      <c r="L127" s="252">
        <v>674</v>
      </c>
      <c r="M127" s="557">
        <v>9.7455176402544821E-2</v>
      </c>
      <c r="N127" s="252">
        <v>248</v>
      </c>
      <c r="O127" s="557">
        <v>3.5858877964141125E-2</v>
      </c>
      <c r="P127" s="547">
        <v>1460</v>
      </c>
    </row>
    <row r="128" spans="1:16" ht="15">
      <c r="A128" s="545">
        <v>861</v>
      </c>
      <c r="B128" s="287" t="s">
        <v>255</v>
      </c>
      <c r="C128" s="427">
        <v>12322</v>
      </c>
      <c r="D128" s="546">
        <v>121</v>
      </c>
      <c r="E128" s="557">
        <v>9.8198344424606388E-3</v>
      </c>
      <c r="F128" s="252">
        <v>178</v>
      </c>
      <c r="G128" s="557">
        <v>1.4445706865768545E-2</v>
      </c>
      <c r="H128" s="252">
        <v>240</v>
      </c>
      <c r="I128" s="557">
        <v>1.9477357571822757E-2</v>
      </c>
      <c r="J128" s="252">
        <v>547</v>
      </c>
      <c r="K128" s="557">
        <v>4.4392144132446035E-2</v>
      </c>
      <c r="L128" s="252">
        <v>1743</v>
      </c>
      <c r="M128" s="557">
        <v>0.14145430936536277</v>
      </c>
      <c r="N128" s="252">
        <v>702</v>
      </c>
      <c r="O128" s="557">
        <v>5.6971270897581562E-2</v>
      </c>
      <c r="P128" s="547">
        <v>3531</v>
      </c>
    </row>
    <row r="129" spans="1:16">
      <c r="A129" s="542">
        <v>9</v>
      </c>
      <c r="B129" s="169" t="s">
        <v>861</v>
      </c>
      <c r="C129" s="543">
        <v>4179996</v>
      </c>
      <c r="D129" s="543">
        <v>117872</v>
      </c>
      <c r="E129" s="558">
        <v>2.8199070046956983E-2</v>
      </c>
      <c r="F129" s="543">
        <v>182754</v>
      </c>
      <c r="G129" s="558">
        <v>4.3721094469946861E-2</v>
      </c>
      <c r="H129" s="60">
        <v>200603</v>
      </c>
      <c r="I129" s="558">
        <v>4.7991194249946648E-2</v>
      </c>
      <c r="J129" s="60">
        <v>540705</v>
      </c>
      <c r="K129" s="558">
        <v>0.12935538694295401</v>
      </c>
      <c r="L129" s="60">
        <v>1457125</v>
      </c>
      <c r="M129" s="558">
        <v>0.34859483119122603</v>
      </c>
      <c r="N129" s="60">
        <v>626985</v>
      </c>
      <c r="O129" s="558">
        <v>0.14999655502062681</v>
      </c>
      <c r="P129" s="544">
        <v>3126044</v>
      </c>
    </row>
    <row r="130" spans="1:16" ht="15">
      <c r="A130" s="545">
        <v>1</v>
      </c>
      <c r="B130" s="287" t="s">
        <v>6</v>
      </c>
      <c r="C130" s="427">
        <v>2616335</v>
      </c>
      <c r="D130" s="546">
        <v>77096</v>
      </c>
      <c r="E130" s="557">
        <v>2.9467174501736207E-2</v>
      </c>
      <c r="F130" s="252">
        <v>120167</v>
      </c>
      <c r="G130" s="557">
        <v>4.5929515906793283E-2</v>
      </c>
      <c r="H130" s="252">
        <v>130753</v>
      </c>
      <c r="I130" s="557">
        <v>4.9975633854227382E-2</v>
      </c>
      <c r="J130" s="252">
        <v>361205</v>
      </c>
      <c r="K130" s="557">
        <v>0.13805762641251981</v>
      </c>
      <c r="L130" s="252">
        <v>949381</v>
      </c>
      <c r="M130" s="557">
        <v>0.3628667582706343</v>
      </c>
      <c r="N130" s="252">
        <v>408138</v>
      </c>
      <c r="O130" s="557">
        <v>0.15599607848383329</v>
      </c>
      <c r="P130" s="547">
        <v>2046740</v>
      </c>
    </row>
    <row r="131" spans="1:16" ht="15">
      <c r="A131" s="545">
        <v>79</v>
      </c>
      <c r="B131" s="287" t="s">
        <v>41</v>
      </c>
      <c r="C131" s="427">
        <v>56103</v>
      </c>
      <c r="D131" s="546">
        <v>1045</v>
      </c>
      <c r="E131" s="557">
        <v>1.8626454913284494E-2</v>
      </c>
      <c r="F131" s="252">
        <v>1602</v>
      </c>
      <c r="G131" s="557">
        <v>2.8554622747446662E-2</v>
      </c>
      <c r="H131" s="252">
        <v>1875</v>
      </c>
      <c r="I131" s="557">
        <v>3.3420672691299932E-2</v>
      </c>
      <c r="J131" s="252">
        <v>4709</v>
      </c>
      <c r="K131" s="557">
        <v>8.393490544177673E-2</v>
      </c>
      <c r="L131" s="252">
        <v>11486</v>
      </c>
      <c r="M131" s="557">
        <v>0.20473058481721121</v>
      </c>
      <c r="N131" s="252">
        <v>4466</v>
      </c>
      <c r="O131" s="557">
        <v>7.9603586260984266E-2</v>
      </c>
      <c r="P131" s="547">
        <v>25183</v>
      </c>
    </row>
    <row r="132" spans="1:16" ht="15">
      <c r="A132" s="545">
        <v>88</v>
      </c>
      <c r="B132" s="287" t="s">
        <v>45</v>
      </c>
      <c r="C132" s="427">
        <v>566456</v>
      </c>
      <c r="D132" s="546">
        <v>14470</v>
      </c>
      <c r="E132" s="557">
        <v>2.5544790769274225E-2</v>
      </c>
      <c r="F132" s="252">
        <v>22011</v>
      </c>
      <c r="G132" s="557">
        <v>3.8857386981513128E-2</v>
      </c>
      <c r="H132" s="252">
        <v>24381</v>
      </c>
      <c r="I132" s="557">
        <v>4.3041295352154445E-2</v>
      </c>
      <c r="J132" s="252">
        <v>62227</v>
      </c>
      <c r="K132" s="557">
        <v>0.10985319248096939</v>
      </c>
      <c r="L132" s="252">
        <v>159908</v>
      </c>
      <c r="M132" s="557">
        <v>0.28229553575211491</v>
      </c>
      <c r="N132" s="252">
        <v>58087</v>
      </c>
      <c r="O132" s="557">
        <v>0.10254459304870987</v>
      </c>
      <c r="P132" s="547">
        <v>341084</v>
      </c>
    </row>
    <row r="133" spans="1:16" ht="15">
      <c r="A133" s="545">
        <v>129</v>
      </c>
      <c r="B133" s="287" t="s">
        <v>940</v>
      </c>
      <c r="C133" s="427">
        <v>86081</v>
      </c>
      <c r="D133" s="546">
        <v>2805</v>
      </c>
      <c r="E133" s="557">
        <v>3.2585587992704543E-2</v>
      </c>
      <c r="F133" s="252">
        <v>4267</v>
      </c>
      <c r="G133" s="557">
        <v>4.9569591431326311E-2</v>
      </c>
      <c r="H133" s="252">
        <v>4641</v>
      </c>
      <c r="I133" s="557">
        <v>5.3914336497020252E-2</v>
      </c>
      <c r="J133" s="252">
        <v>12426</v>
      </c>
      <c r="K133" s="557">
        <v>0.14435241226286868</v>
      </c>
      <c r="L133" s="252">
        <v>34619</v>
      </c>
      <c r="M133" s="557">
        <v>0.40216772574668047</v>
      </c>
      <c r="N133" s="252">
        <v>14492</v>
      </c>
      <c r="O133" s="557">
        <v>0.168353062812932</v>
      </c>
      <c r="P133" s="547">
        <v>73250</v>
      </c>
    </row>
    <row r="134" spans="1:16" ht="15">
      <c r="A134" s="545">
        <v>212</v>
      </c>
      <c r="B134" s="287" t="s">
        <v>90</v>
      </c>
      <c r="C134" s="427">
        <v>84209</v>
      </c>
      <c r="D134" s="546">
        <v>1738</v>
      </c>
      <c r="E134" s="557">
        <v>2.0639124084124025E-2</v>
      </c>
      <c r="F134" s="252">
        <v>2776</v>
      </c>
      <c r="G134" s="557">
        <v>3.2965597501454717E-2</v>
      </c>
      <c r="H134" s="252">
        <v>3108</v>
      </c>
      <c r="I134" s="557">
        <v>3.6908168960562412E-2</v>
      </c>
      <c r="J134" s="252">
        <v>8084</v>
      </c>
      <c r="K134" s="557">
        <v>9.5999239986224755E-2</v>
      </c>
      <c r="L134" s="252">
        <v>23007</v>
      </c>
      <c r="M134" s="557">
        <v>0.27321307698702041</v>
      </c>
      <c r="N134" s="252">
        <v>10289</v>
      </c>
      <c r="O134" s="557">
        <v>0.12218408958662376</v>
      </c>
      <c r="P134" s="547">
        <v>49002</v>
      </c>
    </row>
    <row r="135" spans="1:16" ht="15">
      <c r="A135" s="545">
        <v>266</v>
      </c>
      <c r="B135" s="287" t="s">
        <v>104</v>
      </c>
      <c r="C135" s="427">
        <v>248304</v>
      </c>
      <c r="D135" s="546">
        <v>5452</v>
      </c>
      <c r="E135" s="557">
        <v>2.1956955989432307E-2</v>
      </c>
      <c r="F135" s="252">
        <v>8673</v>
      </c>
      <c r="G135" s="557">
        <v>3.4928958051420836E-2</v>
      </c>
      <c r="H135" s="252">
        <v>10151</v>
      </c>
      <c r="I135" s="557">
        <v>4.0881339003801788E-2</v>
      </c>
      <c r="J135" s="252">
        <v>24764</v>
      </c>
      <c r="K135" s="557">
        <v>9.9732585862491147E-2</v>
      </c>
      <c r="L135" s="252">
        <v>83465</v>
      </c>
      <c r="M135" s="557">
        <v>0.33614037631290677</v>
      </c>
      <c r="N135" s="252">
        <v>50724</v>
      </c>
      <c r="O135" s="557">
        <v>0.20428184805722019</v>
      </c>
      <c r="P135" s="547">
        <v>183229</v>
      </c>
    </row>
    <row r="136" spans="1:16" ht="15">
      <c r="A136" s="545">
        <v>308</v>
      </c>
      <c r="B136" s="287" t="s">
        <v>112</v>
      </c>
      <c r="C136" s="427">
        <v>55902</v>
      </c>
      <c r="D136" s="546">
        <v>1489</v>
      </c>
      <c r="E136" s="557">
        <v>2.6635898536724982E-2</v>
      </c>
      <c r="F136" s="252">
        <v>2235</v>
      </c>
      <c r="G136" s="557">
        <v>3.9980680476548243E-2</v>
      </c>
      <c r="H136" s="252">
        <v>2590</v>
      </c>
      <c r="I136" s="557">
        <v>4.6331079388930628E-2</v>
      </c>
      <c r="J136" s="252">
        <v>6316</v>
      </c>
      <c r="K136" s="557">
        <v>0.11298343529748489</v>
      </c>
      <c r="L136" s="252">
        <v>17470</v>
      </c>
      <c r="M136" s="557">
        <v>0.31251118027977531</v>
      </c>
      <c r="N136" s="252">
        <v>6969</v>
      </c>
      <c r="O136" s="557">
        <v>0.12466459160674037</v>
      </c>
      <c r="P136" s="547">
        <v>37069</v>
      </c>
    </row>
    <row r="137" spans="1:16" ht="15">
      <c r="A137" s="545">
        <v>360</v>
      </c>
      <c r="B137" s="287" t="s">
        <v>941</v>
      </c>
      <c r="C137" s="427">
        <v>299348</v>
      </c>
      <c r="D137" s="546">
        <v>9170</v>
      </c>
      <c r="E137" s="557">
        <v>3.0633242914601067E-2</v>
      </c>
      <c r="F137" s="252">
        <v>14359</v>
      </c>
      <c r="G137" s="557">
        <v>4.796758288012614E-2</v>
      </c>
      <c r="H137" s="252">
        <v>16202</v>
      </c>
      <c r="I137" s="557">
        <v>5.4124296805056323E-2</v>
      </c>
      <c r="J137" s="252">
        <v>42406</v>
      </c>
      <c r="K137" s="557">
        <v>0.14166121036385745</v>
      </c>
      <c r="L137" s="252">
        <v>116754</v>
      </c>
      <c r="M137" s="557">
        <v>0.39002766011464918</v>
      </c>
      <c r="N137" s="252">
        <v>49105</v>
      </c>
      <c r="O137" s="557">
        <v>0.16403984659994389</v>
      </c>
      <c r="P137" s="547">
        <v>247996</v>
      </c>
    </row>
    <row r="138" spans="1:16" ht="15">
      <c r="A138" s="545">
        <v>380</v>
      </c>
      <c r="B138" s="287" t="s">
        <v>139</v>
      </c>
      <c r="C138" s="427">
        <v>77611</v>
      </c>
      <c r="D138" s="546">
        <v>1715</v>
      </c>
      <c r="E138" s="557">
        <v>2.2097383102910671E-2</v>
      </c>
      <c r="F138" s="252">
        <v>2675</v>
      </c>
      <c r="G138" s="557">
        <v>3.4466763731945217E-2</v>
      </c>
      <c r="H138" s="252">
        <v>2920</v>
      </c>
      <c r="I138" s="557">
        <v>3.7623532746646739E-2</v>
      </c>
      <c r="J138" s="252">
        <v>7572</v>
      </c>
      <c r="K138" s="557">
        <v>9.7563489711509965E-2</v>
      </c>
      <c r="L138" s="252">
        <v>22048</v>
      </c>
      <c r="M138" s="557">
        <v>0.28408344178016004</v>
      </c>
      <c r="N138" s="252">
        <v>8595</v>
      </c>
      <c r="O138" s="557">
        <v>0.1107446109443249</v>
      </c>
      <c r="P138" s="547">
        <v>45525</v>
      </c>
    </row>
    <row r="139" spans="1:16" ht="15.75" thickBot="1">
      <c r="A139" s="548">
        <v>631</v>
      </c>
      <c r="B139" s="549" t="s">
        <v>185</v>
      </c>
      <c r="C139" s="427">
        <v>89647</v>
      </c>
      <c r="D139" s="550">
        <v>2892</v>
      </c>
      <c r="E139" s="559">
        <v>3.2259863687574601E-2</v>
      </c>
      <c r="F139" s="277">
        <v>3989</v>
      </c>
      <c r="G139" s="559">
        <v>4.4496748357446429E-2</v>
      </c>
      <c r="H139" s="277">
        <v>3982</v>
      </c>
      <c r="I139" s="559">
        <v>4.4418664316708871E-2</v>
      </c>
      <c r="J139" s="277">
        <v>10996</v>
      </c>
      <c r="K139" s="559">
        <v>0.12265887313574353</v>
      </c>
      <c r="L139" s="277">
        <v>38987</v>
      </c>
      <c r="M139" s="559">
        <v>0.43489464231931912</v>
      </c>
      <c r="N139" s="277">
        <v>16120</v>
      </c>
      <c r="O139" s="559">
        <v>0.17981639095563712</v>
      </c>
      <c r="P139" s="551">
        <v>76966</v>
      </c>
    </row>
    <row r="140" spans="1:16">
      <c r="B140" s="57"/>
    </row>
    <row r="141" spans="1:16">
      <c r="A141" s="198" t="s">
        <v>401</v>
      </c>
      <c r="B141" s="1084" t="s">
        <v>942</v>
      </c>
      <c r="C141" s="1085"/>
      <c r="D141" s="1085"/>
      <c r="E141" s="1085"/>
      <c r="F141" s="1085"/>
      <c r="G141" s="1085"/>
      <c r="H141" s="1085"/>
      <c r="I141" s="1085"/>
      <c r="J141" s="1085"/>
      <c r="K141" s="1085"/>
      <c r="L141" s="1085"/>
      <c r="M141" s="1086"/>
      <c r="N141" s="821" t="s">
        <v>603</v>
      </c>
    </row>
    <row r="142" spans="1:16">
      <c r="A142" s="201" t="s">
        <v>966</v>
      </c>
      <c r="B142" s="1087" t="s">
        <v>405</v>
      </c>
      <c r="C142" s="1088"/>
      <c r="D142" s="1088"/>
      <c r="E142" s="1088"/>
      <c r="F142" s="1088"/>
      <c r="G142" s="1088"/>
      <c r="H142" s="1088"/>
      <c r="I142" s="1088"/>
      <c r="J142" s="1088"/>
      <c r="K142" s="1088"/>
      <c r="L142" s="1088"/>
      <c r="M142" s="1088"/>
    </row>
    <row r="143" spans="1:16">
      <c r="A143" s="553" t="s">
        <v>406</v>
      </c>
      <c r="B143" s="1087" t="s">
        <v>407</v>
      </c>
      <c r="C143" s="1088" t="s">
        <v>407</v>
      </c>
      <c r="D143" s="1088"/>
      <c r="E143" s="1088"/>
      <c r="F143" s="1088"/>
      <c r="G143" s="1088"/>
      <c r="H143" s="1088"/>
      <c r="I143" s="1088"/>
      <c r="J143" s="1088"/>
      <c r="K143" s="1088"/>
      <c r="L143" s="1088"/>
      <c r="M143" s="1088"/>
    </row>
    <row r="144" spans="1:16">
      <c r="B144" s="554"/>
    </row>
  </sheetData>
  <sheetProtection autoFilter="0"/>
  <mergeCells count="9">
    <mergeCell ref="A2:A5"/>
    <mergeCell ref="B2:B4"/>
    <mergeCell ref="D2:O3"/>
    <mergeCell ref="B141:M141"/>
    <mergeCell ref="B143:M143"/>
    <mergeCell ref="P2:P4"/>
    <mergeCell ref="C2:C4"/>
    <mergeCell ref="B142:M142"/>
    <mergeCell ref="D1:O1"/>
  </mergeCells>
  <hyperlinks>
    <hyperlink ref="Q1" location="INDICE!B2" display="Indice" xr:uid="{3CC8616A-1931-49BF-9BC9-B115C9139452}"/>
  </hyperlinks>
  <pageMargins left="0.75" right="0.75" top="1" bottom="1" header="0" footer="0"/>
  <pageSetup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66FF66"/>
  </sheetPr>
  <dimension ref="A1:Q144"/>
  <sheetViews>
    <sheetView showGridLines="0" view="pageBreakPreview" zoomScale="112" zoomScaleNormal="90" zoomScaleSheetLayoutView="112" workbookViewId="0">
      <pane xSplit="3" ySplit="5" topLeftCell="E128" activePane="bottomRight" state="frozen"/>
      <selection pane="bottomRight" activeCell="Q2" sqref="Q2:Q142"/>
      <selection pane="bottomLeft" activeCell="AG16" activeCellId="3" sqref="L9 P14 R17 AG16"/>
      <selection pane="topRight" activeCell="AG16" activeCellId="3" sqref="L9 P14 R17 AG16"/>
    </sheetView>
  </sheetViews>
  <sheetFormatPr defaultColWidth="11.42578125" defaultRowHeight="12.75"/>
  <cols>
    <col min="1" max="1" width="21.28515625" style="58" customWidth="1"/>
    <col min="2" max="2" width="20.140625" style="54" customWidth="1"/>
    <col min="3" max="3" width="11.42578125" style="58"/>
    <col min="4" max="4" width="16.28515625" style="58" bestFit="1" customWidth="1"/>
    <col min="5" max="5" width="6.7109375" style="58" customWidth="1"/>
    <col min="6" max="6" width="11.42578125" style="58"/>
    <col min="7" max="7" width="6.7109375" style="58" customWidth="1"/>
    <col min="8" max="8" width="13.7109375" style="58" customWidth="1"/>
    <col min="9" max="9" width="6.7109375" style="58" customWidth="1"/>
    <col min="10" max="10" width="11.42578125" style="58"/>
    <col min="11" max="11" width="8.28515625" style="58" customWidth="1"/>
    <col min="12" max="12" width="11.42578125" style="58"/>
    <col min="13" max="13" width="6.7109375" style="58" customWidth="1"/>
    <col min="14" max="14" width="11.42578125" style="58"/>
    <col min="15" max="15" width="6.7109375" style="58" customWidth="1"/>
    <col min="16" max="16" width="13.85546875" style="58" customWidth="1"/>
    <col min="17" max="16384" width="11.42578125" style="58"/>
  </cols>
  <sheetData>
    <row r="1" spans="1:17" ht="90.75" customHeight="1" thickBot="1">
      <c r="A1" s="528"/>
      <c r="B1" s="529"/>
      <c r="C1" s="530"/>
      <c r="D1" s="1092" t="s">
        <v>967</v>
      </c>
      <c r="E1" s="1092"/>
      <c r="F1" s="1092"/>
      <c r="G1" s="1092"/>
      <c r="H1" s="1092"/>
      <c r="I1" s="1092"/>
      <c r="J1" s="1092"/>
      <c r="K1" s="1092"/>
      <c r="L1" s="1092"/>
      <c r="M1" s="1092"/>
      <c r="N1" s="1092"/>
      <c r="O1" s="1092"/>
      <c r="P1" s="656" t="s">
        <v>368</v>
      </c>
      <c r="Q1" s="871" t="s">
        <v>389</v>
      </c>
    </row>
    <row r="2" spans="1:17" ht="12.75" customHeight="1">
      <c r="A2" s="1093" t="s">
        <v>899</v>
      </c>
      <c r="B2" s="1095" t="s">
        <v>900</v>
      </c>
      <c r="C2" s="1075" t="s">
        <v>944</v>
      </c>
      <c r="D2" s="1097" t="s">
        <v>945</v>
      </c>
      <c r="E2" s="1097"/>
      <c r="F2" s="1097"/>
      <c r="G2" s="1097"/>
      <c r="H2" s="1097"/>
      <c r="I2" s="1097"/>
      <c r="J2" s="1097"/>
      <c r="K2" s="1097"/>
      <c r="L2" s="1097"/>
      <c r="M2" s="1097"/>
      <c r="N2" s="1097"/>
      <c r="O2" s="1098"/>
      <c r="P2" s="1090" t="s">
        <v>968</v>
      </c>
    </row>
    <row r="3" spans="1:17" ht="12.75" customHeight="1">
      <c r="A3" s="1094"/>
      <c r="B3" s="1096"/>
      <c r="C3" s="1076"/>
      <c r="D3" s="1082"/>
      <c r="E3" s="1082"/>
      <c r="F3" s="1082"/>
      <c r="G3" s="1082"/>
      <c r="H3" s="1082"/>
      <c r="I3" s="1082"/>
      <c r="J3" s="1082"/>
      <c r="K3" s="1082"/>
      <c r="L3" s="1082"/>
      <c r="M3" s="1082"/>
      <c r="N3" s="1082"/>
      <c r="O3" s="1099"/>
      <c r="P3" s="1090"/>
    </row>
    <row r="4" spans="1:17" ht="18.75" customHeight="1" thickBot="1">
      <c r="A4" s="1094"/>
      <c r="B4" s="1096"/>
      <c r="C4" s="1076"/>
      <c r="D4" s="531" t="s">
        <v>956</v>
      </c>
      <c r="E4" s="532" t="s">
        <v>680</v>
      </c>
      <c r="F4" s="532" t="s">
        <v>957</v>
      </c>
      <c r="G4" s="532" t="s">
        <v>680</v>
      </c>
      <c r="H4" s="532" t="s">
        <v>958</v>
      </c>
      <c r="I4" s="532" t="s">
        <v>680</v>
      </c>
      <c r="J4" s="532" t="s">
        <v>959</v>
      </c>
      <c r="K4" s="532" t="s">
        <v>680</v>
      </c>
      <c r="L4" s="532" t="s">
        <v>960</v>
      </c>
      <c r="M4" s="532" t="s">
        <v>680</v>
      </c>
      <c r="N4" s="532" t="s">
        <v>961</v>
      </c>
      <c r="O4" s="533" t="s">
        <v>680</v>
      </c>
      <c r="P4" s="1091"/>
    </row>
    <row r="5" spans="1:17" ht="20.25" customHeight="1">
      <c r="A5" s="1094"/>
      <c r="B5" s="534" t="s">
        <v>921</v>
      </c>
      <c r="C5" s="535">
        <v>6903721</v>
      </c>
      <c r="D5" s="535">
        <v>2818</v>
      </c>
      <c r="E5" s="536">
        <v>2.658315016932844</v>
      </c>
      <c r="F5" s="537">
        <v>4495</v>
      </c>
      <c r="G5" s="538">
        <v>4.2402860188478124</v>
      </c>
      <c r="H5" s="537">
        <v>6686</v>
      </c>
      <c r="I5" s="536">
        <v>6.3071306611827529</v>
      </c>
      <c r="J5" s="537">
        <v>8996</v>
      </c>
      <c r="K5" s="840">
        <v>8.4862320412802923</v>
      </c>
      <c r="L5" s="537">
        <v>43039</v>
      </c>
      <c r="M5" s="539">
        <v>40.600149046761061</v>
      </c>
      <c r="N5" s="537">
        <v>39973</v>
      </c>
      <c r="O5" s="540">
        <v>37.707887214995232</v>
      </c>
      <c r="P5" s="541">
        <v>106007</v>
      </c>
    </row>
    <row r="6" spans="1:17" ht="24.75" customHeight="1">
      <c r="A6" s="542">
        <v>1</v>
      </c>
      <c r="B6" s="169" t="s">
        <v>392</v>
      </c>
      <c r="C6" s="543">
        <v>111247</v>
      </c>
      <c r="D6" s="543">
        <v>39</v>
      </c>
      <c r="E6" s="64">
        <v>2.2209567198177673</v>
      </c>
      <c r="F6" s="60">
        <v>70</v>
      </c>
      <c r="G6" s="64">
        <v>3.9863325740318909</v>
      </c>
      <c r="H6" s="60">
        <v>126</v>
      </c>
      <c r="I6" s="64">
        <v>7.1753986332574033</v>
      </c>
      <c r="J6" s="60">
        <v>138</v>
      </c>
      <c r="K6" s="64">
        <v>7.858769931662871</v>
      </c>
      <c r="L6" s="60">
        <v>887</v>
      </c>
      <c r="M6" s="64">
        <v>50.512528473804096</v>
      </c>
      <c r="N6" s="60">
        <v>496</v>
      </c>
      <c r="O6" s="64">
        <v>28.246013667425967</v>
      </c>
      <c r="P6" s="544">
        <v>1756</v>
      </c>
    </row>
    <row r="7" spans="1:17" ht="15">
      <c r="A7" s="545">
        <v>142</v>
      </c>
      <c r="B7" s="287" t="s">
        <v>67</v>
      </c>
      <c r="C7" s="427">
        <v>4824</v>
      </c>
      <c r="D7" s="546">
        <v>2</v>
      </c>
      <c r="E7" s="251">
        <v>2.5</v>
      </c>
      <c r="F7" s="252">
        <v>5</v>
      </c>
      <c r="G7" s="251">
        <v>6.25</v>
      </c>
      <c r="H7" s="252">
        <v>3</v>
      </c>
      <c r="I7" s="251">
        <v>3.75</v>
      </c>
      <c r="J7" s="252">
        <v>4</v>
      </c>
      <c r="K7" s="251">
        <v>5</v>
      </c>
      <c r="L7" s="252">
        <v>29</v>
      </c>
      <c r="M7" s="251">
        <v>36.25</v>
      </c>
      <c r="N7" s="252">
        <v>37</v>
      </c>
      <c r="O7" s="251">
        <v>46.25</v>
      </c>
      <c r="P7" s="547">
        <v>80</v>
      </c>
    </row>
    <row r="8" spans="1:17" ht="15">
      <c r="A8" s="545">
        <v>425</v>
      </c>
      <c r="B8" s="287" t="s">
        <v>147</v>
      </c>
      <c r="C8" s="427">
        <v>8707</v>
      </c>
      <c r="D8" s="546">
        <v>1</v>
      </c>
      <c r="E8" s="251">
        <v>0.64102564102564097</v>
      </c>
      <c r="F8" s="252">
        <v>9</v>
      </c>
      <c r="G8" s="251">
        <v>5.7692307692307692</v>
      </c>
      <c r="H8" s="252">
        <v>6</v>
      </c>
      <c r="I8" s="251">
        <v>3.8461538461538463</v>
      </c>
      <c r="J8" s="252">
        <v>6</v>
      </c>
      <c r="K8" s="251">
        <v>3.8461538461538463</v>
      </c>
      <c r="L8" s="252">
        <v>84</v>
      </c>
      <c r="M8" s="251">
        <v>53.846153846153847</v>
      </c>
      <c r="N8" s="252">
        <v>50</v>
      </c>
      <c r="O8" s="251">
        <v>32.051282051282051</v>
      </c>
      <c r="P8" s="547">
        <v>156</v>
      </c>
    </row>
    <row r="9" spans="1:17" ht="15">
      <c r="A9" s="545">
        <v>579</v>
      </c>
      <c r="B9" s="287" t="s">
        <v>171</v>
      </c>
      <c r="C9" s="427">
        <v>42203</v>
      </c>
      <c r="D9" s="546">
        <v>27</v>
      </c>
      <c r="E9" s="251">
        <v>3.9416058394160585</v>
      </c>
      <c r="F9" s="252">
        <v>34</v>
      </c>
      <c r="G9" s="251">
        <v>4.9635036496350367</v>
      </c>
      <c r="H9" s="252">
        <v>57</v>
      </c>
      <c r="I9" s="251">
        <v>8.3211678832116789</v>
      </c>
      <c r="J9" s="252">
        <v>69</v>
      </c>
      <c r="K9" s="251">
        <v>10.072992700729927</v>
      </c>
      <c r="L9" s="252">
        <v>260</v>
      </c>
      <c r="M9" s="251">
        <v>37.956204379562038</v>
      </c>
      <c r="N9" s="252">
        <v>238</v>
      </c>
      <c r="O9" s="251">
        <v>34.744525547445257</v>
      </c>
      <c r="P9" s="547">
        <v>685</v>
      </c>
    </row>
    <row r="10" spans="1:17" ht="15">
      <c r="A10" s="545">
        <v>585</v>
      </c>
      <c r="B10" s="287" t="s">
        <v>173</v>
      </c>
      <c r="C10" s="427">
        <v>15232</v>
      </c>
      <c r="D10" s="546">
        <v>3</v>
      </c>
      <c r="E10" s="251">
        <v>1.1111111111111112</v>
      </c>
      <c r="F10" s="252">
        <v>4</v>
      </c>
      <c r="G10" s="251">
        <v>1.4814814814814816</v>
      </c>
      <c r="H10" s="252">
        <v>18</v>
      </c>
      <c r="I10" s="251">
        <v>6.666666666666667</v>
      </c>
      <c r="J10" s="252">
        <v>23</v>
      </c>
      <c r="K10" s="251">
        <v>8.518518518518519</v>
      </c>
      <c r="L10" s="252">
        <v>159</v>
      </c>
      <c r="M10" s="251">
        <v>58.888888888888893</v>
      </c>
      <c r="N10" s="252">
        <v>63</v>
      </c>
      <c r="O10" s="251">
        <v>23.333333333333332</v>
      </c>
      <c r="P10" s="547">
        <v>270</v>
      </c>
    </row>
    <row r="11" spans="1:17" ht="15">
      <c r="A11" s="545">
        <v>591</v>
      </c>
      <c r="B11" s="287" t="s">
        <v>175</v>
      </c>
      <c r="C11" s="427">
        <v>19554</v>
      </c>
      <c r="D11" s="546">
        <v>3</v>
      </c>
      <c r="E11" s="251">
        <v>1.0909090909090911</v>
      </c>
      <c r="F11" s="252">
        <v>7</v>
      </c>
      <c r="G11" s="251">
        <v>2.5454545454545454</v>
      </c>
      <c r="H11" s="252">
        <v>18</v>
      </c>
      <c r="I11" s="251">
        <v>6.5454545454545459</v>
      </c>
      <c r="J11" s="252">
        <v>26</v>
      </c>
      <c r="K11" s="251">
        <v>9.454545454545455</v>
      </c>
      <c r="L11" s="252">
        <v>176</v>
      </c>
      <c r="M11" s="251">
        <v>64</v>
      </c>
      <c r="N11" s="252">
        <v>45</v>
      </c>
      <c r="O11" s="251">
        <v>16.363636363636363</v>
      </c>
      <c r="P11" s="547">
        <v>275</v>
      </c>
    </row>
    <row r="12" spans="1:17" ht="15">
      <c r="A12" s="545">
        <v>893</v>
      </c>
      <c r="B12" s="287" t="s">
        <v>265</v>
      </c>
      <c r="C12" s="427">
        <v>20727</v>
      </c>
      <c r="D12" s="546">
        <v>3</v>
      </c>
      <c r="E12" s="251">
        <v>1.0344827586206897</v>
      </c>
      <c r="F12" s="252">
        <v>11</v>
      </c>
      <c r="G12" s="251">
        <v>3.7931034482758621</v>
      </c>
      <c r="H12" s="252">
        <v>24</v>
      </c>
      <c r="I12" s="251">
        <v>8.2758620689655178</v>
      </c>
      <c r="J12" s="252">
        <v>10</v>
      </c>
      <c r="K12" s="251">
        <v>3.4482758620689653</v>
      </c>
      <c r="L12" s="252">
        <v>179</v>
      </c>
      <c r="M12" s="251">
        <v>61.724137931034484</v>
      </c>
      <c r="N12" s="252">
        <v>63</v>
      </c>
      <c r="O12" s="251">
        <v>21.72413793103448</v>
      </c>
      <c r="P12" s="547">
        <v>290</v>
      </c>
    </row>
    <row r="13" spans="1:17">
      <c r="A13" s="542">
        <v>2</v>
      </c>
      <c r="B13" s="169" t="s">
        <v>393</v>
      </c>
      <c r="C13" s="543">
        <v>268459</v>
      </c>
      <c r="D13" s="543">
        <v>108</v>
      </c>
      <c r="E13" s="64">
        <v>2.6150121065375305</v>
      </c>
      <c r="F13" s="60">
        <v>223</v>
      </c>
      <c r="G13" s="64">
        <v>5.3995157384987893</v>
      </c>
      <c r="H13" s="60">
        <v>324</v>
      </c>
      <c r="I13" s="64">
        <v>7.8450363196125901</v>
      </c>
      <c r="J13" s="60">
        <v>453</v>
      </c>
      <c r="K13" s="64">
        <v>10.968523002421307</v>
      </c>
      <c r="L13" s="60">
        <v>1997</v>
      </c>
      <c r="M13" s="64">
        <v>48.35351089588378</v>
      </c>
      <c r="N13" s="60">
        <v>1025</v>
      </c>
      <c r="O13" s="64">
        <v>24.818401937046005</v>
      </c>
      <c r="P13" s="544">
        <v>4130</v>
      </c>
    </row>
    <row r="14" spans="1:17" ht="15">
      <c r="A14" s="545">
        <v>120</v>
      </c>
      <c r="B14" s="287" t="s">
        <v>57</v>
      </c>
      <c r="C14" s="427">
        <v>31160</v>
      </c>
      <c r="D14" s="546">
        <v>3</v>
      </c>
      <c r="E14" s="251">
        <v>0.85227272727272718</v>
      </c>
      <c r="F14" s="252">
        <v>7</v>
      </c>
      <c r="G14" s="251">
        <v>1.9886363636363635</v>
      </c>
      <c r="H14" s="252">
        <v>11</v>
      </c>
      <c r="I14" s="251">
        <v>3.125</v>
      </c>
      <c r="J14" s="252">
        <v>22</v>
      </c>
      <c r="K14" s="251">
        <v>6.25</v>
      </c>
      <c r="L14" s="252">
        <v>225</v>
      </c>
      <c r="M14" s="251">
        <v>63.92045454545454</v>
      </c>
      <c r="N14" s="252">
        <v>84</v>
      </c>
      <c r="O14" s="251">
        <v>23.863636363636363</v>
      </c>
      <c r="P14" s="547">
        <v>352</v>
      </c>
    </row>
    <row r="15" spans="1:17" ht="15">
      <c r="A15" s="545">
        <v>154</v>
      </c>
      <c r="B15" s="287" t="s">
        <v>77</v>
      </c>
      <c r="C15" s="427">
        <v>97803</v>
      </c>
      <c r="D15" s="546">
        <v>74</v>
      </c>
      <c r="E15" s="251">
        <v>4.0547945205479454</v>
      </c>
      <c r="F15" s="252">
        <v>138</v>
      </c>
      <c r="G15" s="251">
        <v>7.5616438356164384</v>
      </c>
      <c r="H15" s="252">
        <v>195</v>
      </c>
      <c r="I15" s="251">
        <v>10.684931506849315</v>
      </c>
      <c r="J15" s="252">
        <v>246</v>
      </c>
      <c r="K15" s="251">
        <v>13.479452054794521</v>
      </c>
      <c r="L15" s="252">
        <v>656</v>
      </c>
      <c r="M15" s="251">
        <v>35.945205479452049</v>
      </c>
      <c r="N15" s="252">
        <v>516</v>
      </c>
      <c r="O15" s="251">
        <v>28.273972602739729</v>
      </c>
      <c r="P15" s="547">
        <v>1825</v>
      </c>
    </row>
    <row r="16" spans="1:17" ht="15">
      <c r="A16" s="545">
        <v>250</v>
      </c>
      <c r="B16" s="287" t="s">
        <v>99</v>
      </c>
      <c r="C16" s="427">
        <v>56306</v>
      </c>
      <c r="D16" s="546">
        <v>17</v>
      </c>
      <c r="E16" s="251">
        <v>2.4011299435028248</v>
      </c>
      <c r="F16" s="252">
        <v>27</v>
      </c>
      <c r="G16" s="251">
        <v>3.8135593220338984</v>
      </c>
      <c r="H16" s="252">
        <v>51</v>
      </c>
      <c r="I16" s="251">
        <v>7.2033898305084749</v>
      </c>
      <c r="J16" s="252">
        <v>82</v>
      </c>
      <c r="K16" s="251">
        <v>11.581920903954803</v>
      </c>
      <c r="L16" s="252">
        <v>378</v>
      </c>
      <c r="M16" s="251">
        <v>53.389830508474581</v>
      </c>
      <c r="N16" s="252">
        <v>153</v>
      </c>
      <c r="O16" s="251">
        <v>21.610169491525426</v>
      </c>
      <c r="P16" s="547">
        <v>708</v>
      </c>
    </row>
    <row r="17" spans="1:16" ht="15">
      <c r="A17" s="545">
        <v>495</v>
      </c>
      <c r="B17" s="287" t="s">
        <v>161</v>
      </c>
      <c r="C17" s="427">
        <v>27901</v>
      </c>
      <c r="D17" s="546">
        <v>6</v>
      </c>
      <c r="E17" s="251">
        <v>1.6216216216216217</v>
      </c>
      <c r="F17" s="252">
        <v>12</v>
      </c>
      <c r="G17" s="251">
        <v>3.2432432432432434</v>
      </c>
      <c r="H17" s="252">
        <v>18</v>
      </c>
      <c r="I17" s="251">
        <v>4.8648648648648649</v>
      </c>
      <c r="J17" s="252">
        <v>28</v>
      </c>
      <c r="K17" s="251">
        <v>7.5675675675675684</v>
      </c>
      <c r="L17" s="252">
        <v>226</v>
      </c>
      <c r="M17" s="251">
        <v>61.081081081081081</v>
      </c>
      <c r="N17" s="252">
        <v>80</v>
      </c>
      <c r="O17" s="251">
        <v>21.621621621621621</v>
      </c>
      <c r="P17" s="547">
        <v>370</v>
      </c>
    </row>
    <row r="18" spans="1:16" ht="15">
      <c r="A18" s="545">
        <v>790</v>
      </c>
      <c r="B18" s="287" t="s">
        <v>234</v>
      </c>
      <c r="C18" s="427">
        <v>29082</v>
      </c>
      <c r="D18" s="546">
        <v>7</v>
      </c>
      <c r="E18" s="251">
        <v>1.6055045871559634</v>
      </c>
      <c r="F18" s="252">
        <v>19</v>
      </c>
      <c r="G18" s="251">
        <v>4.3577981651376145</v>
      </c>
      <c r="H18" s="252">
        <v>20</v>
      </c>
      <c r="I18" s="251">
        <v>4.5871559633027523</v>
      </c>
      <c r="J18" s="252">
        <v>41</v>
      </c>
      <c r="K18" s="251">
        <v>9.4036697247706424</v>
      </c>
      <c r="L18" s="252">
        <v>278</v>
      </c>
      <c r="M18" s="251">
        <v>63.761467889908253</v>
      </c>
      <c r="N18" s="252">
        <v>71</v>
      </c>
      <c r="O18" s="251">
        <v>16.284403669724771</v>
      </c>
      <c r="P18" s="547">
        <v>436</v>
      </c>
    </row>
    <row r="19" spans="1:16" ht="15">
      <c r="A19" s="545">
        <v>895</v>
      </c>
      <c r="B19" s="287" t="s">
        <v>267</v>
      </c>
      <c r="C19" s="427">
        <v>26207</v>
      </c>
      <c r="D19" s="546">
        <v>1</v>
      </c>
      <c r="E19" s="251">
        <v>0.22779043280182232</v>
      </c>
      <c r="F19" s="252">
        <v>20</v>
      </c>
      <c r="G19" s="251">
        <v>4.5558086560364464</v>
      </c>
      <c r="H19" s="252">
        <v>29</v>
      </c>
      <c r="I19" s="251">
        <v>6.6059225512528474</v>
      </c>
      <c r="J19" s="252">
        <v>34</v>
      </c>
      <c r="K19" s="251">
        <v>7.7448747152619593</v>
      </c>
      <c r="L19" s="252">
        <v>234</v>
      </c>
      <c r="M19" s="251">
        <v>53.302961275626423</v>
      </c>
      <c r="N19" s="252">
        <v>121</v>
      </c>
      <c r="O19" s="251">
        <v>27.562642369020502</v>
      </c>
      <c r="P19" s="547">
        <v>439</v>
      </c>
    </row>
    <row r="20" spans="1:16">
      <c r="A20" s="542">
        <v>3</v>
      </c>
      <c r="B20" s="169" t="s">
        <v>859</v>
      </c>
      <c r="C20" s="543">
        <v>543054</v>
      </c>
      <c r="D20" s="543">
        <v>344</v>
      </c>
      <c r="E20" s="64">
        <v>3.5603394742289378</v>
      </c>
      <c r="F20" s="60">
        <v>534</v>
      </c>
      <c r="G20" s="64">
        <v>5.5268060442972473</v>
      </c>
      <c r="H20" s="60">
        <v>930</v>
      </c>
      <c r="I20" s="64">
        <v>9.6253363692817224</v>
      </c>
      <c r="J20" s="60">
        <v>1142</v>
      </c>
      <c r="K20" s="64">
        <v>11.819499068515835</v>
      </c>
      <c r="L20" s="60">
        <v>4958</v>
      </c>
      <c r="M20" s="64">
        <v>51.314427654729869</v>
      </c>
      <c r="N20" s="60">
        <v>1754</v>
      </c>
      <c r="O20" s="64">
        <v>18.153591388946388</v>
      </c>
      <c r="P20" s="544">
        <v>9662</v>
      </c>
    </row>
    <row r="21" spans="1:16" ht="15">
      <c r="A21" s="545">
        <v>45</v>
      </c>
      <c r="B21" s="287" t="s">
        <v>32</v>
      </c>
      <c r="C21" s="427">
        <v>131422</v>
      </c>
      <c r="D21" s="546">
        <v>77</v>
      </c>
      <c r="E21" s="251">
        <v>3.8308457711442783</v>
      </c>
      <c r="F21" s="252">
        <v>123</v>
      </c>
      <c r="G21" s="251">
        <v>6.1194029850746272</v>
      </c>
      <c r="H21" s="252">
        <v>221</v>
      </c>
      <c r="I21" s="251">
        <v>10.99502487562189</v>
      </c>
      <c r="J21" s="252">
        <v>269</v>
      </c>
      <c r="K21" s="251">
        <v>13.383084577114429</v>
      </c>
      <c r="L21" s="252">
        <v>914</v>
      </c>
      <c r="M21" s="251">
        <v>45.472636815920396</v>
      </c>
      <c r="N21" s="252">
        <v>406</v>
      </c>
      <c r="O21" s="251">
        <v>20.199004975124378</v>
      </c>
      <c r="P21" s="547">
        <v>2010</v>
      </c>
    </row>
    <row r="22" spans="1:16" ht="15">
      <c r="A22" s="545">
        <v>51</v>
      </c>
      <c r="B22" s="287" t="s">
        <v>35</v>
      </c>
      <c r="C22" s="427">
        <v>32192</v>
      </c>
      <c r="D22" s="546">
        <v>10</v>
      </c>
      <c r="E22" s="251">
        <v>1.6528925619834711</v>
      </c>
      <c r="F22" s="252">
        <v>17</v>
      </c>
      <c r="G22" s="251">
        <v>2.8099173553719008</v>
      </c>
      <c r="H22" s="252">
        <v>33</v>
      </c>
      <c r="I22" s="251">
        <v>5.4545454545454541</v>
      </c>
      <c r="J22" s="252">
        <v>50</v>
      </c>
      <c r="K22" s="251">
        <v>8.2644628099173563</v>
      </c>
      <c r="L22" s="252">
        <v>307</v>
      </c>
      <c r="M22" s="251">
        <v>50.743801652892564</v>
      </c>
      <c r="N22" s="252">
        <v>188</v>
      </c>
      <c r="O22" s="251">
        <v>31.074380165289256</v>
      </c>
      <c r="P22" s="547">
        <v>605</v>
      </c>
    </row>
    <row r="23" spans="1:16" ht="15">
      <c r="A23" s="545">
        <v>147</v>
      </c>
      <c r="B23" s="287" t="s">
        <v>71</v>
      </c>
      <c r="C23" s="427">
        <v>52184</v>
      </c>
      <c r="D23" s="546">
        <v>20</v>
      </c>
      <c r="E23" s="251">
        <v>3.8759689922480618</v>
      </c>
      <c r="F23" s="252">
        <v>26</v>
      </c>
      <c r="G23" s="251">
        <v>5.0387596899224807</v>
      </c>
      <c r="H23" s="252">
        <v>66</v>
      </c>
      <c r="I23" s="251">
        <v>12.790697674418606</v>
      </c>
      <c r="J23" s="252">
        <v>56</v>
      </c>
      <c r="K23" s="251">
        <v>10.852713178294573</v>
      </c>
      <c r="L23" s="252">
        <v>261</v>
      </c>
      <c r="M23" s="251">
        <v>50.581395348837212</v>
      </c>
      <c r="N23" s="252">
        <v>87</v>
      </c>
      <c r="O23" s="251">
        <v>16.86046511627907</v>
      </c>
      <c r="P23" s="547">
        <v>516</v>
      </c>
    </row>
    <row r="24" spans="1:16" ht="15">
      <c r="A24" s="545">
        <v>172</v>
      </c>
      <c r="B24" s="287" t="s">
        <v>79</v>
      </c>
      <c r="C24" s="427">
        <v>62235</v>
      </c>
      <c r="D24" s="546">
        <v>24</v>
      </c>
      <c r="E24" s="251">
        <v>3.0037546933667083</v>
      </c>
      <c r="F24" s="252">
        <v>52</v>
      </c>
      <c r="G24" s="251">
        <v>6.5081351689612017</v>
      </c>
      <c r="H24" s="252">
        <v>84</v>
      </c>
      <c r="I24" s="251">
        <v>10.513141426783479</v>
      </c>
      <c r="J24" s="252">
        <v>104</v>
      </c>
      <c r="K24" s="251">
        <v>13.016270337922403</v>
      </c>
      <c r="L24" s="252">
        <v>384</v>
      </c>
      <c r="M24" s="251">
        <v>48.060075093867333</v>
      </c>
      <c r="N24" s="252">
        <v>151</v>
      </c>
      <c r="O24" s="251">
        <v>18.898623279098871</v>
      </c>
      <c r="P24" s="547">
        <v>799</v>
      </c>
    </row>
    <row r="25" spans="1:16" ht="15">
      <c r="A25" s="545">
        <v>475</v>
      </c>
      <c r="B25" s="287" t="s">
        <v>153</v>
      </c>
      <c r="C25" s="427">
        <v>5300</v>
      </c>
      <c r="D25" s="546">
        <v>5</v>
      </c>
      <c r="E25" s="251">
        <v>5.9523809523809517</v>
      </c>
      <c r="F25" s="252">
        <v>8</v>
      </c>
      <c r="G25" s="251">
        <v>9.5238095238095237</v>
      </c>
      <c r="H25" s="252">
        <v>10</v>
      </c>
      <c r="I25" s="251">
        <v>11.904761904761903</v>
      </c>
      <c r="J25" s="252">
        <v>13</v>
      </c>
      <c r="K25" s="251">
        <v>15.476190476190476</v>
      </c>
      <c r="L25" s="252">
        <v>37</v>
      </c>
      <c r="M25" s="251">
        <v>44.047619047619044</v>
      </c>
      <c r="N25" s="252">
        <v>11</v>
      </c>
      <c r="O25" s="251">
        <v>13.095238095238097</v>
      </c>
      <c r="P25" s="547">
        <v>84</v>
      </c>
    </row>
    <row r="26" spans="1:16" ht="15">
      <c r="A26" s="545">
        <v>480</v>
      </c>
      <c r="B26" s="287" t="s">
        <v>155</v>
      </c>
      <c r="C26" s="427">
        <v>15035</v>
      </c>
      <c r="D26" s="546">
        <v>10</v>
      </c>
      <c r="E26" s="251">
        <v>3.3898305084745761</v>
      </c>
      <c r="F26" s="252">
        <v>17</v>
      </c>
      <c r="G26" s="251">
        <v>5.7627118644067794</v>
      </c>
      <c r="H26" s="252">
        <v>27</v>
      </c>
      <c r="I26" s="251">
        <v>9.1525423728813564</v>
      </c>
      <c r="J26" s="252">
        <v>31</v>
      </c>
      <c r="K26" s="251">
        <v>10.508474576271185</v>
      </c>
      <c r="L26" s="252">
        <v>178</v>
      </c>
      <c r="M26" s="251">
        <v>60.33898305084746</v>
      </c>
      <c r="N26" s="252">
        <v>32</v>
      </c>
      <c r="O26" s="251">
        <v>10.847457627118644</v>
      </c>
      <c r="P26" s="547">
        <v>295</v>
      </c>
    </row>
    <row r="27" spans="1:16" ht="15">
      <c r="A27" s="545">
        <v>490</v>
      </c>
      <c r="B27" s="287" t="s">
        <v>159</v>
      </c>
      <c r="C27" s="427">
        <v>45530</v>
      </c>
      <c r="D27" s="546">
        <v>28</v>
      </c>
      <c r="E27" s="251">
        <v>2.8197381671701915</v>
      </c>
      <c r="F27" s="252">
        <v>47</v>
      </c>
      <c r="G27" s="251">
        <v>4.7331319234642493</v>
      </c>
      <c r="H27" s="252">
        <v>63</v>
      </c>
      <c r="I27" s="251">
        <v>6.3444108761329305</v>
      </c>
      <c r="J27" s="252">
        <v>83</v>
      </c>
      <c r="K27" s="251">
        <v>8.358509566968781</v>
      </c>
      <c r="L27" s="252">
        <v>621</v>
      </c>
      <c r="M27" s="251">
        <v>62.537764350453173</v>
      </c>
      <c r="N27" s="252">
        <v>151</v>
      </c>
      <c r="O27" s="251">
        <v>15.206445115810673</v>
      </c>
      <c r="P27" s="547">
        <v>993</v>
      </c>
    </row>
    <row r="28" spans="1:16" ht="15">
      <c r="A28" s="545">
        <v>659</v>
      </c>
      <c r="B28" s="287" t="s">
        <v>199</v>
      </c>
      <c r="C28" s="427">
        <v>21707</v>
      </c>
      <c r="D28" s="546">
        <v>2</v>
      </c>
      <c r="E28" s="251">
        <v>0.55096418732782371</v>
      </c>
      <c r="F28" s="252">
        <v>13</v>
      </c>
      <c r="G28" s="251">
        <v>3.5812672176308542</v>
      </c>
      <c r="H28" s="252">
        <v>21</v>
      </c>
      <c r="I28" s="251">
        <v>5.785123966942149</v>
      </c>
      <c r="J28" s="252">
        <v>31</v>
      </c>
      <c r="K28" s="251">
        <v>8.5399449035812669</v>
      </c>
      <c r="L28" s="252">
        <v>207</v>
      </c>
      <c r="M28" s="251">
        <v>57.02479338842975</v>
      </c>
      <c r="N28" s="252">
        <v>89</v>
      </c>
      <c r="O28" s="251">
        <v>24.517906336088156</v>
      </c>
      <c r="P28" s="547">
        <v>363</v>
      </c>
    </row>
    <row r="29" spans="1:16" ht="15">
      <c r="A29" s="545">
        <v>665</v>
      </c>
      <c r="B29" s="287" t="s">
        <v>207</v>
      </c>
      <c r="C29" s="427">
        <v>33180</v>
      </c>
      <c r="D29" s="546">
        <v>16</v>
      </c>
      <c r="E29" s="251">
        <v>2.807017543859649</v>
      </c>
      <c r="F29" s="252">
        <v>32</v>
      </c>
      <c r="G29" s="251">
        <v>5.6140350877192979</v>
      </c>
      <c r="H29" s="252">
        <v>54</v>
      </c>
      <c r="I29" s="251">
        <v>9.4736842105263168</v>
      </c>
      <c r="J29" s="252">
        <v>63</v>
      </c>
      <c r="K29" s="251">
        <v>11.052631578947368</v>
      </c>
      <c r="L29" s="252">
        <v>317</v>
      </c>
      <c r="M29" s="251">
        <v>55.614035087719294</v>
      </c>
      <c r="N29" s="252">
        <v>88</v>
      </c>
      <c r="O29" s="251">
        <v>15.43859649122807</v>
      </c>
      <c r="P29" s="547">
        <v>570</v>
      </c>
    </row>
    <row r="30" spans="1:16" ht="15">
      <c r="A30" s="545">
        <v>837</v>
      </c>
      <c r="B30" s="287" t="s">
        <v>242</v>
      </c>
      <c r="C30" s="427">
        <v>134517</v>
      </c>
      <c r="D30" s="546">
        <v>146</v>
      </c>
      <c r="E30" s="251">
        <v>4.5033929673041335</v>
      </c>
      <c r="F30" s="252">
        <v>172</v>
      </c>
      <c r="G30" s="251">
        <v>5.305367057371992</v>
      </c>
      <c r="H30" s="252">
        <v>329</v>
      </c>
      <c r="I30" s="251">
        <v>10.148056755089451</v>
      </c>
      <c r="J30" s="252">
        <v>434</v>
      </c>
      <c r="K30" s="251">
        <v>13.386798272671191</v>
      </c>
      <c r="L30" s="252">
        <v>1638</v>
      </c>
      <c r="M30" s="251">
        <v>50.52436767427514</v>
      </c>
      <c r="N30" s="252">
        <v>523</v>
      </c>
      <c r="O30" s="251">
        <v>16.132017273288092</v>
      </c>
      <c r="P30" s="547">
        <v>3242</v>
      </c>
    </row>
    <row r="31" spans="1:16" ht="15">
      <c r="A31" s="545">
        <v>873</v>
      </c>
      <c r="B31" s="287" t="s">
        <v>922</v>
      </c>
      <c r="C31" s="427">
        <v>9752</v>
      </c>
      <c r="D31" s="546">
        <v>6</v>
      </c>
      <c r="E31" s="251">
        <v>3.2432432432432434</v>
      </c>
      <c r="F31" s="252">
        <v>27</v>
      </c>
      <c r="G31" s="251">
        <v>14.594594594594595</v>
      </c>
      <c r="H31" s="252">
        <v>22</v>
      </c>
      <c r="I31" s="251">
        <v>11.891891891891893</v>
      </c>
      <c r="J31" s="252">
        <v>8</v>
      </c>
      <c r="K31" s="251">
        <v>4.3243243243243246</v>
      </c>
      <c r="L31" s="252">
        <v>94</v>
      </c>
      <c r="M31" s="251">
        <v>50.810810810810814</v>
      </c>
      <c r="N31" s="252">
        <v>28</v>
      </c>
      <c r="O31" s="251">
        <v>15.135135135135137</v>
      </c>
      <c r="P31" s="547">
        <v>185</v>
      </c>
    </row>
    <row r="32" spans="1:16">
      <c r="A32" s="542">
        <v>4</v>
      </c>
      <c r="B32" s="169" t="s">
        <v>395</v>
      </c>
      <c r="C32" s="543">
        <v>210077</v>
      </c>
      <c r="D32" s="543">
        <v>51</v>
      </c>
      <c r="E32" s="64">
        <v>1.6159695817490494</v>
      </c>
      <c r="F32" s="60">
        <v>123</v>
      </c>
      <c r="G32" s="64">
        <v>3.8973384030418252</v>
      </c>
      <c r="H32" s="60">
        <v>241</v>
      </c>
      <c r="I32" s="64">
        <v>7.6362484157160964</v>
      </c>
      <c r="J32" s="60">
        <v>243</v>
      </c>
      <c r="K32" s="64">
        <v>7.6996197718631185</v>
      </c>
      <c r="L32" s="60">
        <v>1767</v>
      </c>
      <c r="M32" s="64">
        <v>55.98859315589354</v>
      </c>
      <c r="N32" s="60">
        <v>731</v>
      </c>
      <c r="O32" s="64">
        <v>23.162230671736374</v>
      </c>
      <c r="P32" s="544">
        <v>3156</v>
      </c>
    </row>
    <row r="33" spans="1:16" ht="15">
      <c r="A33" s="545">
        <v>31</v>
      </c>
      <c r="B33" s="287" t="s">
        <v>16</v>
      </c>
      <c r="C33" s="427">
        <v>27846</v>
      </c>
      <c r="D33" s="546">
        <v>8</v>
      </c>
      <c r="E33" s="251">
        <v>1.834862385321101</v>
      </c>
      <c r="F33" s="252">
        <v>22</v>
      </c>
      <c r="G33" s="251">
        <v>5.0458715596330279</v>
      </c>
      <c r="H33" s="252">
        <v>25</v>
      </c>
      <c r="I33" s="251">
        <v>5.7339449541284404</v>
      </c>
      <c r="J33" s="252">
        <v>39</v>
      </c>
      <c r="K33" s="251">
        <v>8.9449541284403669</v>
      </c>
      <c r="L33" s="252">
        <v>251</v>
      </c>
      <c r="M33" s="251">
        <v>57.568807339449549</v>
      </c>
      <c r="N33" s="252">
        <v>91</v>
      </c>
      <c r="O33" s="251">
        <v>20.871559633027523</v>
      </c>
      <c r="P33" s="547">
        <v>436</v>
      </c>
    </row>
    <row r="34" spans="1:16" ht="15">
      <c r="A34" s="545">
        <v>40</v>
      </c>
      <c r="B34" s="287" t="s">
        <v>24</v>
      </c>
      <c r="C34" s="427">
        <v>19675</v>
      </c>
      <c r="D34" s="546">
        <v>6</v>
      </c>
      <c r="E34" s="251">
        <v>2.34375</v>
      </c>
      <c r="F34" s="252">
        <v>8</v>
      </c>
      <c r="G34" s="251">
        <v>3.125</v>
      </c>
      <c r="H34" s="252">
        <v>14</v>
      </c>
      <c r="I34" s="251">
        <v>5.46875</v>
      </c>
      <c r="J34" s="252">
        <v>18</v>
      </c>
      <c r="K34" s="251">
        <v>7.03125</v>
      </c>
      <c r="L34" s="252">
        <v>178</v>
      </c>
      <c r="M34" s="251">
        <v>69.53125</v>
      </c>
      <c r="N34" s="252">
        <v>32</v>
      </c>
      <c r="O34" s="251">
        <v>12.5</v>
      </c>
      <c r="P34" s="547">
        <v>256</v>
      </c>
    </row>
    <row r="35" spans="1:16" ht="15">
      <c r="A35" s="545">
        <v>190</v>
      </c>
      <c r="B35" s="287" t="s">
        <v>81</v>
      </c>
      <c r="C35" s="427">
        <v>10422</v>
      </c>
      <c r="D35" s="546">
        <v>2</v>
      </c>
      <c r="E35" s="251">
        <v>0.96618357487922701</v>
      </c>
      <c r="F35" s="252">
        <v>6</v>
      </c>
      <c r="G35" s="251">
        <v>2.8985507246376812</v>
      </c>
      <c r="H35" s="252">
        <v>11</v>
      </c>
      <c r="I35" s="251">
        <v>5.3140096618357484</v>
      </c>
      <c r="J35" s="252">
        <v>15</v>
      </c>
      <c r="K35" s="251">
        <v>7.2463768115942031</v>
      </c>
      <c r="L35" s="252">
        <v>71</v>
      </c>
      <c r="M35" s="251">
        <v>34.29951690821256</v>
      </c>
      <c r="N35" s="252">
        <v>102</v>
      </c>
      <c r="O35" s="251">
        <v>49.275362318840585</v>
      </c>
      <c r="P35" s="547">
        <v>207</v>
      </c>
    </row>
    <row r="36" spans="1:16" ht="15">
      <c r="A36" s="545">
        <v>604</v>
      </c>
      <c r="B36" s="287" t="s">
        <v>177</v>
      </c>
      <c r="C36" s="427">
        <v>30501</v>
      </c>
      <c r="D36" s="546">
        <v>4</v>
      </c>
      <c r="E36" s="251">
        <v>0.92378752886836024</v>
      </c>
      <c r="F36" s="252">
        <v>13</v>
      </c>
      <c r="G36" s="251">
        <v>3.0023094688221708</v>
      </c>
      <c r="H36" s="252">
        <v>32</v>
      </c>
      <c r="I36" s="251">
        <v>7.3903002309468819</v>
      </c>
      <c r="J36" s="252">
        <v>36</v>
      </c>
      <c r="K36" s="251">
        <v>8.3140877598152425</v>
      </c>
      <c r="L36" s="252">
        <v>279</v>
      </c>
      <c r="M36" s="251">
        <v>64.434180138568138</v>
      </c>
      <c r="N36" s="252">
        <v>69</v>
      </c>
      <c r="O36" s="251">
        <v>15.935334872979215</v>
      </c>
      <c r="P36" s="547">
        <v>433</v>
      </c>
    </row>
    <row r="37" spans="1:16" ht="15">
      <c r="A37" s="545">
        <v>670</v>
      </c>
      <c r="B37" s="287" t="s">
        <v>211</v>
      </c>
      <c r="C37" s="427">
        <v>22966</v>
      </c>
      <c r="D37" s="546">
        <v>9</v>
      </c>
      <c r="E37" s="251">
        <v>2.2004889975550124</v>
      </c>
      <c r="F37" s="252">
        <v>26</v>
      </c>
      <c r="G37" s="251">
        <v>6.3569682151589246</v>
      </c>
      <c r="H37" s="252">
        <v>41</v>
      </c>
      <c r="I37" s="251">
        <v>10.024449877750612</v>
      </c>
      <c r="J37" s="252">
        <v>30</v>
      </c>
      <c r="K37" s="251">
        <v>7.3349633251833746</v>
      </c>
      <c r="L37" s="252">
        <v>172</v>
      </c>
      <c r="M37" s="251">
        <v>42.053789731051346</v>
      </c>
      <c r="N37" s="252">
        <v>131</v>
      </c>
      <c r="O37" s="251">
        <v>32.029339853300733</v>
      </c>
      <c r="P37" s="547">
        <v>409</v>
      </c>
    </row>
    <row r="38" spans="1:16" ht="15">
      <c r="A38" s="545">
        <v>690</v>
      </c>
      <c r="B38" s="287" t="s">
        <v>221</v>
      </c>
      <c r="C38" s="427">
        <v>13075</v>
      </c>
      <c r="D38" s="546">
        <v>2</v>
      </c>
      <c r="E38" s="251">
        <v>1.0638297872340425</v>
      </c>
      <c r="F38" s="252">
        <v>1</v>
      </c>
      <c r="G38" s="251">
        <v>0.53191489361702127</v>
      </c>
      <c r="H38" s="252">
        <v>8</v>
      </c>
      <c r="I38" s="251">
        <v>4.2553191489361701</v>
      </c>
      <c r="J38" s="252">
        <v>10</v>
      </c>
      <c r="K38" s="251">
        <v>5.3191489361702127</v>
      </c>
      <c r="L38" s="252">
        <v>118</v>
      </c>
      <c r="M38" s="251">
        <v>62.765957446808507</v>
      </c>
      <c r="N38" s="252">
        <v>49</v>
      </c>
      <c r="O38" s="251">
        <v>26.063829787234045</v>
      </c>
      <c r="P38" s="547">
        <v>188</v>
      </c>
    </row>
    <row r="39" spans="1:16" ht="15">
      <c r="A39" s="545">
        <v>736</v>
      </c>
      <c r="B39" s="287" t="s">
        <v>225</v>
      </c>
      <c r="C39" s="427">
        <v>40922</v>
      </c>
      <c r="D39" s="546">
        <v>3</v>
      </c>
      <c r="E39" s="251">
        <v>0.6</v>
      </c>
      <c r="F39" s="252">
        <v>22</v>
      </c>
      <c r="G39" s="251">
        <v>4.3999999999999995</v>
      </c>
      <c r="H39" s="252">
        <v>32</v>
      </c>
      <c r="I39" s="251">
        <v>6.4</v>
      </c>
      <c r="J39" s="252">
        <v>36</v>
      </c>
      <c r="K39" s="251">
        <v>7.1999999999999993</v>
      </c>
      <c r="L39" s="252">
        <v>318</v>
      </c>
      <c r="M39" s="251">
        <v>63.6</v>
      </c>
      <c r="N39" s="252">
        <v>89</v>
      </c>
      <c r="O39" s="251">
        <v>17.8</v>
      </c>
      <c r="P39" s="547">
        <v>500</v>
      </c>
    </row>
    <row r="40" spans="1:16" ht="15">
      <c r="A40" s="545">
        <v>858</v>
      </c>
      <c r="B40" s="287" t="s">
        <v>253</v>
      </c>
      <c r="C40" s="427">
        <v>12556</v>
      </c>
      <c r="D40" s="546">
        <v>11</v>
      </c>
      <c r="E40" s="251">
        <v>5.2132701421800949</v>
      </c>
      <c r="F40" s="252">
        <v>9</v>
      </c>
      <c r="G40" s="251">
        <v>4.2654028436018958</v>
      </c>
      <c r="H40" s="252">
        <v>24</v>
      </c>
      <c r="I40" s="251">
        <v>11.374407582938389</v>
      </c>
      <c r="J40" s="252">
        <v>13</v>
      </c>
      <c r="K40" s="251">
        <v>6.1611374407582939</v>
      </c>
      <c r="L40" s="252">
        <v>112</v>
      </c>
      <c r="M40" s="251">
        <v>53.080568720379148</v>
      </c>
      <c r="N40" s="252">
        <v>42</v>
      </c>
      <c r="O40" s="251">
        <v>19.90521327014218</v>
      </c>
      <c r="P40" s="547">
        <v>211</v>
      </c>
    </row>
    <row r="41" spans="1:16" ht="15">
      <c r="A41" s="545">
        <v>885</v>
      </c>
      <c r="B41" s="287" t="s">
        <v>259</v>
      </c>
      <c r="C41" s="427">
        <v>8091</v>
      </c>
      <c r="D41" s="546">
        <v>0</v>
      </c>
      <c r="E41" s="251">
        <v>0</v>
      </c>
      <c r="F41" s="252">
        <v>1</v>
      </c>
      <c r="G41" s="251">
        <v>1.0101010101010102</v>
      </c>
      <c r="H41" s="252">
        <v>9</v>
      </c>
      <c r="I41" s="251">
        <v>9.0909090909090917</v>
      </c>
      <c r="J41" s="252">
        <v>9</v>
      </c>
      <c r="K41" s="251">
        <v>9.0909090909090917</v>
      </c>
      <c r="L41" s="252">
        <v>63</v>
      </c>
      <c r="M41" s="251">
        <v>63.636363636363633</v>
      </c>
      <c r="N41" s="252">
        <v>17</v>
      </c>
      <c r="O41" s="251">
        <v>17.171717171717169</v>
      </c>
      <c r="P41" s="547">
        <v>99</v>
      </c>
    </row>
    <row r="42" spans="1:16" ht="15">
      <c r="A42" s="545">
        <v>890</v>
      </c>
      <c r="B42" s="287" t="s">
        <v>263</v>
      </c>
      <c r="C42" s="427">
        <v>24023</v>
      </c>
      <c r="D42" s="546">
        <v>6</v>
      </c>
      <c r="E42" s="251">
        <v>1.4388489208633095</v>
      </c>
      <c r="F42" s="252">
        <v>15</v>
      </c>
      <c r="G42" s="251">
        <v>3.5971223021582732</v>
      </c>
      <c r="H42" s="252">
        <v>45</v>
      </c>
      <c r="I42" s="251">
        <v>10.791366906474821</v>
      </c>
      <c r="J42" s="252">
        <v>37</v>
      </c>
      <c r="K42" s="251">
        <v>8.8729016786570742</v>
      </c>
      <c r="L42" s="252">
        <v>205</v>
      </c>
      <c r="M42" s="251">
        <v>49.160671462829733</v>
      </c>
      <c r="N42" s="252">
        <v>109</v>
      </c>
      <c r="O42" s="251">
        <v>26.139088729016784</v>
      </c>
      <c r="P42" s="547">
        <v>417</v>
      </c>
    </row>
    <row r="43" spans="1:16">
      <c r="A43" s="542">
        <v>5</v>
      </c>
      <c r="B43" s="169" t="s">
        <v>396</v>
      </c>
      <c r="C43" s="543">
        <v>222192</v>
      </c>
      <c r="D43" s="543">
        <v>113</v>
      </c>
      <c r="E43" s="64">
        <v>2.652582159624413</v>
      </c>
      <c r="F43" s="60">
        <v>201</v>
      </c>
      <c r="G43" s="64">
        <v>4.71830985915493</v>
      </c>
      <c r="H43" s="60">
        <v>367</v>
      </c>
      <c r="I43" s="64">
        <v>8.615023474178404</v>
      </c>
      <c r="J43" s="60">
        <v>355</v>
      </c>
      <c r="K43" s="64">
        <v>8.3333333333333321</v>
      </c>
      <c r="L43" s="60">
        <v>1985</v>
      </c>
      <c r="M43" s="64">
        <v>46.5962441314554</v>
      </c>
      <c r="N43" s="60">
        <v>1239</v>
      </c>
      <c r="O43" s="64">
        <v>29.08450704225352</v>
      </c>
      <c r="P43" s="544">
        <v>4260</v>
      </c>
    </row>
    <row r="44" spans="1:16" ht="15">
      <c r="A44" s="545">
        <v>4</v>
      </c>
      <c r="B44" s="287" t="s">
        <v>10</v>
      </c>
      <c r="C44" s="427">
        <v>2855</v>
      </c>
      <c r="D44" s="546">
        <v>0</v>
      </c>
      <c r="E44" s="251">
        <v>0</v>
      </c>
      <c r="F44" s="252">
        <v>0</v>
      </c>
      <c r="G44" s="251">
        <v>0</v>
      </c>
      <c r="H44" s="252">
        <v>2</v>
      </c>
      <c r="I44" s="251">
        <v>5.4054054054054053</v>
      </c>
      <c r="J44" s="252">
        <v>3</v>
      </c>
      <c r="K44" s="251">
        <v>8.1081081081081088</v>
      </c>
      <c r="L44" s="252">
        <v>14</v>
      </c>
      <c r="M44" s="251">
        <v>37.837837837837839</v>
      </c>
      <c r="N44" s="252">
        <v>18</v>
      </c>
      <c r="O44" s="251">
        <v>48.648648648648653</v>
      </c>
      <c r="P44" s="547">
        <v>37</v>
      </c>
    </row>
    <row r="45" spans="1:16" ht="15">
      <c r="A45" s="545">
        <v>42</v>
      </c>
      <c r="B45" s="287" t="s">
        <v>923</v>
      </c>
      <c r="C45" s="427">
        <v>28049</v>
      </c>
      <c r="D45" s="546">
        <v>15</v>
      </c>
      <c r="E45" s="251">
        <v>2.8901734104046244</v>
      </c>
      <c r="F45" s="252">
        <v>27</v>
      </c>
      <c r="G45" s="251">
        <v>5.202312138728324</v>
      </c>
      <c r="H45" s="252">
        <v>54</v>
      </c>
      <c r="I45" s="251">
        <v>10.404624277456648</v>
      </c>
      <c r="J45" s="252">
        <v>34</v>
      </c>
      <c r="K45" s="251">
        <v>6.5510597302504818</v>
      </c>
      <c r="L45" s="252">
        <v>221</v>
      </c>
      <c r="M45" s="251">
        <v>42.581888246628132</v>
      </c>
      <c r="N45" s="252">
        <v>168</v>
      </c>
      <c r="O45" s="251">
        <v>32.369942196531795</v>
      </c>
      <c r="P45" s="547">
        <v>519</v>
      </c>
    </row>
    <row r="46" spans="1:16" ht="15">
      <c r="A46" s="545">
        <v>44</v>
      </c>
      <c r="B46" s="287" t="s">
        <v>30</v>
      </c>
      <c r="C46" s="427">
        <v>7483</v>
      </c>
      <c r="D46" s="546">
        <v>5</v>
      </c>
      <c r="E46" s="251">
        <v>5.2631578947368416</v>
      </c>
      <c r="F46" s="252">
        <v>2</v>
      </c>
      <c r="G46" s="251">
        <v>2.1052631578947367</v>
      </c>
      <c r="H46" s="252">
        <v>5</v>
      </c>
      <c r="I46" s="251">
        <v>5.2631578947368416</v>
      </c>
      <c r="J46" s="252">
        <v>7</v>
      </c>
      <c r="K46" s="251">
        <v>7.3684210526315779</v>
      </c>
      <c r="L46" s="252">
        <v>64</v>
      </c>
      <c r="M46" s="251">
        <v>67.368421052631575</v>
      </c>
      <c r="N46" s="252">
        <v>12</v>
      </c>
      <c r="O46" s="251">
        <v>12.631578947368421</v>
      </c>
      <c r="P46" s="547">
        <v>95</v>
      </c>
    </row>
    <row r="47" spans="1:16" ht="15">
      <c r="A47" s="545">
        <v>59</v>
      </c>
      <c r="B47" s="287" t="s">
        <v>39</v>
      </c>
      <c r="C47" s="427">
        <v>5404</v>
      </c>
      <c r="D47" s="546">
        <v>1</v>
      </c>
      <c r="E47" s="251">
        <v>0.91743119266055051</v>
      </c>
      <c r="F47" s="252">
        <v>6</v>
      </c>
      <c r="G47" s="251">
        <v>5.5045871559633035</v>
      </c>
      <c r="H47" s="252">
        <v>6</v>
      </c>
      <c r="I47" s="251">
        <v>5.5045871559633035</v>
      </c>
      <c r="J47" s="252">
        <v>12</v>
      </c>
      <c r="K47" s="251">
        <v>11.009174311926607</v>
      </c>
      <c r="L47" s="252">
        <v>46</v>
      </c>
      <c r="M47" s="251">
        <v>42.201834862385326</v>
      </c>
      <c r="N47" s="252">
        <v>38</v>
      </c>
      <c r="O47" s="251">
        <v>34.862385321100916</v>
      </c>
      <c r="P47" s="547">
        <v>109</v>
      </c>
    </row>
    <row r="48" spans="1:16" ht="15">
      <c r="A48" s="545">
        <v>113</v>
      </c>
      <c r="B48" s="287" t="s">
        <v>55</v>
      </c>
      <c r="C48" s="427">
        <v>10017</v>
      </c>
      <c r="D48" s="546">
        <v>1</v>
      </c>
      <c r="E48" s="251">
        <v>0.85470085470085477</v>
      </c>
      <c r="F48" s="252">
        <v>5</v>
      </c>
      <c r="G48" s="251">
        <v>4.2735042735042734</v>
      </c>
      <c r="H48" s="252">
        <v>7</v>
      </c>
      <c r="I48" s="251">
        <v>5.982905982905983</v>
      </c>
      <c r="J48" s="252">
        <v>4</v>
      </c>
      <c r="K48" s="251">
        <v>3.4188034188034191</v>
      </c>
      <c r="L48" s="252">
        <v>79</v>
      </c>
      <c r="M48" s="251">
        <v>67.521367521367523</v>
      </c>
      <c r="N48" s="252">
        <v>21</v>
      </c>
      <c r="O48" s="251">
        <v>17.948717948717949</v>
      </c>
      <c r="P48" s="547">
        <v>117</v>
      </c>
    </row>
    <row r="49" spans="1:16" ht="15">
      <c r="A49" s="545">
        <v>125</v>
      </c>
      <c r="B49" s="287" t="s">
        <v>59</v>
      </c>
      <c r="C49" s="427">
        <v>8870</v>
      </c>
      <c r="D49" s="546">
        <v>8</v>
      </c>
      <c r="E49" s="251">
        <v>5.5555555555555554</v>
      </c>
      <c r="F49" s="252">
        <v>6</v>
      </c>
      <c r="G49" s="251">
        <v>4.1666666666666661</v>
      </c>
      <c r="H49" s="252">
        <v>10</v>
      </c>
      <c r="I49" s="251">
        <v>6.9444444444444446</v>
      </c>
      <c r="J49" s="252">
        <v>9</v>
      </c>
      <c r="K49" s="251">
        <v>6.25</v>
      </c>
      <c r="L49" s="252">
        <v>93</v>
      </c>
      <c r="M49" s="251">
        <v>64.583333333333343</v>
      </c>
      <c r="N49" s="252">
        <v>18</v>
      </c>
      <c r="O49" s="251">
        <v>12.5</v>
      </c>
      <c r="P49" s="547">
        <v>144</v>
      </c>
    </row>
    <row r="50" spans="1:16" ht="15">
      <c r="A50" s="545">
        <v>138</v>
      </c>
      <c r="B50" s="287" t="s">
        <v>65</v>
      </c>
      <c r="C50" s="427">
        <v>16371</v>
      </c>
      <c r="D50" s="546">
        <v>6</v>
      </c>
      <c r="E50" s="251">
        <v>1.8691588785046727</v>
      </c>
      <c r="F50" s="252">
        <v>13</v>
      </c>
      <c r="G50" s="251">
        <v>4.0498442367601246</v>
      </c>
      <c r="H50" s="252">
        <v>31</v>
      </c>
      <c r="I50" s="251">
        <v>9.657320872274143</v>
      </c>
      <c r="J50" s="252">
        <v>29</v>
      </c>
      <c r="K50" s="251">
        <v>9.0342679127725845</v>
      </c>
      <c r="L50" s="252">
        <v>171</v>
      </c>
      <c r="M50" s="251">
        <v>53.271028037383175</v>
      </c>
      <c r="N50" s="252">
        <v>71</v>
      </c>
      <c r="O50" s="251">
        <v>22.118380062305295</v>
      </c>
      <c r="P50" s="547">
        <v>321</v>
      </c>
    </row>
    <row r="51" spans="1:16" ht="15">
      <c r="A51" s="545">
        <v>234</v>
      </c>
      <c r="B51" s="287" t="s">
        <v>92</v>
      </c>
      <c r="C51" s="427">
        <v>24586</v>
      </c>
      <c r="D51" s="546">
        <v>8</v>
      </c>
      <c r="E51" s="251">
        <v>2.0408163265306123</v>
      </c>
      <c r="F51" s="252">
        <v>26</v>
      </c>
      <c r="G51" s="251">
        <v>6.6326530612244898</v>
      </c>
      <c r="H51" s="252">
        <v>40</v>
      </c>
      <c r="I51" s="251">
        <v>10.204081632653061</v>
      </c>
      <c r="J51" s="252">
        <v>33</v>
      </c>
      <c r="K51" s="251">
        <v>8.4183673469387745</v>
      </c>
      <c r="L51" s="252">
        <v>223</v>
      </c>
      <c r="M51" s="251">
        <v>56.887755102040813</v>
      </c>
      <c r="N51" s="252">
        <v>62</v>
      </c>
      <c r="O51" s="251">
        <v>15.816326530612246</v>
      </c>
      <c r="P51" s="547">
        <v>392</v>
      </c>
    </row>
    <row r="52" spans="1:16" ht="15">
      <c r="A52" s="545">
        <v>240</v>
      </c>
      <c r="B52" s="287" t="s">
        <v>97</v>
      </c>
      <c r="C52" s="427">
        <v>12820</v>
      </c>
      <c r="D52" s="546">
        <v>3</v>
      </c>
      <c r="E52" s="251">
        <v>1.214574898785425</v>
      </c>
      <c r="F52" s="252">
        <v>3</v>
      </c>
      <c r="G52" s="251">
        <v>1.214574898785425</v>
      </c>
      <c r="H52" s="252">
        <v>13</v>
      </c>
      <c r="I52" s="251">
        <v>5.2631578947368416</v>
      </c>
      <c r="J52" s="252">
        <v>16</v>
      </c>
      <c r="K52" s="251">
        <v>6.4777327935222671</v>
      </c>
      <c r="L52" s="252">
        <v>89</v>
      </c>
      <c r="M52" s="251">
        <v>36.032388663967616</v>
      </c>
      <c r="N52" s="252">
        <v>123</v>
      </c>
      <c r="O52" s="251">
        <v>49.797570850202426</v>
      </c>
      <c r="P52" s="547">
        <v>247</v>
      </c>
    </row>
    <row r="53" spans="1:16" ht="15">
      <c r="A53" s="545">
        <v>284</v>
      </c>
      <c r="B53" s="287" t="s">
        <v>108</v>
      </c>
      <c r="C53" s="427">
        <v>21905</v>
      </c>
      <c r="D53" s="546">
        <v>26</v>
      </c>
      <c r="E53" s="251">
        <v>4.1074249605055293</v>
      </c>
      <c r="F53" s="252">
        <v>53</v>
      </c>
      <c r="G53" s="251">
        <v>8.3728278041074251</v>
      </c>
      <c r="H53" s="252">
        <v>79</v>
      </c>
      <c r="I53" s="251">
        <v>12.480252764612953</v>
      </c>
      <c r="J53" s="252">
        <v>59</v>
      </c>
      <c r="K53" s="251">
        <v>9.3206951026856242</v>
      </c>
      <c r="L53" s="252">
        <v>244</v>
      </c>
      <c r="M53" s="251">
        <v>38.546603475513429</v>
      </c>
      <c r="N53" s="252">
        <v>172</v>
      </c>
      <c r="O53" s="251">
        <v>27.17219589257504</v>
      </c>
      <c r="P53" s="547">
        <v>633</v>
      </c>
    </row>
    <row r="54" spans="1:16" ht="15">
      <c r="A54" s="545">
        <v>306</v>
      </c>
      <c r="B54" s="287" t="s">
        <v>110</v>
      </c>
      <c r="C54" s="427">
        <v>5963</v>
      </c>
      <c r="D54" s="546">
        <v>5</v>
      </c>
      <c r="E54" s="251">
        <v>5.0505050505050502</v>
      </c>
      <c r="F54" s="252">
        <v>2</v>
      </c>
      <c r="G54" s="251">
        <v>2.0202020202020203</v>
      </c>
      <c r="H54" s="252">
        <v>6</v>
      </c>
      <c r="I54" s="251">
        <v>6.0606060606060606</v>
      </c>
      <c r="J54" s="252">
        <v>14</v>
      </c>
      <c r="K54" s="251">
        <v>14.14141414141414</v>
      </c>
      <c r="L54" s="252">
        <v>42</v>
      </c>
      <c r="M54" s="251">
        <v>42.424242424242422</v>
      </c>
      <c r="N54" s="252">
        <v>30</v>
      </c>
      <c r="O54" s="251">
        <v>30.303030303030305</v>
      </c>
      <c r="P54" s="547">
        <v>99</v>
      </c>
    </row>
    <row r="55" spans="1:16" ht="15">
      <c r="A55" s="545">
        <v>347</v>
      </c>
      <c r="B55" s="287" t="s">
        <v>124</v>
      </c>
      <c r="C55" s="427">
        <v>5716</v>
      </c>
      <c r="D55" s="546">
        <v>0</v>
      </c>
      <c r="E55" s="251">
        <v>0</v>
      </c>
      <c r="F55" s="252">
        <v>0</v>
      </c>
      <c r="G55" s="251">
        <v>0</v>
      </c>
      <c r="H55" s="252">
        <v>2</v>
      </c>
      <c r="I55" s="251">
        <v>2.083333333333333</v>
      </c>
      <c r="J55" s="252">
        <v>2</v>
      </c>
      <c r="K55" s="251">
        <v>2.083333333333333</v>
      </c>
      <c r="L55" s="252">
        <v>56</v>
      </c>
      <c r="M55" s="251">
        <v>58.333333333333336</v>
      </c>
      <c r="N55" s="252">
        <v>36</v>
      </c>
      <c r="O55" s="251">
        <v>37.5</v>
      </c>
      <c r="P55" s="547">
        <v>96</v>
      </c>
    </row>
    <row r="56" spans="1:16" ht="15">
      <c r="A56" s="545">
        <v>411</v>
      </c>
      <c r="B56" s="287" t="s">
        <v>145</v>
      </c>
      <c r="C56" s="427">
        <v>10649</v>
      </c>
      <c r="D56" s="546">
        <v>5</v>
      </c>
      <c r="E56" s="251">
        <v>2.4752475247524752</v>
      </c>
      <c r="F56" s="252">
        <v>7</v>
      </c>
      <c r="G56" s="251">
        <v>3.4653465346534658</v>
      </c>
      <c r="H56" s="252">
        <v>10</v>
      </c>
      <c r="I56" s="251">
        <v>4.9504950495049505</v>
      </c>
      <c r="J56" s="252">
        <v>12</v>
      </c>
      <c r="K56" s="251">
        <v>5.9405940594059405</v>
      </c>
      <c r="L56" s="252">
        <v>105</v>
      </c>
      <c r="M56" s="251">
        <v>51.980198019801982</v>
      </c>
      <c r="N56" s="252">
        <v>63</v>
      </c>
      <c r="O56" s="251">
        <v>31.188118811881189</v>
      </c>
      <c r="P56" s="547">
        <v>202</v>
      </c>
    </row>
    <row r="57" spans="1:16" ht="15">
      <c r="A57" s="545">
        <v>501</v>
      </c>
      <c r="B57" s="287" t="s">
        <v>163</v>
      </c>
      <c r="C57" s="427">
        <v>3327</v>
      </c>
      <c r="D57" s="546">
        <v>1</v>
      </c>
      <c r="E57" s="251">
        <v>1.9230769230769231</v>
      </c>
      <c r="F57" s="252">
        <v>0</v>
      </c>
      <c r="G57" s="251">
        <v>0</v>
      </c>
      <c r="H57" s="252">
        <v>0</v>
      </c>
      <c r="I57" s="251">
        <v>0</v>
      </c>
      <c r="J57" s="252">
        <v>5</v>
      </c>
      <c r="K57" s="251">
        <v>9.6153846153846168</v>
      </c>
      <c r="L57" s="252">
        <v>30</v>
      </c>
      <c r="M57" s="251">
        <v>57.692307692307686</v>
      </c>
      <c r="N57" s="252">
        <v>16</v>
      </c>
      <c r="O57" s="251">
        <v>30.76923076923077</v>
      </c>
      <c r="P57" s="547">
        <v>52</v>
      </c>
    </row>
    <row r="58" spans="1:16" ht="15">
      <c r="A58" s="545">
        <v>543</v>
      </c>
      <c r="B58" s="287" t="s">
        <v>167</v>
      </c>
      <c r="C58" s="427">
        <v>8644</v>
      </c>
      <c r="D58" s="546">
        <v>6</v>
      </c>
      <c r="E58" s="251">
        <v>3.2085561497326207</v>
      </c>
      <c r="F58" s="252">
        <v>8</v>
      </c>
      <c r="G58" s="251">
        <v>4.2780748663101598</v>
      </c>
      <c r="H58" s="252">
        <v>15</v>
      </c>
      <c r="I58" s="251">
        <v>8.0213903743315509</v>
      </c>
      <c r="J58" s="252">
        <v>24</v>
      </c>
      <c r="K58" s="251">
        <v>12.834224598930483</v>
      </c>
      <c r="L58" s="252">
        <v>122</v>
      </c>
      <c r="M58" s="251">
        <v>65.240641711229955</v>
      </c>
      <c r="N58" s="252">
        <v>12</v>
      </c>
      <c r="O58" s="251">
        <v>6.4171122994652414</v>
      </c>
      <c r="P58" s="547">
        <v>187</v>
      </c>
    </row>
    <row r="59" spans="1:16" ht="15">
      <c r="A59" s="545">
        <v>628</v>
      </c>
      <c r="B59" s="287" t="s">
        <v>183</v>
      </c>
      <c r="C59" s="427">
        <v>9668</v>
      </c>
      <c r="D59" s="546">
        <v>8</v>
      </c>
      <c r="E59" s="251">
        <v>3.9408866995073892</v>
      </c>
      <c r="F59" s="252">
        <v>11</v>
      </c>
      <c r="G59" s="251">
        <v>5.4187192118226601</v>
      </c>
      <c r="H59" s="252">
        <v>17</v>
      </c>
      <c r="I59" s="251">
        <v>8.3743842364532011</v>
      </c>
      <c r="J59" s="252">
        <v>19</v>
      </c>
      <c r="K59" s="251">
        <v>9.3596059113300498</v>
      </c>
      <c r="L59" s="252">
        <v>107</v>
      </c>
      <c r="M59" s="251">
        <v>52.709359605911331</v>
      </c>
      <c r="N59" s="252">
        <v>41</v>
      </c>
      <c r="O59" s="251">
        <v>20.19704433497537</v>
      </c>
      <c r="P59" s="547">
        <v>203</v>
      </c>
    </row>
    <row r="60" spans="1:16" ht="15">
      <c r="A60" s="545">
        <v>656</v>
      </c>
      <c r="B60" s="287" t="s">
        <v>195</v>
      </c>
      <c r="C60" s="427">
        <v>16499</v>
      </c>
      <c r="D60" s="546">
        <v>3</v>
      </c>
      <c r="E60" s="251">
        <v>1.1952191235059761</v>
      </c>
      <c r="F60" s="252">
        <v>8</v>
      </c>
      <c r="G60" s="251">
        <v>3.1872509960159361</v>
      </c>
      <c r="H60" s="252">
        <v>16</v>
      </c>
      <c r="I60" s="251">
        <v>6.3745019920318722</v>
      </c>
      <c r="J60" s="252">
        <v>25</v>
      </c>
      <c r="K60" s="251">
        <v>9.9601593625498008</v>
      </c>
      <c r="L60" s="252">
        <v>86</v>
      </c>
      <c r="M60" s="251">
        <v>34.262948207171313</v>
      </c>
      <c r="N60" s="252">
        <v>113</v>
      </c>
      <c r="O60" s="251">
        <v>45.019920318725099</v>
      </c>
      <c r="P60" s="547">
        <v>251</v>
      </c>
    </row>
    <row r="61" spans="1:16" ht="15">
      <c r="A61" s="545">
        <v>761</v>
      </c>
      <c r="B61" s="287" t="s">
        <v>230</v>
      </c>
      <c r="C61" s="427">
        <v>16089</v>
      </c>
      <c r="D61" s="546">
        <v>8</v>
      </c>
      <c r="E61" s="251">
        <v>1.834862385321101</v>
      </c>
      <c r="F61" s="252">
        <v>19</v>
      </c>
      <c r="G61" s="251">
        <v>4.3577981651376145</v>
      </c>
      <c r="H61" s="252">
        <v>45</v>
      </c>
      <c r="I61" s="251">
        <v>10.321100917431194</v>
      </c>
      <c r="J61" s="252">
        <v>47</v>
      </c>
      <c r="K61" s="251">
        <v>10.779816513761469</v>
      </c>
      <c r="L61" s="252">
        <v>120</v>
      </c>
      <c r="M61" s="251">
        <v>27.522935779816514</v>
      </c>
      <c r="N61" s="252">
        <v>197</v>
      </c>
      <c r="O61" s="251">
        <v>45.183486238532112</v>
      </c>
      <c r="P61" s="547">
        <v>436</v>
      </c>
    </row>
    <row r="62" spans="1:16" ht="15">
      <c r="A62" s="545">
        <v>842</v>
      </c>
      <c r="B62" s="287" t="s">
        <v>244</v>
      </c>
      <c r="C62" s="427">
        <v>7277</v>
      </c>
      <c r="D62" s="546">
        <v>4</v>
      </c>
      <c r="E62" s="251">
        <v>3.3333333333333335</v>
      </c>
      <c r="F62" s="252">
        <v>5</v>
      </c>
      <c r="G62" s="251">
        <v>4.1666666666666661</v>
      </c>
      <c r="H62" s="252">
        <v>9</v>
      </c>
      <c r="I62" s="251">
        <v>7.5</v>
      </c>
      <c r="J62" s="252">
        <v>1</v>
      </c>
      <c r="K62" s="251">
        <v>0.83333333333333337</v>
      </c>
      <c r="L62" s="252">
        <v>73</v>
      </c>
      <c r="M62" s="251">
        <v>60.833333333333329</v>
      </c>
      <c r="N62" s="252">
        <v>28</v>
      </c>
      <c r="O62" s="251">
        <v>23.333333333333332</v>
      </c>
      <c r="P62" s="547">
        <v>120</v>
      </c>
    </row>
    <row r="63" spans="1:16">
      <c r="A63" s="542">
        <v>6</v>
      </c>
      <c r="B63" s="169" t="s">
        <v>397</v>
      </c>
      <c r="C63" s="543">
        <v>258339</v>
      </c>
      <c r="D63" s="543">
        <v>107</v>
      </c>
      <c r="E63" s="64">
        <v>2.4820227325446531</v>
      </c>
      <c r="F63" s="60">
        <v>171</v>
      </c>
      <c r="G63" s="64">
        <v>3.9665970772442591</v>
      </c>
      <c r="H63" s="60">
        <v>318</v>
      </c>
      <c r="I63" s="64">
        <v>7.3764787752261656</v>
      </c>
      <c r="J63" s="60">
        <v>389</v>
      </c>
      <c r="K63" s="64">
        <v>9.0234284388772892</v>
      </c>
      <c r="L63" s="60">
        <v>2138</v>
      </c>
      <c r="M63" s="64">
        <v>49.594061702621204</v>
      </c>
      <c r="N63" s="60">
        <v>1188</v>
      </c>
      <c r="O63" s="64">
        <v>27.55741127348643</v>
      </c>
      <c r="P63" s="544">
        <v>4311</v>
      </c>
    </row>
    <row r="64" spans="1:16" ht="15">
      <c r="A64" s="545">
        <v>38</v>
      </c>
      <c r="B64" s="287" t="s">
        <v>22</v>
      </c>
      <c r="C64" s="427">
        <v>12121</v>
      </c>
      <c r="D64" s="546">
        <v>4</v>
      </c>
      <c r="E64" s="251">
        <v>2.5157232704402519</v>
      </c>
      <c r="F64" s="252">
        <v>3</v>
      </c>
      <c r="G64" s="251">
        <v>1.8867924528301887</v>
      </c>
      <c r="H64" s="252">
        <v>6</v>
      </c>
      <c r="I64" s="251">
        <v>3.7735849056603774</v>
      </c>
      <c r="J64" s="252">
        <v>13</v>
      </c>
      <c r="K64" s="251">
        <v>8.1761006289308167</v>
      </c>
      <c r="L64" s="252">
        <v>104</v>
      </c>
      <c r="M64" s="251">
        <v>65.408805031446533</v>
      </c>
      <c r="N64" s="252">
        <v>29</v>
      </c>
      <c r="O64" s="251">
        <v>18.238993710691823</v>
      </c>
      <c r="P64" s="547">
        <v>159</v>
      </c>
    </row>
    <row r="65" spans="1:16" ht="15">
      <c r="A65" s="545">
        <v>86</v>
      </c>
      <c r="B65" s="287" t="s">
        <v>43</v>
      </c>
      <c r="C65" s="427">
        <v>6405</v>
      </c>
      <c r="D65" s="546">
        <v>2</v>
      </c>
      <c r="E65" s="251">
        <v>1.9607843137254901</v>
      </c>
      <c r="F65" s="252">
        <v>3</v>
      </c>
      <c r="G65" s="251">
        <v>2.9411764705882351</v>
      </c>
      <c r="H65" s="252">
        <v>4</v>
      </c>
      <c r="I65" s="251">
        <v>3.9215686274509802</v>
      </c>
      <c r="J65" s="252">
        <v>10</v>
      </c>
      <c r="K65" s="251">
        <v>9.8039215686274517</v>
      </c>
      <c r="L65" s="252">
        <v>56</v>
      </c>
      <c r="M65" s="251">
        <v>54.901960784313729</v>
      </c>
      <c r="N65" s="252">
        <v>27</v>
      </c>
      <c r="O65" s="251">
        <v>26.47058823529412</v>
      </c>
      <c r="P65" s="547">
        <v>102</v>
      </c>
    </row>
    <row r="66" spans="1:16" ht="15">
      <c r="A66" s="545">
        <v>107</v>
      </c>
      <c r="B66" s="287" t="s">
        <v>924</v>
      </c>
      <c r="C66" s="427">
        <v>8523</v>
      </c>
      <c r="D66" s="546">
        <v>1</v>
      </c>
      <c r="E66" s="251">
        <v>0.54347826086956519</v>
      </c>
      <c r="F66" s="252">
        <v>8</v>
      </c>
      <c r="G66" s="251">
        <v>4.3478260869565215</v>
      </c>
      <c r="H66" s="252">
        <v>11</v>
      </c>
      <c r="I66" s="251">
        <v>5.9782608695652177</v>
      </c>
      <c r="J66" s="252">
        <v>13</v>
      </c>
      <c r="K66" s="251">
        <v>7.0652173913043477</v>
      </c>
      <c r="L66" s="252">
        <v>138</v>
      </c>
      <c r="M66" s="251">
        <v>75</v>
      </c>
      <c r="N66" s="252">
        <v>13</v>
      </c>
      <c r="O66" s="251">
        <v>7.0652173913043477</v>
      </c>
      <c r="P66" s="547">
        <v>184</v>
      </c>
    </row>
    <row r="67" spans="1:16" ht="15">
      <c r="A67" s="545">
        <v>134</v>
      </c>
      <c r="B67" s="287" t="s">
        <v>63</v>
      </c>
      <c r="C67" s="427">
        <v>9755</v>
      </c>
      <c r="D67" s="546">
        <v>2</v>
      </c>
      <c r="E67" s="251">
        <v>1.4598540145985401</v>
      </c>
      <c r="F67" s="252">
        <v>2</v>
      </c>
      <c r="G67" s="251">
        <v>1.4598540145985401</v>
      </c>
      <c r="H67" s="252">
        <v>6</v>
      </c>
      <c r="I67" s="251">
        <v>4.3795620437956204</v>
      </c>
      <c r="J67" s="252">
        <v>13</v>
      </c>
      <c r="K67" s="251">
        <v>9.4890510948905096</v>
      </c>
      <c r="L67" s="252">
        <v>99</v>
      </c>
      <c r="M67" s="251">
        <v>72.262773722627742</v>
      </c>
      <c r="N67" s="252">
        <v>15</v>
      </c>
      <c r="O67" s="251">
        <v>10.948905109489052</v>
      </c>
      <c r="P67" s="547">
        <v>137</v>
      </c>
    </row>
    <row r="68" spans="1:16" ht="15">
      <c r="A68" s="545">
        <v>150</v>
      </c>
      <c r="B68" s="287" t="s">
        <v>925</v>
      </c>
      <c r="C68" s="427">
        <v>4219</v>
      </c>
      <c r="D68" s="546">
        <v>1</v>
      </c>
      <c r="E68" s="251">
        <v>0.84033613445378152</v>
      </c>
      <c r="F68" s="252">
        <v>5</v>
      </c>
      <c r="G68" s="251">
        <v>4.2016806722689077</v>
      </c>
      <c r="H68" s="252">
        <v>9</v>
      </c>
      <c r="I68" s="251">
        <v>7.5630252100840334</v>
      </c>
      <c r="J68" s="252">
        <v>8</v>
      </c>
      <c r="K68" s="251">
        <v>6.7226890756302522</v>
      </c>
      <c r="L68" s="252">
        <v>30</v>
      </c>
      <c r="M68" s="251">
        <v>25.210084033613445</v>
      </c>
      <c r="N68" s="252">
        <v>66</v>
      </c>
      <c r="O68" s="251">
        <v>55.462184873949582</v>
      </c>
      <c r="P68" s="547">
        <v>119</v>
      </c>
    </row>
    <row r="69" spans="1:16" ht="15">
      <c r="A69" s="545">
        <v>237</v>
      </c>
      <c r="B69" s="287" t="s">
        <v>95</v>
      </c>
      <c r="C69" s="427">
        <v>20360</v>
      </c>
      <c r="D69" s="546">
        <v>2</v>
      </c>
      <c r="E69" s="251">
        <v>0.88495575221238942</v>
      </c>
      <c r="F69" s="252">
        <v>8</v>
      </c>
      <c r="G69" s="251">
        <v>3.5398230088495577</v>
      </c>
      <c r="H69" s="252">
        <v>11</v>
      </c>
      <c r="I69" s="251">
        <v>4.8672566371681416</v>
      </c>
      <c r="J69" s="252">
        <v>15</v>
      </c>
      <c r="K69" s="251">
        <v>6.6371681415929213</v>
      </c>
      <c r="L69" s="252">
        <v>114</v>
      </c>
      <c r="M69" s="251">
        <v>50.442477876106196</v>
      </c>
      <c r="N69" s="252">
        <v>76</v>
      </c>
      <c r="O69" s="251">
        <v>33.628318584070797</v>
      </c>
      <c r="P69" s="547">
        <v>226</v>
      </c>
    </row>
    <row r="70" spans="1:16" ht="15">
      <c r="A70" s="545">
        <v>264</v>
      </c>
      <c r="B70" s="287" t="s">
        <v>102</v>
      </c>
      <c r="C70" s="427">
        <v>12062</v>
      </c>
      <c r="D70" s="546">
        <v>1</v>
      </c>
      <c r="E70" s="251">
        <v>0.77519379844961245</v>
      </c>
      <c r="F70" s="252">
        <v>2</v>
      </c>
      <c r="G70" s="251">
        <v>1.5503875968992249</v>
      </c>
      <c r="H70" s="252">
        <v>7</v>
      </c>
      <c r="I70" s="251">
        <v>5.4263565891472867</v>
      </c>
      <c r="J70" s="252">
        <v>18</v>
      </c>
      <c r="K70" s="251">
        <v>13.953488372093023</v>
      </c>
      <c r="L70" s="252">
        <v>67</v>
      </c>
      <c r="M70" s="251">
        <v>51.937984496124031</v>
      </c>
      <c r="N70" s="252">
        <v>34</v>
      </c>
      <c r="O70" s="251">
        <v>26.356589147286826</v>
      </c>
      <c r="P70" s="547">
        <v>129</v>
      </c>
    </row>
    <row r="71" spans="1:16" ht="15">
      <c r="A71" s="545">
        <v>310</v>
      </c>
      <c r="B71" s="287" t="s">
        <v>114</v>
      </c>
      <c r="C71" s="427">
        <v>10397</v>
      </c>
      <c r="D71" s="546">
        <v>3</v>
      </c>
      <c r="E71" s="251">
        <v>2.2222222222222223</v>
      </c>
      <c r="F71" s="252">
        <v>4</v>
      </c>
      <c r="G71" s="251">
        <v>2.9629629629629632</v>
      </c>
      <c r="H71" s="252">
        <v>8</v>
      </c>
      <c r="I71" s="251">
        <v>5.9259259259259265</v>
      </c>
      <c r="J71" s="252">
        <v>10</v>
      </c>
      <c r="K71" s="251">
        <v>7.4074074074074066</v>
      </c>
      <c r="L71" s="252">
        <v>54</v>
      </c>
      <c r="M71" s="251">
        <v>40</v>
      </c>
      <c r="N71" s="252">
        <v>56</v>
      </c>
      <c r="O71" s="251">
        <v>41.481481481481481</v>
      </c>
      <c r="P71" s="547">
        <v>135</v>
      </c>
    </row>
    <row r="72" spans="1:16" ht="15">
      <c r="A72" s="545">
        <v>315</v>
      </c>
      <c r="B72" s="287" t="s">
        <v>118</v>
      </c>
      <c r="C72" s="427">
        <v>6966</v>
      </c>
      <c r="D72" s="546">
        <v>1</v>
      </c>
      <c r="E72" s="251">
        <v>1.1627906976744187</v>
      </c>
      <c r="F72" s="252">
        <v>5</v>
      </c>
      <c r="G72" s="251">
        <v>5.8139534883720927</v>
      </c>
      <c r="H72" s="252">
        <v>3</v>
      </c>
      <c r="I72" s="251">
        <v>3.4883720930232558</v>
      </c>
      <c r="J72" s="252">
        <v>3</v>
      </c>
      <c r="K72" s="251">
        <v>3.4883720930232558</v>
      </c>
      <c r="L72" s="252">
        <v>55</v>
      </c>
      <c r="M72" s="251">
        <v>63.953488372093027</v>
      </c>
      <c r="N72" s="252">
        <v>19</v>
      </c>
      <c r="O72" s="251">
        <v>22.093023255813954</v>
      </c>
      <c r="P72" s="547">
        <v>86</v>
      </c>
    </row>
    <row r="73" spans="1:16" ht="15">
      <c r="A73" s="545">
        <v>361</v>
      </c>
      <c r="B73" s="287" t="s">
        <v>131</v>
      </c>
      <c r="C73" s="427">
        <v>28890</v>
      </c>
      <c r="D73" s="546">
        <v>14</v>
      </c>
      <c r="E73" s="251">
        <v>2.676864244741874</v>
      </c>
      <c r="F73" s="252">
        <v>20</v>
      </c>
      <c r="G73" s="251">
        <v>3.8240917782026771</v>
      </c>
      <c r="H73" s="252">
        <v>51</v>
      </c>
      <c r="I73" s="251">
        <v>9.7514340344168247</v>
      </c>
      <c r="J73" s="252">
        <v>40</v>
      </c>
      <c r="K73" s="251">
        <v>7.6481835564053542</v>
      </c>
      <c r="L73" s="252">
        <v>318</v>
      </c>
      <c r="M73" s="251">
        <v>60.803059273422569</v>
      </c>
      <c r="N73" s="252">
        <v>80</v>
      </c>
      <c r="O73" s="251">
        <v>15.296367112810708</v>
      </c>
      <c r="P73" s="547">
        <v>523</v>
      </c>
    </row>
    <row r="74" spans="1:16" ht="15">
      <c r="A74" s="545">
        <v>647</v>
      </c>
      <c r="B74" s="287" t="s">
        <v>926</v>
      </c>
      <c r="C74" s="427">
        <v>7649</v>
      </c>
      <c r="D74" s="546">
        <v>3</v>
      </c>
      <c r="E74" s="251">
        <v>2.2388059701492535</v>
      </c>
      <c r="F74" s="252">
        <v>6</v>
      </c>
      <c r="G74" s="251">
        <v>4.4776119402985071</v>
      </c>
      <c r="H74" s="252">
        <v>12</v>
      </c>
      <c r="I74" s="251">
        <v>8.9552238805970141</v>
      </c>
      <c r="J74" s="252">
        <v>13</v>
      </c>
      <c r="K74" s="251">
        <v>9.7014925373134329</v>
      </c>
      <c r="L74" s="252">
        <v>68</v>
      </c>
      <c r="M74" s="251">
        <v>50.746268656716417</v>
      </c>
      <c r="N74" s="252">
        <v>32</v>
      </c>
      <c r="O74" s="251">
        <v>23.880597014925371</v>
      </c>
      <c r="P74" s="547">
        <v>134</v>
      </c>
    </row>
    <row r="75" spans="1:16" ht="15">
      <c r="A75" s="545">
        <v>658</v>
      </c>
      <c r="B75" s="287" t="s">
        <v>927</v>
      </c>
      <c r="C75" s="427">
        <v>3920</v>
      </c>
      <c r="D75" s="546">
        <v>1</v>
      </c>
      <c r="E75" s="251">
        <v>1.0526315789473684</v>
      </c>
      <c r="F75" s="252">
        <v>4</v>
      </c>
      <c r="G75" s="251">
        <v>4.2105263157894735</v>
      </c>
      <c r="H75" s="252">
        <v>12</v>
      </c>
      <c r="I75" s="251">
        <v>12.631578947368421</v>
      </c>
      <c r="J75" s="252">
        <v>17</v>
      </c>
      <c r="K75" s="251">
        <v>17.894736842105264</v>
      </c>
      <c r="L75" s="252">
        <v>41</v>
      </c>
      <c r="M75" s="251">
        <v>43.15789473684211</v>
      </c>
      <c r="N75" s="252">
        <v>20</v>
      </c>
      <c r="O75" s="251">
        <v>21.052631578947366</v>
      </c>
      <c r="P75" s="547">
        <v>95</v>
      </c>
    </row>
    <row r="76" spans="1:16" ht="15">
      <c r="A76" s="545">
        <v>664</v>
      </c>
      <c r="B76" s="287" t="s">
        <v>928</v>
      </c>
      <c r="C76" s="427">
        <v>23573</v>
      </c>
      <c r="D76" s="546">
        <v>11</v>
      </c>
      <c r="E76" s="251">
        <v>2.8205128205128207</v>
      </c>
      <c r="F76" s="252">
        <v>12</v>
      </c>
      <c r="G76" s="251">
        <v>3.0769230769230771</v>
      </c>
      <c r="H76" s="252">
        <v>31</v>
      </c>
      <c r="I76" s="251">
        <v>7.948717948717948</v>
      </c>
      <c r="J76" s="252">
        <v>52</v>
      </c>
      <c r="K76" s="251">
        <v>13.333333333333334</v>
      </c>
      <c r="L76" s="252">
        <v>125</v>
      </c>
      <c r="M76" s="251">
        <v>32.051282051282051</v>
      </c>
      <c r="N76" s="252">
        <v>159</v>
      </c>
      <c r="O76" s="251">
        <v>40.769230769230766</v>
      </c>
      <c r="P76" s="547">
        <v>390</v>
      </c>
    </row>
    <row r="77" spans="1:16" ht="15">
      <c r="A77" s="545">
        <v>686</v>
      </c>
      <c r="B77" s="287" t="s">
        <v>219</v>
      </c>
      <c r="C77" s="427">
        <v>39054</v>
      </c>
      <c r="D77" s="546">
        <v>19</v>
      </c>
      <c r="E77" s="251">
        <v>2.9141104294478524</v>
      </c>
      <c r="F77" s="252">
        <v>29</v>
      </c>
      <c r="G77" s="251">
        <v>4.447852760736196</v>
      </c>
      <c r="H77" s="252">
        <v>47</v>
      </c>
      <c r="I77" s="251">
        <v>7.2085889570552144</v>
      </c>
      <c r="J77" s="252">
        <v>48</v>
      </c>
      <c r="K77" s="251">
        <v>7.3619631901840492</v>
      </c>
      <c r="L77" s="252">
        <v>286</v>
      </c>
      <c r="M77" s="251">
        <v>43.865030674846629</v>
      </c>
      <c r="N77" s="252">
        <v>223</v>
      </c>
      <c r="O77" s="251">
        <v>34.202453987730067</v>
      </c>
      <c r="P77" s="547">
        <v>652</v>
      </c>
    </row>
    <row r="78" spans="1:16" ht="15">
      <c r="A78" s="545">
        <v>819</v>
      </c>
      <c r="B78" s="287" t="s">
        <v>240</v>
      </c>
      <c r="C78" s="427">
        <v>5266</v>
      </c>
      <c r="D78" s="546">
        <v>1</v>
      </c>
      <c r="E78" s="251">
        <v>1.0204081632653061</v>
      </c>
      <c r="F78" s="252">
        <v>1</v>
      </c>
      <c r="G78" s="251">
        <v>1.0204081632653061</v>
      </c>
      <c r="H78" s="252">
        <v>7</v>
      </c>
      <c r="I78" s="251">
        <v>7.1428571428571423</v>
      </c>
      <c r="J78" s="252">
        <v>5</v>
      </c>
      <c r="K78" s="251">
        <v>5.1020408163265305</v>
      </c>
      <c r="L78" s="252">
        <v>69</v>
      </c>
      <c r="M78" s="251">
        <v>70.408163265306129</v>
      </c>
      <c r="N78" s="252">
        <v>15</v>
      </c>
      <c r="O78" s="251">
        <v>15.306122448979592</v>
      </c>
      <c r="P78" s="547">
        <v>98</v>
      </c>
    </row>
    <row r="79" spans="1:16" ht="15">
      <c r="A79" s="545">
        <v>854</v>
      </c>
      <c r="B79" s="287" t="s">
        <v>248</v>
      </c>
      <c r="C79" s="427">
        <v>14722</v>
      </c>
      <c r="D79" s="546">
        <v>3</v>
      </c>
      <c r="E79" s="251">
        <v>1.1583011583011582</v>
      </c>
      <c r="F79" s="252">
        <v>8</v>
      </c>
      <c r="G79" s="251">
        <v>3.0888030888030888</v>
      </c>
      <c r="H79" s="252">
        <v>15</v>
      </c>
      <c r="I79" s="251">
        <v>5.7915057915057915</v>
      </c>
      <c r="J79" s="252">
        <v>19</v>
      </c>
      <c r="K79" s="251">
        <v>7.3359073359073363</v>
      </c>
      <c r="L79" s="252">
        <v>181</v>
      </c>
      <c r="M79" s="251">
        <v>69.884169884169893</v>
      </c>
      <c r="N79" s="252">
        <v>33</v>
      </c>
      <c r="O79" s="251">
        <v>12.741312741312742</v>
      </c>
      <c r="P79" s="547">
        <v>259</v>
      </c>
    </row>
    <row r="80" spans="1:16" ht="15">
      <c r="A80" s="545">
        <v>887</v>
      </c>
      <c r="B80" s="287" t="s">
        <v>261</v>
      </c>
      <c r="C80" s="427">
        <v>44457</v>
      </c>
      <c r="D80" s="546">
        <v>38</v>
      </c>
      <c r="E80" s="251">
        <v>4.3035107587768966</v>
      </c>
      <c r="F80" s="252">
        <v>51</v>
      </c>
      <c r="G80" s="251">
        <v>5.7757644394110983</v>
      </c>
      <c r="H80" s="252">
        <v>78</v>
      </c>
      <c r="I80" s="251">
        <v>8.8335220838052084</v>
      </c>
      <c r="J80" s="252">
        <v>92</v>
      </c>
      <c r="K80" s="251">
        <v>10.419026047565119</v>
      </c>
      <c r="L80" s="252">
        <v>333</v>
      </c>
      <c r="M80" s="251">
        <v>37.712344280860705</v>
      </c>
      <c r="N80" s="252">
        <v>291</v>
      </c>
      <c r="O80" s="251">
        <v>32.955832389580976</v>
      </c>
      <c r="P80" s="547">
        <v>883</v>
      </c>
    </row>
    <row r="81" spans="1:16">
      <c r="A81" s="542">
        <v>7</v>
      </c>
      <c r="B81" s="169" t="s">
        <v>398</v>
      </c>
      <c r="C81" s="543">
        <v>722469</v>
      </c>
      <c r="D81" s="543">
        <v>210</v>
      </c>
      <c r="E81" s="64">
        <v>2.2710068130204393</v>
      </c>
      <c r="F81" s="60">
        <v>351</v>
      </c>
      <c r="G81" s="64">
        <v>3.7958256731913051</v>
      </c>
      <c r="H81" s="60">
        <v>695</v>
      </c>
      <c r="I81" s="64">
        <v>7.5159511192819286</v>
      </c>
      <c r="J81" s="60">
        <v>822</v>
      </c>
      <c r="K81" s="64">
        <v>8.889369525251432</v>
      </c>
      <c r="L81" s="60">
        <v>3874</v>
      </c>
      <c r="M81" s="64">
        <v>41.894668541148484</v>
      </c>
      <c r="N81" s="60">
        <v>3295</v>
      </c>
      <c r="O81" s="64">
        <v>35.633178328106411</v>
      </c>
      <c r="P81" s="544">
        <v>9247</v>
      </c>
    </row>
    <row r="82" spans="1:16" ht="15">
      <c r="A82" s="545">
        <v>2</v>
      </c>
      <c r="B82" s="287" t="s">
        <v>8</v>
      </c>
      <c r="C82" s="427">
        <v>21468</v>
      </c>
      <c r="D82" s="546">
        <v>11</v>
      </c>
      <c r="E82" s="251">
        <v>2.4175824175824179</v>
      </c>
      <c r="F82" s="252">
        <v>12</v>
      </c>
      <c r="G82" s="251">
        <v>2.6373626373626373</v>
      </c>
      <c r="H82" s="252">
        <v>29</v>
      </c>
      <c r="I82" s="251">
        <v>6.3736263736263732</v>
      </c>
      <c r="J82" s="252">
        <v>40</v>
      </c>
      <c r="K82" s="251">
        <v>8.791208791208792</v>
      </c>
      <c r="L82" s="252">
        <v>182</v>
      </c>
      <c r="M82" s="251">
        <v>40</v>
      </c>
      <c r="N82" s="252">
        <v>181</v>
      </c>
      <c r="O82" s="251">
        <v>39.780219780219781</v>
      </c>
      <c r="P82" s="547">
        <v>455</v>
      </c>
    </row>
    <row r="83" spans="1:16" ht="15">
      <c r="A83" s="545">
        <v>21</v>
      </c>
      <c r="B83" s="287" t="s">
        <v>12</v>
      </c>
      <c r="C83" s="427">
        <v>4955</v>
      </c>
      <c r="D83" s="546">
        <v>1</v>
      </c>
      <c r="E83" s="251">
        <v>1.7543859649122806</v>
      </c>
      <c r="F83" s="252">
        <v>2</v>
      </c>
      <c r="G83" s="251">
        <v>3.5087719298245612</v>
      </c>
      <c r="H83" s="252">
        <v>3</v>
      </c>
      <c r="I83" s="251">
        <v>5.2631578947368416</v>
      </c>
      <c r="J83" s="252">
        <v>5</v>
      </c>
      <c r="K83" s="251">
        <v>8.7719298245614024</v>
      </c>
      <c r="L83" s="252">
        <v>34</v>
      </c>
      <c r="M83" s="251">
        <v>59.649122807017541</v>
      </c>
      <c r="N83" s="252">
        <v>12</v>
      </c>
      <c r="O83" s="251">
        <v>21.052631578947366</v>
      </c>
      <c r="P83" s="547">
        <v>57</v>
      </c>
    </row>
    <row r="84" spans="1:16" ht="15">
      <c r="A84" s="545">
        <v>55</v>
      </c>
      <c r="B84" s="287" t="s">
        <v>929</v>
      </c>
      <c r="C84" s="427">
        <v>8024</v>
      </c>
      <c r="D84" s="546">
        <v>7</v>
      </c>
      <c r="E84" s="251">
        <v>3.5714285714285712</v>
      </c>
      <c r="F84" s="252">
        <v>9</v>
      </c>
      <c r="G84" s="251">
        <v>4.591836734693878</v>
      </c>
      <c r="H84" s="252">
        <v>28</v>
      </c>
      <c r="I84" s="251">
        <v>14.285714285714285</v>
      </c>
      <c r="J84" s="252">
        <v>16</v>
      </c>
      <c r="K84" s="251">
        <v>8.1632653061224492</v>
      </c>
      <c r="L84" s="252">
        <v>105</v>
      </c>
      <c r="M84" s="251">
        <v>53.571428571428569</v>
      </c>
      <c r="N84" s="252">
        <v>31</v>
      </c>
      <c r="O84" s="251">
        <v>15.816326530612246</v>
      </c>
      <c r="P84" s="547">
        <v>196</v>
      </c>
    </row>
    <row r="85" spans="1:16" ht="15">
      <c r="A85" s="545">
        <v>148</v>
      </c>
      <c r="B85" s="287" t="s">
        <v>73</v>
      </c>
      <c r="C85" s="427">
        <v>64265</v>
      </c>
      <c r="D85" s="546">
        <v>16</v>
      </c>
      <c r="E85" s="251">
        <v>2.2535211267605635</v>
      </c>
      <c r="F85" s="252">
        <v>22</v>
      </c>
      <c r="G85" s="251">
        <v>3.0985915492957745</v>
      </c>
      <c r="H85" s="252">
        <v>48</v>
      </c>
      <c r="I85" s="251">
        <v>6.7605633802816891</v>
      </c>
      <c r="J85" s="252">
        <v>75</v>
      </c>
      <c r="K85" s="251">
        <v>10.56338028169014</v>
      </c>
      <c r="L85" s="252">
        <v>279</v>
      </c>
      <c r="M85" s="251">
        <v>39.29577464788732</v>
      </c>
      <c r="N85" s="252">
        <v>270</v>
      </c>
      <c r="O85" s="251">
        <v>38.028169014084504</v>
      </c>
      <c r="P85" s="547">
        <v>710</v>
      </c>
    </row>
    <row r="86" spans="1:16" ht="15">
      <c r="A86" s="545">
        <v>197</v>
      </c>
      <c r="B86" s="287" t="s">
        <v>84</v>
      </c>
      <c r="C86" s="427">
        <v>16551</v>
      </c>
      <c r="D86" s="546">
        <v>7</v>
      </c>
      <c r="E86" s="251">
        <v>2.5179856115107913</v>
      </c>
      <c r="F86" s="252">
        <v>10</v>
      </c>
      <c r="G86" s="251">
        <v>3.5971223021582732</v>
      </c>
      <c r="H86" s="252">
        <v>21</v>
      </c>
      <c r="I86" s="251">
        <v>7.5539568345323742</v>
      </c>
      <c r="J86" s="252">
        <v>20</v>
      </c>
      <c r="K86" s="251">
        <v>7.1942446043165464</v>
      </c>
      <c r="L86" s="252">
        <v>138</v>
      </c>
      <c r="M86" s="251">
        <v>49.640287769784173</v>
      </c>
      <c r="N86" s="252">
        <v>82</v>
      </c>
      <c r="O86" s="251">
        <v>29.496402877697843</v>
      </c>
      <c r="P86" s="547">
        <v>278</v>
      </c>
    </row>
    <row r="87" spans="1:16" ht="15">
      <c r="A87" s="545">
        <v>206</v>
      </c>
      <c r="B87" s="287" t="s">
        <v>86</v>
      </c>
      <c r="C87" s="427">
        <v>5049</v>
      </c>
      <c r="D87" s="546">
        <v>1</v>
      </c>
      <c r="E87" s="251">
        <v>1.3698630136986301</v>
      </c>
      <c r="F87" s="252">
        <v>4</v>
      </c>
      <c r="G87" s="251">
        <v>5.4794520547945202</v>
      </c>
      <c r="H87" s="252">
        <v>5</v>
      </c>
      <c r="I87" s="251">
        <v>6.8493150684931505</v>
      </c>
      <c r="J87" s="252">
        <v>2</v>
      </c>
      <c r="K87" s="251">
        <v>2.7397260273972601</v>
      </c>
      <c r="L87" s="252">
        <v>40</v>
      </c>
      <c r="M87" s="251">
        <v>54.794520547945204</v>
      </c>
      <c r="N87" s="252">
        <v>21</v>
      </c>
      <c r="O87" s="251">
        <v>28.767123287671232</v>
      </c>
      <c r="P87" s="547">
        <v>73</v>
      </c>
    </row>
    <row r="88" spans="1:16" ht="15">
      <c r="A88" s="545">
        <v>313</v>
      </c>
      <c r="B88" s="287" t="s">
        <v>930</v>
      </c>
      <c r="C88" s="427">
        <v>10785</v>
      </c>
      <c r="D88" s="546">
        <v>6</v>
      </c>
      <c r="E88" s="251">
        <v>2.912621359223301</v>
      </c>
      <c r="F88" s="252">
        <v>12</v>
      </c>
      <c r="G88" s="251">
        <v>5.825242718446602</v>
      </c>
      <c r="H88" s="252">
        <v>11</v>
      </c>
      <c r="I88" s="251">
        <v>5.3398058252427179</v>
      </c>
      <c r="J88" s="252">
        <v>12</v>
      </c>
      <c r="K88" s="251">
        <v>5.825242718446602</v>
      </c>
      <c r="L88" s="252">
        <v>107</v>
      </c>
      <c r="M88" s="251">
        <v>51.94174757281553</v>
      </c>
      <c r="N88" s="252">
        <v>58</v>
      </c>
      <c r="O88" s="251">
        <v>28.155339805825243</v>
      </c>
      <c r="P88" s="547">
        <v>206</v>
      </c>
    </row>
    <row r="89" spans="1:16" ht="15">
      <c r="A89" s="545">
        <v>318</v>
      </c>
      <c r="B89" s="287" t="s">
        <v>120</v>
      </c>
      <c r="C89" s="427">
        <v>59710</v>
      </c>
      <c r="D89" s="546">
        <v>5</v>
      </c>
      <c r="E89" s="251">
        <v>1.0917030567685588</v>
      </c>
      <c r="F89" s="252">
        <v>13</v>
      </c>
      <c r="G89" s="251">
        <v>2.8384279475982535</v>
      </c>
      <c r="H89" s="252">
        <v>22</v>
      </c>
      <c r="I89" s="251">
        <v>4.8034934497816595</v>
      </c>
      <c r="J89" s="252">
        <v>38</v>
      </c>
      <c r="K89" s="251">
        <v>8.2969432314410483</v>
      </c>
      <c r="L89" s="252">
        <v>200</v>
      </c>
      <c r="M89" s="251">
        <v>43.668122270742359</v>
      </c>
      <c r="N89" s="252">
        <v>180</v>
      </c>
      <c r="O89" s="251">
        <v>39.301310043668117</v>
      </c>
      <c r="P89" s="547">
        <v>458</v>
      </c>
    </row>
    <row r="90" spans="1:16" ht="15">
      <c r="A90" s="545">
        <v>321</v>
      </c>
      <c r="B90" s="287" t="s">
        <v>122</v>
      </c>
      <c r="C90" s="427">
        <v>9020</v>
      </c>
      <c r="D90" s="546">
        <v>7</v>
      </c>
      <c r="E90" s="251">
        <v>6.666666666666667</v>
      </c>
      <c r="F90" s="252">
        <v>4</v>
      </c>
      <c r="G90" s="251">
        <v>3.8095238095238098</v>
      </c>
      <c r="H90" s="252">
        <v>5</v>
      </c>
      <c r="I90" s="251">
        <v>4.7619047619047619</v>
      </c>
      <c r="J90" s="252">
        <v>10</v>
      </c>
      <c r="K90" s="251">
        <v>9.5238095238095237</v>
      </c>
      <c r="L90" s="252">
        <v>55</v>
      </c>
      <c r="M90" s="251">
        <v>52.380952380952387</v>
      </c>
      <c r="N90" s="252">
        <v>24</v>
      </c>
      <c r="O90" s="251">
        <v>22.857142857142858</v>
      </c>
      <c r="P90" s="547">
        <v>105</v>
      </c>
    </row>
    <row r="91" spans="1:16" ht="15">
      <c r="A91" s="545">
        <v>376</v>
      </c>
      <c r="B91" s="287" t="s">
        <v>931</v>
      </c>
      <c r="C91" s="427">
        <v>70387</v>
      </c>
      <c r="D91" s="546">
        <v>14</v>
      </c>
      <c r="E91" s="251">
        <v>1.9971469329529243</v>
      </c>
      <c r="F91" s="252">
        <v>26</v>
      </c>
      <c r="G91" s="251">
        <v>3.7089871611982885</v>
      </c>
      <c r="H91" s="252">
        <v>53</v>
      </c>
      <c r="I91" s="251">
        <v>7.5606276747503571</v>
      </c>
      <c r="J91" s="252">
        <v>55</v>
      </c>
      <c r="K91" s="251">
        <v>7.8459343794579164</v>
      </c>
      <c r="L91" s="252">
        <v>260</v>
      </c>
      <c r="M91" s="251">
        <v>37.089871611982886</v>
      </c>
      <c r="N91" s="252">
        <v>293</v>
      </c>
      <c r="O91" s="251">
        <v>41.797432239657631</v>
      </c>
      <c r="P91" s="547">
        <v>701</v>
      </c>
    </row>
    <row r="92" spans="1:16" ht="15">
      <c r="A92" s="545">
        <v>400</v>
      </c>
      <c r="B92" s="287" t="s">
        <v>932</v>
      </c>
      <c r="C92" s="427">
        <v>23072</v>
      </c>
      <c r="D92" s="546">
        <v>6</v>
      </c>
      <c r="E92" s="251">
        <v>2.4</v>
      </c>
      <c r="F92" s="252">
        <v>9</v>
      </c>
      <c r="G92" s="251">
        <v>3.5999999999999996</v>
      </c>
      <c r="H92" s="252">
        <v>22</v>
      </c>
      <c r="I92" s="251">
        <v>8.7999999999999989</v>
      </c>
      <c r="J92" s="252">
        <v>22</v>
      </c>
      <c r="K92" s="251">
        <v>8.7999999999999989</v>
      </c>
      <c r="L92" s="252">
        <v>124</v>
      </c>
      <c r="M92" s="251">
        <v>49.6</v>
      </c>
      <c r="N92" s="252">
        <v>67</v>
      </c>
      <c r="O92" s="251">
        <v>26.8</v>
      </c>
      <c r="P92" s="547">
        <v>250</v>
      </c>
    </row>
    <row r="93" spans="1:16" ht="15">
      <c r="A93" s="545">
        <v>440</v>
      </c>
      <c r="B93" s="287" t="s">
        <v>149</v>
      </c>
      <c r="C93" s="427">
        <v>69898</v>
      </c>
      <c r="D93" s="546">
        <v>15</v>
      </c>
      <c r="E93" s="251">
        <v>1.7142857142857144</v>
      </c>
      <c r="F93" s="252">
        <v>34</v>
      </c>
      <c r="G93" s="251">
        <v>3.8857142857142852</v>
      </c>
      <c r="H93" s="252">
        <v>75</v>
      </c>
      <c r="I93" s="251">
        <v>8.5714285714285712</v>
      </c>
      <c r="J93" s="252">
        <v>97</v>
      </c>
      <c r="K93" s="251">
        <v>11.085714285714285</v>
      </c>
      <c r="L93" s="252">
        <v>274</v>
      </c>
      <c r="M93" s="251">
        <v>31.314285714285717</v>
      </c>
      <c r="N93" s="252">
        <v>380</v>
      </c>
      <c r="O93" s="251">
        <v>43.428571428571431</v>
      </c>
      <c r="P93" s="547">
        <v>875</v>
      </c>
    </row>
    <row r="94" spans="1:16" ht="15">
      <c r="A94" s="545">
        <v>483</v>
      </c>
      <c r="B94" s="287" t="s">
        <v>157</v>
      </c>
      <c r="C94" s="427">
        <v>10812</v>
      </c>
      <c r="D94" s="546">
        <v>4</v>
      </c>
      <c r="E94" s="251">
        <v>2.0202020202020203</v>
      </c>
      <c r="F94" s="252">
        <v>15</v>
      </c>
      <c r="G94" s="251">
        <v>7.5757575757575761</v>
      </c>
      <c r="H94" s="252">
        <v>12</v>
      </c>
      <c r="I94" s="251">
        <v>6.0606060606060606</v>
      </c>
      <c r="J94" s="252">
        <v>10</v>
      </c>
      <c r="K94" s="251">
        <v>5.0505050505050502</v>
      </c>
      <c r="L94" s="252">
        <v>131</v>
      </c>
      <c r="M94" s="251">
        <v>66.161616161616166</v>
      </c>
      <c r="N94" s="252">
        <v>26</v>
      </c>
      <c r="O94" s="251">
        <v>13.131313131313133</v>
      </c>
      <c r="P94" s="547">
        <v>198</v>
      </c>
    </row>
    <row r="95" spans="1:16" ht="15">
      <c r="A95" s="545">
        <v>541</v>
      </c>
      <c r="B95" s="287" t="s">
        <v>933</v>
      </c>
      <c r="C95" s="427">
        <v>22592</v>
      </c>
      <c r="D95" s="546">
        <v>6</v>
      </c>
      <c r="E95" s="251">
        <v>2.0338983050847457</v>
      </c>
      <c r="F95" s="252">
        <v>2</v>
      </c>
      <c r="G95" s="251">
        <v>0.67796610169491522</v>
      </c>
      <c r="H95" s="252">
        <v>21</v>
      </c>
      <c r="I95" s="251">
        <v>7.1186440677966107</v>
      </c>
      <c r="J95" s="252">
        <v>33</v>
      </c>
      <c r="K95" s="251">
        <v>11.186440677966102</v>
      </c>
      <c r="L95" s="252">
        <v>110</v>
      </c>
      <c r="M95" s="251">
        <v>37.288135593220339</v>
      </c>
      <c r="N95" s="252">
        <v>123</v>
      </c>
      <c r="O95" s="251">
        <v>41.694915254237287</v>
      </c>
      <c r="P95" s="547">
        <v>295</v>
      </c>
    </row>
    <row r="96" spans="1:16" ht="15">
      <c r="A96" s="545">
        <v>607</v>
      </c>
      <c r="B96" s="287" t="s">
        <v>934</v>
      </c>
      <c r="C96" s="427">
        <v>25431</v>
      </c>
      <c r="D96" s="546">
        <v>3</v>
      </c>
      <c r="E96" s="251">
        <v>1.6853932584269662</v>
      </c>
      <c r="F96" s="252">
        <v>3</v>
      </c>
      <c r="G96" s="251">
        <v>1.6853932584269662</v>
      </c>
      <c r="H96" s="252">
        <v>5</v>
      </c>
      <c r="I96" s="251">
        <v>2.8089887640449436</v>
      </c>
      <c r="J96" s="252">
        <v>10</v>
      </c>
      <c r="K96" s="251">
        <v>5.6179775280898872</v>
      </c>
      <c r="L96" s="252">
        <v>82</v>
      </c>
      <c r="M96" s="251">
        <v>46.067415730337082</v>
      </c>
      <c r="N96" s="252">
        <v>75</v>
      </c>
      <c r="O96" s="251">
        <v>42.134831460674157</v>
      </c>
      <c r="P96" s="547">
        <v>178</v>
      </c>
    </row>
    <row r="97" spans="1:16" ht="15">
      <c r="A97" s="545">
        <v>615</v>
      </c>
      <c r="B97" s="287" t="s">
        <v>935</v>
      </c>
      <c r="C97" s="427">
        <v>146880</v>
      </c>
      <c r="D97" s="546">
        <v>51</v>
      </c>
      <c r="E97" s="251">
        <v>2.6466009340944474</v>
      </c>
      <c r="F97" s="252">
        <v>86</v>
      </c>
      <c r="G97" s="251">
        <v>4.4628956927867147</v>
      </c>
      <c r="H97" s="252">
        <v>182</v>
      </c>
      <c r="I97" s="251">
        <v>9.4447327451997918</v>
      </c>
      <c r="J97" s="252">
        <v>192</v>
      </c>
      <c r="K97" s="251">
        <v>9.9636741048261541</v>
      </c>
      <c r="L97" s="252">
        <v>657</v>
      </c>
      <c r="M97" s="251">
        <v>34.094447327452002</v>
      </c>
      <c r="N97" s="252">
        <v>759</v>
      </c>
      <c r="O97" s="251">
        <v>39.387649195640897</v>
      </c>
      <c r="P97" s="547">
        <v>1927</v>
      </c>
    </row>
    <row r="98" spans="1:16" ht="15">
      <c r="A98" s="545">
        <v>649</v>
      </c>
      <c r="B98" s="287" t="s">
        <v>936</v>
      </c>
      <c r="C98" s="427">
        <v>16984</v>
      </c>
      <c r="D98" s="546">
        <v>2</v>
      </c>
      <c r="E98" s="251">
        <v>0.74906367041198507</v>
      </c>
      <c r="F98" s="252">
        <v>13</v>
      </c>
      <c r="G98" s="251">
        <v>4.868913857677903</v>
      </c>
      <c r="H98" s="252">
        <v>20</v>
      </c>
      <c r="I98" s="251">
        <v>7.4906367041198507</v>
      </c>
      <c r="J98" s="252">
        <v>20</v>
      </c>
      <c r="K98" s="251">
        <v>7.4906367041198507</v>
      </c>
      <c r="L98" s="252">
        <v>154</v>
      </c>
      <c r="M98" s="251">
        <v>57.677902621722843</v>
      </c>
      <c r="N98" s="252">
        <v>58</v>
      </c>
      <c r="O98" s="251">
        <v>21.722846441947567</v>
      </c>
      <c r="P98" s="547">
        <v>267</v>
      </c>
    </row>
    <row r="99" spans="1:16" ht="15">
      <c r="A99" s="545">
        <v>652</v>
      </c>
      <c r="B99" s="287" t="s">
        <v>193</v>
      </c>
      <c r="C99" s="427">
        <v>5996</v>
      </c>
      <c r="D99" s="546">
        <v>1</v>
      </c>
      <c r="E99" s="251">
        <v>0.90909090909090906</v>
      </c>
      <c r="F99" s="252">
        <v>5</v>
      </c>
      <c r="G99" s="251">
        <v>4.5454545454545459</v>
      </c>
      <c r="H99" s="252">
        <v>8</v>
      </c>
      <c r="I99" s="251">
        <v>7.2727272727272725</v>
      </c>
      <c r="J99" s="252">
        <v>4</v>
      </c>
      <c r="K99" s="251">
        <v>3.6363636363636362</v>
      </c>
      <c r="L99" s="252">
        <v>78</v>
      </c>
      <c r="M99" s="251">
        <v>70.909090909090907</v>
      </c>
      <c r="N99" s="252">
        <v>14</v>
      </c>
      <c r="O99" s="251">
        <v>12.727272727272727</v>
      </c>
      <c r="P99" s="547">
        <v>110</v>
      </c>
    </row>
    <row r="100" spans="1:16" ht="15">
      <c r="A100" s="545">
        <v>660</v>
      </c>
      <c r="B100" s="287" t="s">
        <v>937</v>
      </c>
      <c r="C100" s="427">
        <v>13791</v>
      </c>
      <c r="D100" s="546">
        <v>7</v>
      </c>
      <c r="E100" s="251">
        <v>3.0172413793103448</v>
      </c>
      <c r="F100" s="252">
        <v>11</v>
      </c>
      <c r="G100" s="251">
        <v>4.7413793103448274</v>
      </c>
      <c r="H100" s="252">
        <v>16</v>
      </c>
      <c r="I100" s="251">
        <v>6.8965517241379306</v>
      </c>
      <c r="J100" s="252">
        <v>19</v>
      </c>
      <c r="K100" s="251">
        <v>8.1896551724137936</v>
      </c>
      <c r="L100" s="252">
        <v>151</v>
      </c>
      <c r="M100" s="251">
        <v>65.08620689655173</v>
      </c>
      <c r="N100" s="252">
        <v>28</v>
      </c>
      <c r="O100" s="251">
        <v>12.068965517241379</v>
      </c>
      <c r="P100" s="547">
        <v>232</v>
      </c>
    </row>
    <row r="101" spans="1:16" ht="15">
      <c r="A101" s="545">
        <v>667</v>
      </c>
      <c r="B101" s="287" t="s">
        <v>209</v>
      </c>
      <c r="C101" s="427">
        <v>16617</v>
      </c>
      <c r="D101" s="546">
        <v>6</v>
      </c>
      <c r="E101" s="251">
        <v>2.4193548387096775</v>
      </c>
      <c r="F101" s="252">
        <v>9</v>
      </c>
      <c r="G101" s="251">
        <v>3.6290322580645165</v>
      </c>
      <c r="H101" s="252">
        <v>25</v>
      </c>
      <c r="I101" s="251">
        <v>10.080645161290322</v>
      </c>
      <c r="J101" s="252">
        <v>30</v>
      </c>
      <c r="K101" s="251">
        <v>12.096774193548388</v>
      </c>
      <c r="L101" s="252">
        <v>126</v>
      </c>
      <c r="M101" s="251">
        <v>50.806451612903224</v>
      </c>
      <c r="N101" s="252">
        <v>52</v>
      </c>
      <c r="O101" s="251">
        <v>20.967741935483872</v>
      </c>
      <c r="P101" s="547">
        <v>248</v>
      </c>
    </row>
    <row r="102" spans="1:16" ht="15">
      <c r="A102" s="545">
        <v>674</v>
      </c>
      <c r="B102" s="287" t="s">
        <v>213</v>
      </c>
      <c r="C102" s="427">
        <v>23546</v>
      </c>
      <c r="D102" s="546">
        <v>2</v>
      </c>
      <c r="E102" s="251">
        <v>0.79051383399209485</v>
      </c>
      <c r="F102" s="252">
        <v>6</v>
      </c>
      <c r="G102" s="251">
        <v>2.3715415019762842</v>
      </c>
      <c r="H102" s="252">
        <v>13</v>
      </c>
      <c r="I102" s="251">
        <v>5.1383399209486171</v>
      </c>
      <c r="J102" s="252">
        <v>19</v>
      </c>
      <c r="K102" s="251">
        <v>7.5098814229249005</v>
      </c>
      <c r="L102" s="252">
        <v>102</v>
      </c>
      <c r="M102" s="251">
        <v>40.316205533596836</v>
      </c>
      <c r="N102" s="252">
        <v>111</v>
      </c>
      <c r="O102" s="251">
        <v>43.873517786561266</v>
      </c>
      <c r="P102" s="547">
        <v>253</v>
      </c>
    </row>
    <row r="103" spans="1:16" ht="15">
      <c r="A103" s="545">
        <v>697</v>
      </c>
      <c r="B103" s="287" t="s">
        <v>223</v>
      </c>
      <c r="C103" s="427">
        <v>38116</v>
      </c>
      <c r="D103" s="546">
        <v>8</v>
      </c>
      <c r="E103" s="251">
        <v>1.932367149758454</v>
      </c>
      <c r="F103" s="252">
        <v>9</v>
      </c>
      <c r="G103" s="251">
        <v>2.1739130434782608</v>
      </c>
      <c r="H103" s="252">
        <v>26</v>
      </c>
      <c r="I103" s="251">
        <v>6.2801932367149762</v>
      </c>
      <c r="J103" s="252">
        <v>21</v>
      </c>
      <c r="K103" s="251">
        <v>5.0724637681159424</v>
      </c>
      <c r="L103" s="252">
        <v>141</v>
      </c>
      <c r="M103" s="251">
        <v>34.057971014492757</v>
      </c>
      <c r="N103" s="252">
        <v>209</v>
      </c>
      <c r="O103" s="251">
        <v>50.483091787439619</v>
      </c>
      <c r="P103" s="547">
        <v>414</v>
      </c>
    </row>
    <row r="104" spans="1:16" ht="15">
      <c r="A104" s="545">
        <v>756</v>
      </c>
      <c r="B104" s="287" t="s">
        <v>228</v>
      </c>
      <c r="C104" s="427">
        <v>38520</v>
      </c>
      <c r="D104" s="546">
        <v>24</v>
      </c>
      <c r="E104" s="251">
        <v>3.1537450722733245</v>
      </c>
      <c r="F104" s="252">
        <v>35</v>
      </c>
      <c r="G104" s="251">
        <v>4.5992115637319317</v>
      </c>
      <c r="H104" s="252">
        <v>45</v>
      </c>
      <c r="I104" s="251">
        <v>5.9132720105124843</v>
      </c>
      <c r="J104" s="252">
        <v>72</v>
      </c>
      <c r="K104" s="251">
        <v>9.4612352168199738</v>
      </c>
      <c r="L104" s="252">
        <v>344</v>
      </c>
      <c r="M104" s="251">
        <v>45.203679369250985</v>
      </c>
      <c r="N104" s="252">
        <v>241</v>
      </c>
      <c r="O104" s="251">
        <v>31.668856767411302</v>
      </c>
      <c r="P104" s="547">
        <v>761</v>
      </c>
    </row>
    <row r="105" spans="1:16">
      <c r="A105" s="542">
        <v>8</v>
      </c>
      <c r="B105" s="169" t="s">
        <v>399</v>
      </c>
      <c r="C105" s="543">
        <v>387888</v>
      </c>
      <c r="D105" s="543">
        <v>110</v>
      </c>
      <c r="E105" s="64">
        <v>1.7918227724385078</v>
      </c>
      <c r="F105" s="60">
        <v>234</v>
      </c>
      <c r="G105" s="64">
        <v>3.8116957159146438</v>
      </c>
      <c r="H105" s="60">
        <v>452</v>
      </c>
      <c r="I105" s="64">
        <v>7.3627626649291411</v>
      </c>
      <c r="J105" s="60">
        <v>456</v>
      </c>
      <c r="K105" s="64">
        <v>7.427919856654178</v>
      </c>
      <c r="L105" s="60">
        <v>2850</v>
      </c>
      <c r="M105" s="64">
        <v>46.424499104088611</v>
      </c>
      <c r="N105" s="60">
        <v>2037</v>
      </c>
      <c r="O105" s="64">
        <v>33.181299885974916</v>
      </c>
      <c r="P105" s="544">
        <v>6139</v>
      </c>
    </row>
    <row r="106" spans="1:16" ht="15">
      <c r="A106" s="545">
        <v>30</v>
      </c>
      <c r="B106" s="287" t="s">
        <v>14</v>
      </c>
      <c r="C106" s="427">
        <v>32412</v>
      </c>
      <c r="D106" s="546">
        <v>3</v>
      </c>
      <c r="E106" s="251">
        <v>0.6960556844547563</v>
      </c>
      <c r="F106" s="252">
        <v>11</v>
      </c>
      <c r="G106" s="251">
        <v>2.5522041763341066</v>
      </c>
      <c r="H106" s="252">
        <v>31</v>
      </c>
      <c r="I106" s="251">
        <v>7.192575406032482</v>
      </c>
      <c r="J106" s="252">
        <v>28</v>
      </c>
      <c r="K106" s="251">
        <v>6.4965197215777257</v>
      </c>
      <c r="L106" s="252">
        <v>166</v>
      </c>
      <c r="M106" s="251">
        <v>38.515081206496518</v>
      </c>
      <c r="N106" s="252">
        <v>192</v>
      </c>
      <c r="O106" s="251">
        <v>44.547563805104403</v>
      </c>
      <c r="P106" s="547">
        <v>431</v>
      </c>
    </row>
    <row r="107" spans="1:16" ht="15">
      <c r="A107" s="545">
        <v>34</v>
      </c>
      <c r="B107" s="287" t="s">
        <v>18</v>
      </c>
      <c r="C107" s="427">
        <v>46183</v>
      </c>
      <c r="D107" s="546">
        <v>26</v>
      </c>
      <c r="E107" s="251">
        <v>3.4993270524899054</v>
      </c>
      <c r="F107" s="252">
        <v>20</v>
      </c>
      <c r="G107" s="251">
        <v>2.6917900403768504</v>
      </c>
      <c r="H107" s="252">
        <v>62</v>
      </c>
      <c r="I107" s="251">
        <v>8.3445491251682373</v>
      </c>
      <c r="J107" s="252">
        <v>71</v>
      </c>
      <c r="K107" s="251">
        <v>9.5558546433378204</v>
      </c>
      <c r="L107" s="252">
        <v>339</v>
      </c>
      <c r="M107" s="251">
        <v>45.625841184387617</v>
      </c>
      <c r="N107" s="252">
        <v>225</v>
      </c>
      <c r="O107" s="251">
        <v>30.282637954239572</v>
      </c>
      <c r="P107" s="547">
        <v>743</v>
      </c>
    </row>
    <row r="108" spans="1:16" ht="15">
      <c r="A108" s="545">
        <v>36</v>
      </c>
      <c r="B108" s="287" t="s">
        <v>20</v>
      </c>
      <c r="C108" s="427">
        <v>6109</v>
      </c>
      <c r="D108" s="546">
        <v>1</v>
      </c>
      <c r="E108" s="251">
        <v>1</v>
      </c>
      <c r="F108" s="252">
        <v>0</v>
      </c>
      <c r="G108" s="251">
        <v>0</v>
      </c>
      <c r="H108" s="252">
        <v>4</v>
      </c>
      <c r="I108" s="251">
        <v>4</v>
      </c>
      <c r="J108" s="252">
        <v>3</v>
      </c>
      <c r="K108" s="251">
        <v>3</v>
      </c>
      <c r="L108" s="252">
        <v>60</v>
      </c>
      <c r="M108" s="251">
        <v>60</v>
      </c>
      <c r="N108" s="252">
        <v>32</v>
      </c>
      <c r="O108" s="251">
        <v>32</v>
      </c>
      <c r="P108" s="547">
        <v>100</v>
      </c>
    </row>
    <row r="109" spans="1:16" ht="15">
      <c r="A109" s="545">
        <v>91</v>
      </c>
      <c r="B109" s="287" t="s">
        <v>47</v>
      </c>
      <c r="C109" s="427">
        <v>10892</v>
      </c>
      <c r="D109" s="546">
        <v>4</v>
      </c>
      <c r="E109" s="251">
        <v>2.6143790849673203</v>
      </c>
      <c r="F109" s="252">
        <v>4</v>
      </c>
      <c r="G109" s="251">
        <v>2.6143790849673203</v>
      </c>
      <c r="H109" s="252">
        <v>15</v>
      </c>
      <c r="I109" s="251">
        <v>9.8039215686274517</v>
      </c>
      <c r="J109" s="252">
        <v>9</v>
      </c>
      <c r="K109" s="251">
        <v>5.8823529411764701</v>
      </c>
      <c r="L109" s="252">
        <v>87</v>
      </c>
      <c r="M109" s="251">
        <v>56.862745098039213</v>
      </c>
      <c r="N109" s="252">
        <v>34</v>
      </c>
      <c r="O109" s="251">
        <v>22.222222222222221</v>
      </c>
      <c r="P109" s="547">
        <v>153</v>
      </c>
    </row>
    <row r="110" spans="1:16" ht="15">
      <c r="A110" s="545">
        <v>93</v>
      </c>
      <c r="B110" s="287" t="s">
        <v>49</v>
      </c>
      <c r="C110" s="427">
        <v>16604</v>
      </c>
      <c r="D110" s="546">
        <v>4</v>
      </c>
      <c r="E110" s="251">
        <v>1.3422818791946309</v>
      </c>
      <c r="F110" s="252">
        <v>9</v>
      </c>
      <c r="G110" s="251">
        <v>3.0201342281879198</v>
      </c>
      <c r="H110" s="252">
        <v>17</v>
      </c>
      <c r="I110" s="251">
        <v>5.7046979865771812</v>
      </c>
      <c r="J110" s="252">
        <v>14</v>
      </c>
      <c r="K110" s="251">
        <v>4.6979865771812079</v>
      </c>
      <c r="L110" s="252">
        <v>139</v>
      </c>
      <c r="M110" s="251">
        <v>46.644295302013425</v>
      </c>
      <c r="N110" s="252">
        <v>115</v>
      </c>
      <c r="O110" s="251">
        <v>38.590604026845639</v>
      </c>
      <c r="P110" s="547">
        <v>298</v>
      </c>
    </row>
    <row r="111" spans="1:16" ht="15">
      <c r="A111" s="545">
        <v>101</v>
      </c>
      <c r="B111" s="287" t="s">
        <v>938</v>
      </c>
      <c r="C111" s="427">
        <v>27711</v>
      </c>
      <c r="D111" s="546">
        <v>5</v>
      </c>
      <c r="E111" s="251">
        <v>1.160092807424594</v>
      </c>
      <c r="F111" s="252">
        <v>12</v>
      </c>
      <c r="G111" s="251">
        <v>2.7842227378190252</v>
      </c>
      <c r="H111" s="252">
        <v>34</v>
      </c>
      <c r="I111" s="251">
        <v>7.8886310904872383</v>
      </c>
      <c r="J111" s="252">
        <v>30</v>
      </c>
      <c r="K111" s="251">
        <v>6.9605568445475638</v>
      </c>
      <c r="L111" s="252">
        <v>226</v>
      </c>
      <c r="M111" s="251">
        <v>52.436194895591647</v>
      </c>
      <c r="N111" s="252">
        <v>124</v>
      </c>
      <c r="O111" s="251">
        <v>28.770301624129928</v>
      </c>
      <c r="P111" s="547">
        <v>431</v>
      </c>
    </row>
    <row r="112" spans="1:16" ht="15">
      <c r="A112" s="545">
        <v>145</v>
      </c>
      <c r="B112" s="287" t="s">
        <v>69</v>
      </c>
      <c r="C112" s="427">
        <v>4951</v>
      </c>
      <c r="D112" s="546">
        <v>2</v>
      </c>
      <c r="E112" s="251">
        <v>1.6</v>
      </c>
      <c r="F112" s="252">
        <v>1</v>
      </c>
      <c r="G112" s="251">
        <v>0.8</v>
      </c>
      <c r="H112" s="252">
        <v>6</v>
      </c>
      <c r="I112" s="251">
        <v>4.8</v>
      </c>
      <c r="J112" s="252">
        <v>11</v>
      </c>
      <c r="K112" s="251">
        <v>8.7999999999999989</v>
      </c>
      <c r="L112" s="252">
        <v>50</v>
      </c>
      <c r="M112" s="251">
        <v>40</v>
      </c>
      <c r="N112" s="252">
        <v>55</v>
      </c>
      <c r="O112" s="251">
        <v>44</v>
      </c>
      <c r="P112" s="547">
        <v>125</v>
      </c>
    </row>
    <row r="113" spans="1:16" ht="15">
      <c r="A113" s="545">
        <v>209</v>
      </c>
      <c r="B113" s="287" t="s">
        <v>88</v>
      </c>
      <c r="C113" s="427">
        <v>22737</v>
      </c>
      <c r="D113" s="546">
        <v>6</v>
      </c>
      <c r="E113" s="251">
        <v>2.0202020202020203</v>
      </c>
      <c r="F113" s="252">
        <v>16</v>
      </c>
      <c r="G113" s="251">
        <v>5.3872053872053867</v>
      </c>
      <c r="H113" s="252">
        <v>14</v>
      </c>
      <c r="I113" s="251">
        <v>4.7138047138047137</v>
      </c>
      <c r="J113" s="252">
        <v>23</v>
      </c>
      <c r="K113" s="251">
        <v>7.7441077441077439</v>
      </c>
      <c r="L113" s="252">
        <v>161</v>
      </c>
      <c r="M113" s="251">
        <v>54.208754208754208</v>
      </c>
      <c r="N113" s="252">
        <v>77</v>
      </c>
      <c r="O113" s="251">
        <v>25.925925925925924</v>
      </c>
      <c r="P113" s="547">
        <v>297</v>
      </c>
    </row>
    <row r="114" spans="1:16" ht="15">
      <c r="A114" s="545">
        <v>282</v>
      </c>
      <c r="B114" s="287" t="s">
        <v>106</v>
      </c>
      <c r="C114" s="427">
        <v>25981</v>
      </c>
      <c r="D114" s="546">
        <v>3</v>
      </c>
      <c r="E114" s="251">
        <v>0.56603773584905659</v>
      </c>
      <c r="F114" s="252">
        <v>17</v>
      </c>
      <c r="G114" s="251">
        <v>3.2075471698113209</v>
      </c>
      <c r="H114" s="252">
        <v>32</v>
      </c>
      <c r="I114" s="251">
        <v>6.0377358490566042</v>
      </c>
      <c r="J114" s="252">
        <v>33</v>
      </c>
      <c r="K114" s="251">
        <v>6.2264150943396226</v>
      </c>
      <c r="L114" s="252">
        <v>174</v>
      </c>
      <c r="M114" s="251">
        <v>32.830188679245282</v>
      </c>
      <c r="N114" s="252">
        <v>271</v>
      </c>
      <c r="O114" s="251">
        <v>51.132075471698116</v>
      </c>
      <c r="P114" s="547">
        <v>530</v>
      </c>
    </row>
    <row r="115" spans="1:16" ht="15">
      <c r="A115" s="545">
        <v>353</v>
      </c>
      <c r="B115" s="287" t="s">
        <v>126</v>
      </c>
      <c r="C115" s="427">
        <v>5846</v>
      </c>
      <c r="D115" s="546">
        <v>0</v>
      </c>
      <c r="E115" s="251">
        <v>0</v>
      </c>
      <c r="F115" s="252">
        <v>7</v>
      </c>
      <c r="G115" s="251">
        <v>9.0909090909090917</v>
      </c>
      <c r="H115" s="252">
        <v>8</v>
      </c>
      <c r="I115" s="251">
        <v>10.38961038961039</v>
      </c>
      <c r="J115" s="252">
        <v>12</v>
      </c>
      <c r="K115" s="251">
        <v>15.584415584415584</v>
      </c>
      <c r="L115" s="252">
        <v>36</v>
      </c>
      <c r="M115" s="251">
        <v>46.753246753246749</v>
      </c>
      <c r="N115" s="252">
        <v>14</v>
      </c>
      <c r="O115" s="251">
        <v>18.181818181818183</v>
      </c>
      <c r="P115" s="547">
        <v>77</v>
      </c>
    </row>
    <row r="116" spans="1:16" ht="15">
      <c r="A116" s="545">
        <v>364</v>
      </c>
      <c r="B116" s="287" t="s">
        <v>133</v>
      </c>
      <c r="C116" s="427">
        <v>15513</v>
      </c>
      <c r="D116" s="546">
        <v>6</v>
      </c>
      <c r="E116" s="251">
        <v>2.0202020202020203</v>
      </c>
      <c r="F116" s="252">
        <v>15</v>
      </c>
      <c r="G116" s="251">
        <v>5.0505050505050502</v>
      </c>
      <c r="H116" s="252">
        <v>23</v>
      </c>
      <c r="I116" s="251">
        <v>7.7441077441077439</v>
      </c>
      <c r="J116" s="252">
        <v>15</v>
      </c>
      <c r="K116" s="251">
        <v>5.0505050505050502</v>
      </c>
      <c r="L116" s="252">
        <v>123</v>
      </c>
      <c r="M116" s="251">
        <v>41.414141414141412</v>
      </c>
      <c r="N116" s="252">
        <v>115</v>
      </c>
      <c r="O116" s="251">
        <v>38.72053872053872</v>
      </c>
      <c r="P116" s="547">
        <v>297</v>
      </c>
    </row>
    <row r="117" spans="1:16" ht="15">
      <c r="A117" s="545">
        <v>368</v>
      </c>
      <c r="B117" s="287" t="s">
        <v>135</v>
      </c>
      <c r="C117" s="427">
        <v>14454</v>
      </c>
      <c r="D117" s="546">
        <v>5</v>
      </c>
      <c r="E117" s="251">
        <v>1.5479876160990713</v>
      </c>
      <c r="F117" s="252">
        <v>14</v>
      </c>
      <c r="G117" s="251">
        <v>4.3343653250773997</v>
      </c>
      <c r="H117" s="252">
        <v>17</v>
      </c>
      <c r="I117" s="251">
        <v>5.2631578947368416</v>
      </c>
      <c r="J117" s="252">
        <v>24</v>
      </c>
      <c r="K117" s="251">
        <v>7.4303405572755414</v>
      </c>
      <c r="L117" s="252">
        <v>101</v>
      </c>
      <c r="M117" s="251">
        <v>31.269349845201237</v>
      </c>
      <c r="N117" s="252">
        <v>162</v>
      </c>
      <c r="O117" s="251">
        <v>50.154798761609911</v>
      </c>
      <c r="P117" s="547">
        <v>323</v>
      </c>
    </row>
    <row r="118" spans="1:16" ht="15">
      <c r="A118" s="545">
        <v>390</v>
      </c>
      <c r="B118" s="287" t="s">
        <v>141</v>
      </c>
      <c r="C118" s="427">
        <v>8614</v>
      </c>
      <c r="D118" s="546">
        <v>2</v>
      </c>
      <c r="E118" s="251">
        <v>1.8181818181818181</v>
      </c>
      <c r="F118" s="252">
        <v>5</v>
      </c>
      <c r="G118" s="251">
        <v>4.5454545454545459</v>
      </c>
      <c r="H118" s="252">
        <v>10</v>
      </c>
      <c r="I118" s="251">
        <v>9.0909090909090917</v>
      </c>
      <c r="J118" s="252">
        <v>10</v>
      </c>
      <c r="K118" s="251">
        <v>9.0909090909090917</v>
      </c>
      <c r="L118" s="252">
        <v>63</v>
      </c>
      <c r="M118" s="251">
        <v>57.272727272727273</v>
      </c>
      <c r="N118" s="252">
        <v>20</v>
      </c>
      <c r="O118" s="251">
        <v>18.181818181818183</v>
      </c>
      <c r="P118" s="547">
        <v>110</v>
      </c>
    </row>
    <row r="119" spans="1:16" ht="15">
      <c r="A119" s="545">
        <v>467</v>
      </c>
      <c r="B119" s="287" t="s">
        <v>151</v>
      </c>
      <c r="C119" s="427">
        <v>7035</v>
      </c>
      <c r="D119" s="546">
        <v>1</v>
      </c>
      <c r="E119" s="251">
        <v>0.97087378640776689</v>
      </c>
      <c r="F119" s="252">
        <v>1</v>
      </c>
      <c r="G119" s="251">
        <v>0.97087378640776689</v>
      </c>
      <c r="H119" s="252">
        <v>8</v>
      </c>
      <c r="I119" s="251">
        <v>7.7669902912621351</v>
      </c>
      <c r="J119" s="252">
        <v>6</v>
      </c>
      <c r="K119" s="251">
        <v>5.825242718446602</v>
      </c>
      <c r="L119" s="252">
        <v>63</v>
      </c>
      <c r="M119" s="251">
        <v>61.165048543689316</v>
      </c>
      <c r="N119" s="252">
        <v>24</v>
      </c>
      <c r="O119" s="251">
        <v>23.300970873786408</v>
      </c>
      <c r="P119" s="547">
        <v>103</v>
      </c>
    </row>
    <row r="120" spans="1:16" ht="15">
      <c r="A120" s="545">
        <v>576</v>
      </c>
      <c r="B120" s="287" t="s">
        <v>169</v>
      </c>
      <c r="C120" s="427">
        <v>9198</v>
      </c>
      <c r="D120" s="546">
        <v>3</v>
      </c>
      <c r="E120" s="251">
        <v>2.6548672566371683</v>
      </c>
      <c r="F120" s="252">
        <v>5</v>
      </c>
      <c r="G120" s="251">
        <v>4.4247787610619467</v>
      </c>
      <c r="H120" s="252">
        <v>7</v>
      </c>
      <c r="I120" s="251">
        <v>6.1946902654867255</v>
      </c>
      <c r="J120" s="252">
        <v>6</v>
      </c>
      <c r="K120" s="251">
        <v>5.3097345132743365</v>
      </c>
      <c r="L120" s="252">
        <v>59</v>
      </c>
      <c r="M120" s="251">
        <v>52.212389380530979</v>
      </c>
      <c r="N120" s="252">
        <v>33</v>
      </c>
      <c r="O120" s="251">
        <v>29.20353982300885</v>
      </c>
      <c r="P120" s="547">
        <v>113</v>
      </c>
    </row>
    <row r="121" spans="1:16" ht="15">
      <c r="A121" s="545">
        <v>642</v>
      </c>
      <c r="B121" s="287" t="s">
        <v>187</v>
      </c>
      <c r="C121" s="427">
        <v>19314</v>
      </c>
      <c r="D121" s="546">
        <v>0</v>
      </c>
      <c r="E121" s="251">
        <v>0</v>
      </c>
      <c r="F121" s="252">
        <v>3</v>
      </c>
      <c r="G121" s="251">
        <v>1.4150943396226416</v>
      </c>
      <c r="H121" s="252">
        <v>13</v>
      </c>
      <c r="I121" s="251">
        <v>6.132075471698113</v>
      </c>
      <c r="J121" s="252">
        <v>13</v>
      </c>
      <c r="K121" s="251">
        <v>6.132075471698113</v>
      </c>
      <c r="L121" s="252">
        <v>142</v>
      </c>
      <c r="M121" s="251">
        <v>66.981132075471692</v>
      </c>
      <c r="N121" s="252">
        <v>41</v>
      </c>
      <c r="O121" s="251">
        <v>19.339622641509436</v>
      </c>
      <c r="P121" s="547">
        <v>212</v>
      </c>
    </row>
    <row r="122" spans="1:16" ht="15">
      <c r="A122" s="545">
        <v>679</v>
      </c>
      <c r="B122" s="287" t="s">
        <v>939</v>
      </c>
      <c r="C122" s="427">
        <v>27862</v>
      </c>
      <c r="D122" s="546">
        <v>4</v>
      </c>
      <c r="E122" s="251">
        <v>1.3651877133105803</v>
      </c>
      <c r="F122" s="252">
        <v>11</v>
      </c>
      <c r="G122" s="251">
        <v>3.7542662116040959</v>
      </c>
      <c r="H122" s="252">
        <v>23</v>
      </c>
      <c r="I122" s="251">
        <v>7.8498293515358366</v>
      </c>
      <c r="J122" s="252">
        <v>28</v>
      </c>
      <c r="K122" s="251">
        <v>9.5563139931740615</v>
      </c>
      <c r="L122" s="252">
        <v>140</v>
      </c>
      <c r="M122" s="251">
        <v>47.781569965870304</v>
      </c>
      <c r="N122" s="252">
        <v>87</v>
      </c>
      <c r="O122" s="251">
        <v>29.692832764505116</v>
      </c>
      <c r="P122" s="547">
        <v>293</v>
      </c>
    </row>
    <row r="123" spans="1:16" ht="15">
      <c r="A123" s="545">
        <v>789</v>
      </c>
      <c r="B123" s="287" t="s">
        <v>232</v>
      </c>
      <c r="C123" s="427">
        <v>17176</v>
      </c>
      <c r="D123" s="546">
        <v>3</v>
      </c>
      <c r="E123" s="251">
        <v>0.95541401273885351</v>
      </c>
      <c r="F123" s="252">
        <v>17</v>
      </c>
      <c r="G123" s="251">
        <v>5.4140127388535033</v>
      </c>
      <c r="H123" s="252">
        <v>23</v>
      </c>
      <c r="I123" s="251">
        <v>7.3248407643312099</v>
      </c>
      <c r="J123" s="252">
        <v>18</v>
      </c>
      <c r="K123" s="251">
        <v>5.7324840764331215</v>
      </c>
      <c r="L123" s="252">
        <v>144</v>
      </c>
      <c r="M123" s="251">
        <v>45.859872611464972</v>
      </c>
      <c r="N123" s="252">
        <v>109</v>
      </c>
      <c r="O123" s="251">
        <v>34.71337579617834</v>
      </c>
      <c r="P123" s="547">
        <v>314</v>
      </c>
    </row>
    <row r="124" spans="1:16" ht="15">
      <c r="A124" s="545">
        <v>792</v>
      </c>
      <c r="B124" s="287" t="s">
        <v>236</v>
      </c>
      <c r="C124" s="427">
        <v>6555</v>
      </c>
      <c r="D124" s="546">
        <v>3</v>
      </c>
      <c r="E124" s="251">
        <v>3.1578947368421053</v>
      </c>
      <c r="F124" s="252">
        <v>2</v>
      </c>
      <c r="G124" s="251">
        <v>2.1052631578947367</v>
      </c>
      <c r="H124" s="252">
        <v>2</v>
      </c>
      <c r="I124" s="251">
        <v>2.1052631578947367</v>
      </c>
      <c r="J124" s="252">
        <v>5</v>
      </c>
      <c r="K124" s="251">
        <v>5.2631578947368416</v>
      </c>
      <c r="L124" s="252">
        <v>58</v>
      </c>
      <c r="M124" s="251">
        <v>61.05263157894737</v>
      </c>
      <c r="N124" s="252">
        <v>25</v>
      </c>
      <c r="O124" s="251">
        <v>26.315789473684209</v>
      </c>
      <c r="P124" s="547">
        <v>95</v>
      </c>
    </row>
    <row r="125" spans="1:16" ht="15">
      <c r="A125" s="545">
        <v>809</v>
      </c>
      <c r="B125" s="287" t="s">
        <v>238</v>
      </c>
      <c r="C125" s="427">
        <v>11364</v>
      </c>
      <c r="D125" s="546">
        <v>1</v>
      </c>
      <c r="E125" s="251">
        <v>0.83333333333333337</v>
      </c>
      <c r="F125" s="252">
        <v>1</v>
      </c>
      <c r="G125" s="251">
        <v>0.83333333333333337</v>
      </c>
      <c r="H125" s="252">
        <v>4</v>
      </c>
      <c r="I125" s="251">
        <v>3.3333333333333335</v>
      </c>
      <c r="J125" s="252">
        <v>3</v>
      </c>
      <c r="K125" s="251">
        <v>2.5</v>
      </c>
      <c r="L125" s="252">
        <v>67</v>
      </c>
      <c r="M125" s="251">
        <v>55.833333333333336</v>
      </c>
      <c r="N125" s="252">
        <v>44</v>
      </c>
      <c r="O125" s="251">
        <v>36.666666666666664</v>
      </c>
      <c r="P125" s="547">
        <v>120</v>
      </c>
    </row>
    <row r="126" spans="1:16" ht="15">
      <c r="A126" s="545">
        <v>847</v>
      </c>
      <c r="B126" s="287" t="s">
        <v>246</v>
      </c>
      <c r="C126" s="427">
        <v>32139</v>
      </c>
      <c r="D126" s="546">
        <v>23</v>
      </c>
      <c r="E126" s="251">
        <v>3.1767955801104977</v>
      </c>
      <c r="F126" s="252">
        <v>56</v>
      </c>
      <c r="G126" s="251">
        <v>7.7348066298342539</v>
      </c>
      <c r="H126" s="252">
        <v>86</v>
      </c>
      <c r="I126" s="251">
        <v>11.878453038674033</v>
      </c>
      <c r="J126" s="252">
        <v>82</v>
      </c>
      <c r="K126" s="251">
        <v>11.325966850828729</v>
      </c>
      <c r="L126" s="252">
        <v>326</v>
      </c>
      <c r="M126" s="251">
        <v>45.027624309392266</v>
      </c>
      <c r="N126" s="252">
        <v>151</v>
      </c>
      <c r="O126" s="251">
        <v>20.856353591160222</v>
      </c>
      <c r="P126" s="547">
        <v>724</v>
      </c>
    </row>
    <row r="127" spans="1:16" ht="15">
      <c r="A127" s="545">
        <v>856</v>
      </c>
      <c r="B127" s="287" t="s">
        <v>251</v>
      </c>
      <c r="C127" s="427">
        <v>6916</v>
      </c>
      <c r="D127" s="546">
        <v>5</v>
      </c>
      <c r="E127" s="251">
        <v>4.3859649122807012</v>
      </c>
      <c r="F127" s="252">
        <v>4</v>
      </c>
      <c r="G127" s="251">
        <v>3.5087719298245612</v>
      </c>
      <c r="H127" s="252">
        <v>5</v>
      </c>
      <c r="I127" s="251">
        <v>4.3859649122807012</v>
      </c>
      <c r="J127" s="252">
        <v>9</v>
      </c>
      <c r="K127" s="251">
        <v>7.8947368421052628</v>
      </c>
      <c r="L127" s="252">
        <v>47</v>
      </c>
      <c r="M127" s="251">
        <v>41.228070175438596</v>
      </c>
      <c r="N127" s="252">
        <v>44</v>
      </c>
      <c r="O127" s="251">
        <v>38.596491228070171</v>
      </c>
      <c r="P127" s="547">
        <v>114</v>
      </c>
    </row>
    <row r="128" spans="1:16" ht="15">
      <c r="A128" s="545">
        <v>861</v>
      </c>
      <c r="B128" s="287" t="s">
        <v>255</v>
      </c>
      <c r="C128" s="427">
        <v>12322</v>
      </c>
      <c r="D128" s="546">
        <v>0</v>
      </c>
      <c r="E128" s="251">
        <v>0</v>
      </c>
      <c r="F128" s="252">
        <v>3</v>
      </c>
      <c r="G128" s="251">
        <v>2.2058823529411766</v>
      </c>
      <c r="H128" s="252">
        <v>8</v>
      </c>
      <c r="I128" s="251">
        <v>5.8823529411764701</v>
      </c>
      <c r="J128" s="252">
        <v>3</v>
      </c>
      <c r="K128" s="251">
        <v>2.2058823529411766</v>
      </c>
      <c r="L128" s="252">
        <v>79</v>
      </c>
      <c r="M128" s="251">
        <v>58.088235294117652</v>
      </c>
      <c r="N128" s="252">
        <v>43</v>
      </c>
      <c r="O128" s="251">
        <v>31.617647058823529</v>
      </c>
      <c r="P128" s="547">
        <v>136</v>
      </c>
    </row>
    <row r="129" spans="1:16">
      <c r="A129" s="542">
        <v>9</v>
      </c>
      <c r="B129" s="169" t="s">
        <v>861</v>
      </c>
      <c r="C129" s="543">
        <v>4179996</v>
      </c>
      <c r="D129" s="543">
        <v>1736</v>
      </c>
      <c r="E129" s="64">
        <v>2.7405045306728129</v>
      </c>
      <c r="F129" s="60">
        <v>2588</v>
      </c>
      <c r="G129" s="64">
        <v>4.0854986897357373</v>
      </c>
      <c r="H129" s="60">
        <v>3233</v>
      </c>
      <c r="I129" s="64">
        <v>5.1037160988854859</v>
      </c>
      <c r="J129" s="60">
        <v>4998</v>
      </c>
      <c r="K129" s="64">
        <v>7.8900009471789847</v>
      </c>
      <c r="L129" s="60">
        <v>22583</v>
      </c>
      <c r="M129" s="64">
        <v>35.65023837337796</v>
      </c>
      <c r="N129" s="60">
        <v>28208</v>
      </c>
      <c r="O129" s="64">
        <v>44.530041360149028</v>
      </c>
      <c r="P129" s="544">
        <v>63346</v>
      </c>
    </row>
    <row r="130" spans="1:16" ht="15">
      <c r="A130" s="545">
        <v>1</v>
      </c>
      <c r="B130" s="287" t="s">
        <v>6</v>
      </c>
      <c r="C130" s="427">
        <v>2616335</v>
      </c>
      <c r="D130" s="546">
        <v>1501</v>
      </c>
      <c r="E130" s="251">
        <v>3.0741817883914306</v>
      </c>
      <c r="F130" s="252">
        <v>2152</v>
      </c>
      <c r="G130" s="251">
        <v>4.4074878138696594</v>
      </c>
      <c r="H130" s="252">
        <v>2424</v>
      </c>
      <c r="I130" s="251">
        <v>4.9645680580018841</v>
      </c>
      <c r="J130" s="252">
        <v>3729</v>
      </c>
      <c r="K130" s="251">
        <v>7.637324376356859</v>
      </c>
      <c r="L130" s="252">
        <v>17343</v>
      </c>
      <c r="M130" s="251">
        <v>35.520009830827838</v>
      </c>
      <c r="N130" s="252">
        <v>21677</v>
      </c>
      <c r="O130" s="251">
        <v>44.39642813255233</v>
      </c>
      <c r="P130" s="547">
        <v>48826</v>
      </c>
    </row>
    <row r="131" spans="1:16" ht="15">
      <c r="A131" s="545">
        <v>79</v>
      </c>
      <c r="B131" s="287" t="s">
        <v>41</v>
      </c>
      <c r="C131" s="427">
        <v>56103</v>
      </c>
      <c r="D131" s="546">
        <v>6</v>
      </c>
      <c r="E131" s="251">
        <v>1.2987012987012987</v>
      </c>
      <c r="F131" s="252">
        <v>11</v>
      </c>
      <c r="G131" s="251">
        <v>2.3809523809523809</v>
      </c>
      <c r="H131" s="252">
        <v>26</v>
      </c>
      <c r="I131" s="251">
        <v>5.6277056277056277</v>
      </c>
      <c r="J131" s="252">
        <v>31</v>
      </c>
      <c r="K131" s="251">
        <v>6.7099567099567103</v>
      </c>
      <c r="L131" s="252">
        <v>200</v>
      </c>
      <c r="M131" s="251">
        <v>43.290043290043286</v>
      </c>
      <c r="N131" s="252">
        <v>188</v>
      </c>
      <c r="O131" s="251">
        <v>40.692640692640694</v>
      </c>
      <c r="P131" s="547">
        <v>462</v>
      </c>
    </row>
    <row r="132" spans="1:16" ht="15">
      <c r="A132" s="545">
        <v>88</v>
      </c>
      <c r="B132" s="287" t="s">
        <v>45</v>
      </c>
      <c r="C132" s="427">
        <v>566456</v>
      </c>
      <c r="D132" s="546">
        <v>93</v>
      </c>
      <c r="E132" s="251">
        <v>2.0047424013796076</v>
      </c>
      <c r="F132" s="252">
        <v>166</v>
      </c>
      <c r="G132" s="251">
        <v>3.5783574046130631</v>
      </c>
      <c r="H132" s="252">
        <v>294</v>
      </c>
      <c r="I132" s="251">
        <v>6.3375727527484367</v>
      </c>
      <c r="J132" s="252">
        <v>438</v>
      </c>
      <c r="K132" s="251">
        <v>9.4416900194007329</v>
      </c>
      <c r="L132" s="252">
        <v>1852</v>
      </c>
      <c r="M132" s="251">
        <v>39.922397068333694</v>
      </c>
      <c r="N132" s="252">
        <v>1796</v>
      </c>
      <c r="O132" s="251">
        <v>38.715240353524464</v>
      </c>
      <c r="P132" s="547">
        <v>4639</v>
      </c>
    </row>
    <row r="133" spans="1:16" ht="15">
      <c r="A133" s="545">
        <v>129</v>
      </c>
      <c r="B133" s="287" t="s">
        <v>940</v>
      </c>
      <c r="C133" s="427">
        <v>86081</v>
      </c>
      <c r="D133" s="546">
        <v>14</v>
      </c>
      <c r="E133" s="251">
        <v>2.1638330757341575</v>
      </c>
      <c r="F133" s="252">
        <v>30</v>
      </c>
      <c r="G133" s="251">
        <v>4.6367851622874809</v>
      </c>
      <c r="H133" s="252">
        <v>36</v>
      </c>
      <c r="I133" s="251">
        <v>5.564142194744977</v>
      </c>
      <c r="J133" s="252">
        <v>44</v>
      </c>
      <c r="K133" s="251">
        <v>6.800618238021638</v>
      </c>
      <c r="L133" s="252">
        <v>202</v>
      </c>
      <c r="M133" s="251">
        <v>31.221020092735703</v>
      </c>
      <c r="N133" s="252">
        <v>321</v>
      </c>
      <c r="O133" s="251">
        <v>49.613601236476043</v>
      </c>
      <c r="P133" s="547">
        <v>647</v>
      </c>
    </row>
    <row r="134" spans="1:16" ht="15">
      <c r="A134" s="545">
        <v>212</v>
      </c>
      <c r="B134" s="287" t="s">
        <v>90</v>
      </c>
      <c r="C134" s="427">
        <v>84209</v>
      </c>
      <c r="D134" s="546">
        <v>13</v>
      </c>
      <c r="E134" s="251">
        <v>1.3727560718057021</v>
      </c>
      <c r="F134" s="252">
        <v>28</v>
      </c>
      <c r="G134" s="251">
        <v>2.9567053854276661</v>
      </c>
      <c r="H134" s="252">
        <v>60</v>
      </c>
      <c r="I134" s="251">
        <v>6.335797254487856</v>
      </c>
      <c r="J134" s="252">
        <v>107</v>
      </c>
      <c r="K134" s="251">
        <v>11.298838437170012</v>
      </c>
      <c r="L134" s="252">
        <v>291</v>
      </c>
      <c r="M134" s="251">
        <v>30.728616684266104</v>
      </c>
      <c r="N134" s="252">
        <v>448</v>
      </c>
      <c r="O134" s="251">
        <v>47.307286166842658</v>
      </c>
      <c r="P134" s="547">
        <v>947</v>
      </c>
    </row>
    <row r="135" spans="1:16" ht="15">
      <c r="A135" s="545">
        <v>266</v>
      </c>
      <c r="B135" s="287" t="s">
        <v>104</v>
      </c>
      <c r="C135" s="427">
        <v>248304</v>
      </c>
      <c r="D135" s="546">
        <v>34</v>
      </c>
      <c r="E135" s="251">
        <v>1.0708661417322833</v>
      </c>
      <c r="F135" s="252">
        <v>55</v>
      </c>
      <c r="G135" s="251">
        <v>1.7322834645669292</v>
      </c>
      <c r="H135" s="252">
        <v>153</v>
      </c>
      <c r="I135" s="251">
        <v>4.818897637795275</v>
      </c>
      <c r="J135" s="252">
        <v>246</v>
      </c>
      <c r="K135" s="251">
        <v>7.7480314960629917</v>
      </c>
      <c r="L135" s="252">
        <v>814</v>
      </c>
      <c r="M135" s="251">
        <v>25.637795275590552</v>
      </c>
      <c r="N135" s="252">
        <v>1873</v>
      </c>
      <c r="O135" s="251">
        <v>58.992125984251963</v>
      </c>
      <c r="P135" s="547">
        <v>3175</v>
      </c>
    </row>
    <row r="136" spans="1:16" ht="15">
      <c r="A136" s="545">
        <v>308</v>
      </c>
      <c r="B136" s="287" t="s">
        <v>112</v>
      </c>
      <c r="C136" s="427">
        <v>55902</v>
      </c>
      <c r="D136" s="546">
        <v>6</v>
      </c>
      <c r="E136" s="251">
        <v>1.4778325123152709</v>
      </c>
      <c r="F136" s="252">
        <v>9</v>
      </c>
      <c r="G136" s="251">
        <v>2.2167487684729066</v>
      </c>
      <c r="H136" s="252">
        <v>14</v>
      </c>
      <c r="I136" s="251">
        <v>3.4482758620689653</v>
      </c>
      <c r="J136" s="252">
        <v>28</v>
      </c>
      <c r="K136" s="251">
        <v>6.8965517241379306</v>
      </c>
      <c r="L136" s="252">
        <v>153</v>
      </c>
      <c r="M136" s="251">
        <v>37.684729064039409</v>
      </c>
      <c r="N136" s="252">
        <v>196</v>
      </c>
      <c r="O136" s="251">
        <v>48.275862068965516</v>
      </c>
      <c r="P136" s="547">
        <v>406</v>
      </c>
    </row>
    <row r="137" spans="1:16" ht="15">
      <c r="A137" s="545">
        <v>360</v>
      </c>
      <c r="B137" s="287" t="s">
        <v>941</v>
      </c>
      <c r="C137" s="427">
        <v>299348</v>
      </c>
      <c r="D137" s="546">
        <v>51</v>
      </c>
      <c r="E137" s="251">
        <v>1.5246636771300448</v>
      </c>
      <c r="F137" s="252">
        <v>130</v>
      </c>
      <c r="G137" s="251">
        <v>3.8863976083707024</v>
      </c>
      <c r="H137" s="252">
        <v>203</v>
      </c>
      <c r="I137" s="251">
        <v>6.0687593423019432</v>
      </c>
      <c r="J137" s="252">
        <v>323</v>
      </c>
      <c r="K137" s="251">
        <v>9.6562032884902838</v>
      </c>
      <c r="L137" s="252">
        <v>1380</v>
      </c>
      <c r="M137" s="251">
        <v>41.255605381165921</v>
      </c>
      <c r="N137" s="252">
        <v>1258</v>
      </c>
      <c r="O137" s="251">
        <v>37.608370702541109</v>
      </c>
      <c r="P137" s="547">
        <v>3345</v>
      </c>
    </row>
    <row r="138" spans="1:16" ht="15">
      <c r="A138" s="545">
        <v>380</v>
      </c>
      <c r="B138" s="287" t="s">
        <v>139</v>
      </c>
      <c r="C138" s="427">
        <v>77611</v>
      </c>
      <c r="D138" s="546">
        <v>4</v>
      </c>
      <c r="E138" s="251">
        <v>1.1799410029498525</v>
      </c>
      <c r="F138" s="252">
        <v>3</v>
      </c>
      <c r="G138" s="251">
        <v>0.88495575221238942</v>
      </c>
      <c r="H138" s="252">
        <v>9</v>
      </c>
      <c r="I138" s="251">
        <v>2.6548672566371683</v>
      </c>
      <c r="J138" s="252">
        <v>18</v>
      </c>
      <c r="K138" s="251">
        <v>5.3097345132743365</v>
      </c>
      <c r="L138" s="252">
        <v>130</v>
      </c>
      <c r="M138" s="251">
        <v>38.34808259587021</v>
      </c>
      <c r="N138" s="252">
        <v>175</v>
      </c>
      <c r="O138" s="251">
        <v>51.622418879056042</v>
      </c>
      <c r="P138" s="547">
        <v>339</v>
      </c>
    </row>
    <row r="139" spans="1:16" ht="15.75" thickBot="1">
      <c r="A139" s="548">
        <v>631</v>
      </c>
      <c r="B139" s="549" t="s">
        <v>185</v>
      </c>
      <c r="C139" s="427">
        <v>89647</v>
      </c>
      <c r="D139" s="550">
        <v>14</v>
      </c>
      <c r="E139" s="276">
        <v>2.5</v>
      </c>
      <c r="F139" s="277">
        <v>4</v>
      </c>
      <c r="G139" s="276">
        <v>0.7142857142857143</v>
      </c>
      <c r="H139" s="277">
        <v>14</v>
      </c>
      <c r="I139" s="276">
        <v>2.5</v>
      </c>
      <c r="J139" s="277">
        <v>34</v>
      </c>
      <c r="K139" s="276">
        <v>6.0714285714285712</v>
      </c>
      <c r="L139" s="277">
        <v>218</v>
      </c>
      <c r="M139" s="276">
        <v>38.928571428571431</v>
      </c>
      <c r="N139" s="277">
        <v>276</v>
      </c>
      <c r="O139" s="276">
        <v>49.285714285714292</v>
      </c>
      <c r="P139" s="551">
        <v>560</v>
      </c>
    </row>
    <row r="140" spans="1:16">
      <c r="B140" s="57"/>
    </row>
    <row r="141" spans="1:16">
      <c r="A141" s="552" t="s">
        <v>401</v>
      </c>
      <c r="B141" s="1103" t="s">
        <v>969</v>
      </c>
      <c r="C141" s="1103"/>
      <c r="D141" s="815" t="s">
        <v>368</v>
      </c>
    </row>
    <row r="142" spans="1:16">
      <c r="A142" s="553" t="s">
        <v>954</v>
      </c>
      <c r="B142" s="1104" t="s">
        <v>970</v>
      </c>
      <c r="C142" s="1104"/>
    </row>
    <row r="143" spans="1:16">
      <c r="A143" s="553" t="s">
        <v>406</v>
      </c>
      <c r="B143" s="921" t="s">
        <v>407</v>
      </c>
      <c r="C143" s="922" t="s">
        <v>407</v>
      </c>
      <c r="D143" s="922"/>
      <c r="E143" s="922"/>
      <c r="F143" s="922"/>
      <c r="G143" s="922"/>
      <c r="H143" s="922"/>
      <c r="I143" s="922"/>
      <c r="J143" s="922"/>
      <c r="K143" s="922"/>
      <c r="L143" s="922"/>
      <c r="M143" s="922"/>
    </row>
    <row r="144" spans="1:16">
      <c r="B144" s="554"/>
    </row>
  </sheetData>
  <sheetProtection autoFilter="0"/>
  <mergeCells count="9">
    <mergeCell ref="P2:P4"/>
    <mergeCell ref="B141:C141"/>
    <mergeCell ref="B142:C142"/>
    <mergeCell ref="C2:C4"/>
    <mergeCell ref="D1:O1"/>
    <mergeCell ref="B143:M143"/>
    <mergeCell ref="A2:A5"/>
    <mergeCell ref="B2:B4"/>
    <mergeCell ref="D2:O3"/>
  </mergeCells>
  <hyperlinks>
    <hyperlink ref="Q1" location="INDICE!B2" display="Indice" xr:uid="{B15B45C7-2A64-415D-9583-2983000FFE49}"/>
  </hyperlinks>
  <pageMargins left="0.75" right="0.75" top="1" bottom="1" header="0" footer="0"/>
  <pageSetup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66FF66"/>
  </sheetPr>
  <dimension ref="A1:AQ135"/>
  <sheetViews>
    <sheetView workbookViewId="0">
      <pane xSplit="2" ySplit="4" topLeftCell="X5" activePane="bottomRight" state="frozen"/>
      <selection pane="bottomRight" activeCell="AP3" sqref="AP3"/>
      <selection pane="bottomLeft" activeCell="A5" sqref="A5"/>
      <selection pane="topRight" activeCell="C1" sqref="C1"/>
    </sheetView>
  </sheetViews>
  <sheetFormatPr defaultColWidth="11.42578125" defaultRowHeight="12.75"/>
  <cols>
    <col min="1" max="1" width="25.28515625" customWidth="1"/>
    <col min="4" max="4" width="9.140625" customWidth="1"/>
    <col min="5" max="5" width="13.85546875" customWidth="1"/>
    <col min="9" max="9" width="13.7109375" customWidth="1"/>
    <col min="14" max="14" width="15.28515625" customWidth="1"/>
    <col min="15" max="15" width="16.5703125" customWidth="1"/>
    <col min="17" max="17" width="17.5703125" customWidth="1"/>
    <col min="29" max="29" width="13.42578125" customWidth="1"/>
    <col min="31" max="31" width="14.140625" customWidth="1"/>
    <col min="40" max="40" width="15" customWidth="1"/>
    <col min="41" max="41" width="12.42578125" customWidth="1"/>
    <col min="42" max="42" width="10.7109375" customWidth="1"/>
  </cols>
  <sheetData>
    <row r="1" spans="1:42" ht="55.5" customHeight="1">
      <c r="A1" s="530"/>
      <c r="B1" s="1111" t="s">
        <v>971</v>
      </c>
      <c r="C1" s="1112"/>
      <c r="D1" s="1112"/>
      <c r="E1" s="1112"/>
      <c r="F1" s="1112"/>
      <c r="G1" s="1112"/>
      <c r="H1" s="1112"/>
      <c r="I1" s="1112"/>
      <c r="J1" s="1112"/>
      <c r="K1" s="1112"/>
      <c r="L1" s="1112"/>
      <c r="M1" s="1112"/>
      <c r="N1" s="1112"/>
      <c r="O1" s="1112"/>
      <c r="P1" s="1112"/>
      <c r="Q1" s="1112"/>
      <c r="R1" s="1112"/>
      <c r="S1" s="1112"/>
      <c r="T1" s="1112"/>
      <c r="U1" s="1112"/>
      <c r="V1" s="1112"/>
      <c r="W1" s="1112"/>
      <c r="X1" s="1112"/>
      <c r="Y1" s="1112"/>
      <c r="Z1" s="1112"/>
      <c r="AA1" s="1112"/>
      <c r="AB1" s="1112"/>
      <c r="AC1" s="1112"/>
      <c r="AD1" s="1112"/>
      <c r="AE1" s="1112"/>
      <c r="AF1" s="1112"/>
      <c r="AG1" s="1112"/>
      <c r="AH1" s="1112"/>
      <c r="AI1" s="1112"/>
      <c r="AJ1" s="1112"/>
      <c r="AK1" s="1112"/>
      <c r="AL1" s="1112"/>
      <c r="AM1" s="1112"/>
      <c r="AN1" s="1112"/>
      <c r="AO1" s="1112"/>
      <c r="AP1" s="871" t="s">
        <v>389</v>
      </c>
    </row>
    <row r="2" spans="1:42" ht="28.5" customHeight="1">
      <c r="A2" s="1107" t="s">
        <v>972</v>
      </c>
      <c r="B2" s="1108"/>
      <c r="C2" s="637" t="s">
        <v>973</v>
      </c>
      <c r="D2" s="637" t="s">
        <v>974</v>
      </c>
      <c r="E2" s="637">
        <v>3</v>
      </c>
      <c r="F2" s="637">
        <v>4</v>
      </c>
      <c r="G2" s="637">
        <v>5</v>
      </c>
      <c r="H2" s="637" t="s">
        <v>975</v>
      </c>
      <c r="I2" s="637">
        <v>7</v>
      </c>
      <c r="J2" s="637" t="s">
        <v>976</v>
      </c>
      <c r="K2" s="637" t="s">
        <v>977</v>
      </c>
      <c r="L2" s="637" t="s">
        <v>978</v>
      </c>
      <c r="M2" s="637" t="s">
        <v>979</v>
      </c>
      <c r="N2" s="637" t="s">
        <v>980</v>
      </c>
      <c r="O2" s="637" t="s">
        <v>981</v>
      </c>
      <c r="P2" s="637" t="s">
        <v>982</v>
      </c>
      <c r="Q2" s="637" t="s">
        <v>983</v>
      </c>
      <c r="R2" s="637" t="s">
        <v>984</v>
      </c>
      <c r="S2" s="637" t="s">
        <v>985</v>
      </c>
      <c r="T2" s="637" t="s">
        <v>986</v>
      </c>
      <c r="U2" s="637" t="s">
        <v>987</v>
      </c>
      <c r="V2" s="637" t="s">
        <v>988</v>
      </c>
      <c r="W2" s="637" t="s">
        <v>989</v>
      </c>
      <c r="X2" s="637" t="s">
        <v>990</v>
      </c>
      <c r="Y2" s="637" t="s">
        <v>991</v>
      </c>
      <c r="Z2" s="637" t="s">
        <v>992</v>
      </c>
      <c r="AA2" s="637" t="s">
        <v>993</v>
      </c>
      <c r="AB2" s="637" t="s">
        <v>994</v>
      </c>
      <c r="AC2" s="637" t="s">
        <v>995</v>
      </c>
      <c r="AD2" s="637" t="s">
        <v>996</v>
      </c>
      <c r="AE2" s="637" t="s">
        <v>997</v>
      </c>
      <c r="AF2" s="637" t="s">
        <v>998</v>
      </c>
      <c r="AG2" s="637" t="s">
        <v>999</v>
      </c>
      <c r="AH2" s="637" t="s">
        <v>1000</v>
      </c>
      <c r="AI2" s="637" t="s">
        <v>1001</v>
      </c>
      <c r="AJ2" s="637" t="s">
        <v>1002</v>
      </c>
      <c r="AK2" s="637" t="s">
        <v>1003</v>
      </c>
      <c r="AL2" s="637" t="s">
        <v>1004</v>
      </c>
      <c r="AM2" s="637" t="s">
        <v>1005</v>
      </c>
      <c r="AN2" s="1113" t="s">
        <v>602</v>
      </c>
      <c r="AO2" s="1115" t="s">
        <v>1006</v>
      </c>
      <c r="AP2" s="893" t="s">
        <v>368</v>
      </c>
    </row>
    <row r="3" spans="1:42" ht="125.25" customHeight="1" thickBot="1">
      <c r="A3" s="1109"/>
      <c r="B3" s="1110"/>
      <c r="C3" s="905" t="s">
        <v>1007</v>
      </c>
      <c r="D3" s="905" t="s">
        <v>1008</v>
      </c>
      <c r="E3" s="568" t="s">
        <v>1009</v>
      </c>
      <c r="F3" s="568" t="s">
        <v>1010</v>
      </c>
      <c r="G3" s="568" t="s">
        <v>1011</v>
      </c>
      <c r="H3" s="905" t="s">
        <v>1012</v>
      </c>
      <c r="I3" s="568" t="s">
        <v>1013</v>
      </c>
      <c r="J3" s="905" t="s">
        <v>1014</v>
      </c>
      <c r="K3" s="905" t="s">
        <v>1015</v>
      </c>
      <c r="L3" s="905" t="s">
        <v>1016</v>
      </c>
      <c r="M3" s="905" t="s">
        <v>1017</v>
      </c>
      <c r="N3" s="568" t="s">
        <v>1018</v>
      </c>
      <c r="O3" s="568" t="s">
        <v>1019</v>
      </c>
      <c r="P3" s="905" t="s">
        <v>1020</v>
      </c>
      <c r="Q3" s="568" t="s">
        <v>1021</v>
      </c>
      <c r="R3" s="905" t="s">
        <v>1022</v>
      </c>
      <c r="S3" s="905" t="s">
        <v>1023</v>
      </c>
      <c r="T3" s="905" t="s">
        <v>1024</v>
      </c>
      <c r="U3" s="568" t="s">
        <v>1025</v>
      </c>
      <c r="V3" s="905" t="s">
        <v>1026</v>
      </c>
      <c r="W3" s="905" t="s">
        <v>1027</v>
      </c>
      <c r="X3" s="905" t="s">
        <v>1028</v>
      </c>
      <c r="Y3" s="905" t="s">
        <v>1029</v>
      </c>
      <c r="Z3" s="905" t="s">
        <v>1030</v>
      </c>
      <c r="AA3" s="905" t="s">
        <v>1031</v>
      </c>
      <c r="AB3" s="905" t="s">
        <v>1032</v>
      </c>
      <c r="AC3" s="568" t="s">
        <v>1033</v>
      </c>
      <c r="AD3" s="590" t="s">
        <v>1034</v>
      </c>
      <c r="AE3" s="568" t="s">
        <v>1035</v>
      </c>
      <c r="AF3" s="905" t="s">
        <v>1036</v>
      </c>
      <c r="AG3" s="589" t="s">
        <v>1037</v>
      </c>
      <c r="AH3" s="591" t="s">
        <v>1038</v>
      </c>
      <c r="AI3" s="585" t="s">
        <v>1039</v>
      </c>
      <c r="AJ3" s="586" t="s">
        <v>1040</v>
      </c>
      <c r="AK3" s="587" t="s">
        <v>1041</v>
      </c>
      <c r="AL3" s="587" t="s">
        <v>1042</v>
      </c>
      <c r="AM3" s="588" t="s">
        <v>1043</v>
      </c>
      <c r="AN3" s="1114"/>
      <c r="AO3" s="1116"/>
      <c r="AP3" s="9"/>
    </row>
    <row r="4" spans="1:42" ht="24.75" customHeight="1">
      <c r="A4" s="1105" t="s">
        <v>1044</v>
      </c>
      <c r="B4" s="1106"/>
      <c r="C4" s="855">
        <v>4111</v>
      </c>
      <c r="D4" s="855">
        <v>7522</v>
      </c>
      <c r="E4" s="855">
        <v>10</v>
      </c>
      <c r="F4" s="855">
        <v>58</v>
      </c>
      <c r="G4" s="855">
        <v>1762614</v>
      </c>
      <c r="H4" s="855">
        <v>104</v>
      </c>
      <c r="I4" s="855">
        <v>124</v>
      </c>
      <c r="J4" s="855">
        <v>1895</v>
      </c>
      <c r="K4" s="855">
        <v>870128</v>
      </c>
      <c r="L4" s="855">
        <v>1083</v>
      </c>
      <c r="M4" s="855">
        <v>2455</v>
      </c>
      <c r="N4" s="855">
        <v>3</v>
      </c>
      <c r="O4" s="855">
        <v>1</v>
      </c>
      <c r="P4" s="855">
        <v>1100</v>
      </c>
      <c r="Q4" s="855">
        <v>2591</v>
      </c>
      <c r="R4" s="855">
        <v>2991</v>
      </c>
      <c r="S4" s="855">
        <v>41519</v>
      </c>
      <c r="T4" s="855">
        <v>52</v>
      </c>
      <c r="U4" s="855">
        <v>23</v>
      </c>
      <c r="V4" s="855">
        <v>5366</v>
      </c>
      <c r="W4" s="855">
        <v>1304</v>
      </c>
      <c r="X4" s="855">
        <v>1507</v>
      </c>
      <c r="Y4" s="855">
        <v>142</v>
      </c>
      <c r="Z4" s="855">
        <v>26142</v>
      </c>
      <c r="AA4" s="855">
        <v>211</v>
      </c>
      <c r="AB4" s="855">
        <v>56</v>
      </c>
      <c r="AC4" s="855">
        <v>8498</v>
      </c>
      <c r="AD4" s="855">
        <v>69651</v>
      </c>
      <c r="AE4" s="855">
        <v>123</v>
      </c>
      <c r="AF4" s="855">
        <v>2</v>
      </c>
      <c r="AG4" s="855">
        <v>9503</v>
      </c>
      <c r="AH4" s="855">
        <v>45</v>
      </c>
      <c r="AI4" s="855">
        <v>302</v>
      </c>
      <c r="AJ4" s="855">
        <v>11</v>
      </c>
      <c r="AK4" s="855">
        <v>7</v>
      </c>
      <c r="AL4" s="855">
        <v>728</v>
      </c>
      <c r="AM4" s="855">
        <v>65</v>
      </c>
      <c r="AN4" s="855">
        <v>2822047</v>
      </c>
      <c r="AO4" s="881">
        <v>970281</v>
      </c>
      <c r="AP4" s="9"/>
    </row>
    <row r="5" spans="1:42">
      <c r="A5" s="1" t="s">
        <v>6</v>
      </c>
      <c r="B5" s="770">
        <v>1</v>
      </c>
      <c r="C5" s="770">
        <v>2239</v>
      </c>
      <c r="D5" s="770">
        <v>3916</v>
      </c>
      <c r="E5" s="770"/>
      <c r="F5" s="770"/>
      <c r="G5" s="770">
        <v>568923</v>
      </c>
      <c r="H5" s="770">
        <v>13</v>
      </c>
      <c r="I5" s="770"/>
      <c r="J5" s="770">
        <v>882</v>
      </c>
      <c r="K5" s="770">
        <v>201636</v>
      </c>
      <c r="L5" s="770">
        <v>516</v>
      </c>
      <c r="M5" s="770">
        <v>346</v>
      </c>
      <c r="N5" s="770"/>
      <c r="O5" s="770"/>
      <c r="P5" s="770">
        <v>579</v>
      </c>
      <c r="Q5" s="770">
        <v>3</v>
      </c>
      <c r="R5" s="770">
        <v>1314</v>
      </c>
      <c r="S5" s="770">
        <v>2634</v>
      </c>
      <c r="T5" s="770">
        <v>1</v>
      </c>
      <c r="U5" s="770">
        <v>2</v>
      </c>
      <c r="V5" s="770">
        <v>2652</v>
      </c>
      <c r="W5" s="770">
        <v>860</v>
      </c>
      <c r="X5" s="770">
        <v>836</v>
      </c>
      <c r="Y5" s="770">
        <v>59</v>
      </c>
      <c r="Z5" s="770">
        <v>13883</v>
      </c>
      <c r="AA5" s="770">
        <v>67</v>
      </c>
      <c r="AB5" s="770">
        <v>6</v>
      </c>
      <c r="AC5" s="770">
        <v>1939</v>
      </c>
      <c r="AD5" s="770">
        <v>35485</v>
      </c>
      <c r="AE5" s="770">
        <v>90</v>
      </c>
      <c r="AF5" s="770"/>
      <c r="AG5" s="770">
        <v>4846</v>
      </c>
      <c r="AH5" s="770">
        <v>33</v>
      </c>
      <c r="AI5" s="770">
        <v>200</v>
      </c>
      <c r="AJ5" s="770">
        <v>8</v>
      </c>
      <c r="AK5" s="770">
        <v>5</v>
      </c>
      <c r="AL5" s="770">
        <v>403</v>
      </c>
      <c r="AM5" s="770">
        <v>16</v>
      </c>
      <c r="AN5" s="770">
        <v>844392</v>
      </c>
      <c r="AO5" s="873">
        <v>232442</v>
      </c>
      <c r="AP5" s="9"/>
    </row>
    <row r="6" spans="1:42">
      <c r="A6" s="1" t="s">
        <v>8</v>
      </c>
      <c r="B6" s="770">
        <v>2</v>
      </c>
      <c r="C6" s="770">
        <v>3</v>
      </c>
      <c r="D6" s="770">
        <v>15</v>
      </c>
      <c r="E6" s="770"/>
      <c r="F6" s="770"/>
      <c r="G6" s="770">
        <v>8312</v>
      </c>
      <c r="H6" s="770"/>
      <c r="I6" s="770"/>
      <c r="J6" s="770">
        <v>2</v>
      </c>
      <c r="K6" s="770">
        <v>3032</v>
      </c>
      <c r="L6" s="770">
        <v>3</v>
      </c>
      <c r="M6" s="770">
        <v>1</v>
      </c>
      <c r="N6" s="770"/>
      <c r="O6" s="770"/>
      <c r="P6" s="770">
        <v>1</v>
      </c>
      <c r="Q6" s="770">
        <v>143</v>
      </c>
      <c r="R6" s="770">
        <v>11</v>
      </c>
      <c r="S6" s="770">
        <v>7</v>
      </c>
      <c r="T6" s="770"/>
      <c r="U6" s="770"/>
      <c r="V6" s="770">
        <v>10</v>
      </c>
      <c r="W6" s="770"/>
      <c r="X6" s="770"/>
      <c r="Y6" s="770"/>
      <c r="Z6" s="770">
        <v>36</v>
      </c>
      <c r="AA6" s="770"/>
      <c r="AB6" s="770"/>
      <c r="AC6" s="770">
        <v>5</v>
      </c>
      <c r="AD6" s="770">
        <v>85</v>
      </c>
      <c r="AE6" s="770"/>
      <c r="AF6" s="770"/>
      <c r="AG6" s="770">
        <v>10</v>
      </c>
      <c r="AH6" s="770"/>
      <c r="AI6" s="770"/>
      <c r="AJ6" s="770"/>
      <c r="AK6" s="770"/>
      <c r="AL6" s="770"/>
      <c r="AM6" s="770">
        <v>1</v>
      </c>
      <c r="AN6" s="770">
        <v>11677</v>
      </c>
      <c r="AO6" s="873">
        <v>3264</v>
      </c>
      <c r="AP6" s="9"/>
    </row>
    <row r="7" spans="1:42">
      <c r="A7" s="1" t="s">
        <v>10</v>
      </c>
      <c r="B7" s="770">
        <v>4</v>
      </c>
      <c r="C7" s="770">
        <v>2</v>
      </c>
      <c r="D7" s="770"/>
      <c r="E7" s="770"/>
      <c r="F7" s="770"/>
      <c r="G7" s="770">
        <v>658</v>
      </c>
      <c r="H7" s="770"/>
      <c r="I7" s="770"/>
      <c r="J7" s="770"/>
      <c r="K7" s="770">
        <v>740</v>
      </c>
      <c r="L7" s="770"/>
      <c r="M7" s="770"/>
      <c r="N7" s="770"/>
      <c r="O7" s="770"/>
      <c r="P7" s="770"/>
      <c r="Q7" s="770"/>
      <c r="R7" s="770"/>
      <c r="S7" s="770">
        <v>4</v>
      </c>
      <c r="T7" s="770"/>
      <c r="U7" s="770"/>
      <c r="V7" s="770"/>
      <c r="W7" s="770"/>
      <c r="X7" s="770"/>
      <c r="Y7" s="770"/>
      <c r="Z7" s="770"/>
      <c r="AA7" s="770"/>
      <c r="AB7" s="770"/>
      <c r="AC7" s="770"/>
      <c r="AD7" s="770">
        <v>6</v>
      </c>
      <c r="AE7" s="770"/>
      <c r="AF7" s="770"/>
      <c r="AG7" s="770"/>
      <c r="AH7" s="770"/>
      <c r="AI7" s="770"/>
      <c r="AJ7" s="770"/>
      <c r="AK7" s="770"/>
      <c r="AL7" s="770"/>
      <c r="AM7" s="770"/>
      <c r="AN7" s="770">
        <v>1410</v>
      </c>
      <c r="AO7" s="873">
        <v>746</v>
      </c>
      <c r="AP7" s="9"/>
    </row>
    <row r="8" spans="1:42">
      <c r="A8" s="1" t="s">
        <v>12</v>
      </c>
      <c r="B8" s="770">
        <v>21</v>
      </c>
      <c r="C8" s="770"/>
      <c r="D8" s="770"/>
      <c r="E8" s="770"/>
      <c r="F8" s="770"/>
      <c r="G8" s="770">
        <v>719</v>
      </c>
      <c r="H8" s="770"/>
      <c r="I8" s="770"/>
      <c r="J8" s="770">
        <v>1</v>
      </c>
      <c r="K8" s="770">
        <v>2136</v>
      </c>
      <c r="L8" s="770"/>
      <c r="M8" s="770">
        <v>1</v>
      </c>
      <c r="N8" s="770"/>
      <c r="O8" s="770"/>
      <c r="P8" s="770"/>
      <c r="Q8" s="770"/>
      <c r="R8" s="770">
        <v>6</v>
      </c>
      <c r="S8" s="770"/>
      <c r="T8" s="770"/>
      <c r="U8" s="770"/>
      <c r="V8" s="770">
        <v>1</v>
      </c>
      <c r="W8" s="770"/>
      <c r="X8" s="770"/>
      <c r="Y8" s="770"/>
      <c r="Z8" s="770">
        <v>1</v>
      </c>
      <c r="AA8" s="770"/>
      <c r="AB8" s="770"/>
      <c r="AC8" s="770"/>
      <c r="AD8" s="770">
        <v>8</v>
      </c>
      <c r="AE8" s="770"/>
      <c r="AF8" s="770"/>
      <c r="AG8" s="770"/>
      <c r="AH8" s="770"/>
      <c r="AI8" s="770"/>
      <c r="AJ8" s="770"/>
      <c r="AK8" s="770"/>
      <c r="AL8" s="770"/>
      <c r="AM8" s="770"/>
      <c r="AN8" s="770">
        <v>2873</v>
      </c>
      <c r="AO8" s="873">
        <v>2146</v>
      </c>
      <c r="AP8" s="9"/>
    </row>
    <row r="9" spans="1:42">
      <c r="A9" s="1" t="s">
        <v>14</v>
      </c>
      <c r="B9" s="770">
        <v>30</v>
      </c>
      <c r="C9" s="770">
        <v>1</v>
      </c>
      <c r="D9" s="770">
        <v>6</v>
      </c>
      <c r="E9" s="770"/>
      <c r="F9" s="770"/>
      <c r="G9" s="770">
        <v>8700</v>
      </c>
      <c r="H9" s="770"/>
      <c r="I9" s="770"/>
      <c r="J9" s="770"/>
      <c r="K9" s="770">
        <v>1185</v>
      </c>
      <c r="L9" s="770">
        <v>2</v>
      </c>
      <c r="M9" s="770"/>
      <c r="N9" s="770"/>
      <c r="O9" s="770"/>
      <c r="P9" s="770">
        <v>13</v>
      </c>
      <c r="Q9" s="770"/>
      <c r="R9" s="770">
        <v>13</v>
      </c>
      <c r="S9" s="770">
        <v>11</v>
      </c>
      <c r="T9" s="770"/>
      <c r="U9" s="770"/>
      <c r="V9" s="770">
        <v>24</v>
      </c>
      <c r="W9" s="770"/>
      <c r="X9" s="770">
        <v>2</v>
      </c>
      <c r="Y9" s="770"/>
      <c r="Z9" s="770">
        <v>131</v>
      </c>
      <c r="AA9" s="770">
        <v>1</v>
      </c>
      <c r="AB9" s="770"/>
      <c r="AC9" s="770">
        <v>2</v>
      </c>
      <c r="AD9" s="770">
        <v>486</v>
      </c>
      <c r="AE9" s="770"/>
      <c r="AF9" s="770"/>
      <c r="AG9" s="770">
        <v>10</v>
      </c>
      <c r="AH9" s="770"/>
      <c r="AI9" s="770"/>
      <c r="AJ9" s="770"/>
      <c r="AK9" s="770"/>
      <c r="AL9" s="770">
        <v>1</v>
      </c>
      <c r="AM9" s="770">
        <v>1</v>
      </c>
      <c r="AN9" s="770">
        <v>10589</v>
      </c>
      <c r="AO9" s="873">
        <v>1389</v>
      </c>
      <c r="AP9" s="9"/>
    </row>
    <row r="10" spans="1:42">
      <c r="A10" s="1" t="s">
        <v>16</v>
      </c>
      <c r="B10" s="770">
        <v>31</v>
      </c>
      <c r="C10" s="770">
        <v>1</v>
      </c>
      <c r="D10" s="770">
        <v>13</v>
      </c>
      <c r="E10" s="770"/>
      <c r="F10" s="770"/>
      <c r="G10" s="770">
        <v>12673</v>
      </c>
      <c r="H10" s="770">
        <v>1</v>
      </c>
      <c r="I10" s="770">
        <v>1</v>
      </c>
      <c r="J10" s="770">
        <v>14</v>
      </c>
      <c r="K10" s="770">
        <v>4943</v>
      </c>
      <c r="L10" s="770">
        <v>3</v>
      </c>
      <c r="M10" s="770">
        <v>36</v>
      </c>
      <c r="N10" s="770"/>
      <c r="O10" s="770"/>
      <c r="P10" s="770">
        <v>13</v>
      </c>
      <c r="Q10" s="770">
        <v>129</v>
      </c>
      <c r="R10" s="770">
        <v>31</v>
      </c>
      <c r="S10" s="770">
        <v>11</v>
      </c>
      <c r="T10" s="770"/>
      <c r="U10" s="770"/>
      <c r="V10" s="770">
        <v>22</v>
      </c>
      <c r="W10" s="770">
        <v>4</v>
      </c>
      <c r="X10" s="770">
        <v>3</v>
      </c>
      <c r="Y10" s="770"/>
      <c r="Z10" s="770">
        <v>60</v>
      </c>
      <c r="AA10" s="770"/>
      <c r="AB10" s="770"/>
      <c r="AC10" s="770">
        <v>33</v>
      </c>
      <c r="AD10" s="770">
        <v>160</v>
      </c>
      <c r="AE10" s="770"/>
      <c r="AF10" s="770"/>
      <c r="AG10" s="770">
        <v>4</v>
      </c>
      <c r="AH10" s="770"/>
      <c r="AI10" s="770"/>
      <c r="AJ10" s="770"/>
      <c r="AK10" s="770"/>
      <c r="AL10" s="770"/>
      <c r="AM10" s="770">
        <v>3</v>
      </c>
      <c r="AN10" s="770">
        <v>18158</v>
      </c>
      <c r="AO10" s="873">
        <v>5284</v>
      </c>
      <c r="AP10" s="9"/>
    </row>
    <row r="11" spans="1:42">
      <c r="A11" s="1" t="s">
        <v>18</v>
      </c>
      <c r="B11" s="770">
        <v>34</v>
      </c>
      <c r="C11" s="770">
        <v>33</v>
      </c>
      <c r="D11" s="770">
        <v>75</v>
      </c>
      <c r="E11" s="770"/>
      <c r="F11" s="770">
        <v>2</v>
      </c>
      <c r="G11" s="770">
        <v>22672</v>
      </c>
      <c r="H11" s="770">
        <v>3</v>
      </c>
      <c r="I11" s="770"/>
      <c r="J11" s="770">
        <v>5</v>
      </c>
      <c r="K11" s="770">
        <v>3752</v>
      </c>
      <c r="L11" s="770">
        <v>5</v>
      </c>
      <c r="M11" s="770">
        <v>40</v>
      </c>
      <c r="N11" s="770">
        <v>1</v>
      </c>
      <c r="O11" s="770"/>
      <c r="P11" s="770">
        <v>4</v>
      </c>
      <c r="Q11" s="770">
        <v>1</v>
      </c>
      <c r="R11" s="770">
        <v>49</v>
      </c>
      <c r="S11" s="770">
        <v>109</v>
      </c>
      <c r="T11" s="770">
        <v>1</v>
      </c>
      <c r="U11" s="770"/>
      <c r="V11" s="770">
        <v>58</v>
      </c>
      <c r="W11" s="770">
        <v>2</v>
      </c>
      <c r="X11" s="770">
        <v>15</v>
      </c>
      <c r="Y11" s="770">
        <v>2</v>
      </c>
      <c r="Z11" s="770">
        <v>78</v>
      </c>
      <c r="AA11" s="770">
        <v>1</v>
      </c>
      <c r="AB11" s="770"/>
      <c r="AC11" s="770">
        <v>97</v>
      </c>
      <c r="AD11" s="770">
        <v>605</v>
      </c>
      <c r="AE11" s="770"/>
      <c r="AF11" s="770"/>
      <c r="AG11" s="770">
        <v>34</v>
      </c>
      <c r="AH11" s="770"/>
      <c r="AI11" s="770"/>
      <c r="AJ11" s="770"/>
      <c r="AK11" s="770"/>
      <c r="AL11" s="770"/>
      <c r="AM11" s="770"/>
      <c r="AN11" s="770">
        <v>27644</v>
      </c>
      <c r="AO11" s="873">
        <v>4233</v>
      </c>
      <c r="AP11" s="9"/>
    </row>
    <row r="12" spans="1:42">
      <c r="A12" s="1" t="s">
        <v>20</v>
      </c>
      <c r="B12" s="770">
        <v>36</v>
      </c>
      <c r="C12" s="770"/>
      <c r="D12" s="770">
        <v>9</v>
      </c>
      <c r="E12" s="770"/>
      <c r="F12" s="770"/>
      <c r="G12" s="770">
        <v>1793</v>
      </c>
      <c r="H12" s="770"/>
      <c r="I12" s="770"/>
      <c r="J12" s="770"/>
      <c r="K12" s="770">
        <v>500</v>
      </c>
      <c r="L12" s="770"/>
      <c r="M12" s="770">
        <v>1</v>
      </c>
      <c r="N12" s="770"/>
      <c r="O12" s="770"/>
      <c r="P12" s="770"/>
      <c r="Q12" s="770"/>
      <c r="R12" s="770">
        <v>2</v>
      </c>
      <c r="S12" s="770"/>
      <c r="T12" s="770"/>
      <c r="U12" s="770"/>
      <c r="V12" s="770">
        <v>1</v>
      </c>
      <c r="W12" s="770"/>
      <c r="X12" s="770">
        <v>1</v>
      </c>
      <c r="Y12" s="770">
        <v>1</v>
      </c>
      <c r="Z12" s="770">
        <v>12</v>
      </c>
      <c r="AA12" s="770"/>
      <c r="AB12" s="770"/>
      <c r="AC12" s="770">
        <v>1</v>
      </c>
      <c r="AD12" s="770">
        <v>24</v>
      </c>
      <c r="AE12" s="770"/>
      <c r="AF12" s="770"/>
      <c r="AG12" s="770">
        <v>19</v>
      </c>
      <c r="AH12" s="770"/>
      <c r="AI12" s="770"/>
      <c r="AJ12" s="770"/>
      <c r="AK12" s="770"/>
      <c r="AL12" s="770"/>
      <c r="AM12" s="770"/>
      <c r="AN12" s="770">
        <v>2364</v>
      </c>
      <c r="AO12" s="873">
        <v>527</v>
      </c>
      <c r="AP12" s="9"/>
    </row>
    <row r="13" spans="1:42">
      <c r="A13" s="1" t="s">
        <v>22</v>
      </c>
      <c r="B13" s="770">
        <v>38</v>
      </c>
      <c r="C13" s="770">
        <v>1</v>
      </c>
      <c r="D13" s="770">
        <v>2</v>
      </c>
      <c r="E13" s="770"/>
      <c r="F13" s="770"/>
      <c r="G13" s="770">
        <v>6500</v>
      </c>
      <c r="H13" s="770"/>
      <c r="I13" s="770"/>
      <c r="J13" s="770"/>
      <c r="K13" s="770">
        <v>1991</v>
      </c>
      <c r="L13" s="770">
        <v>1</v>
      </c>
      <c r="M13" s="770">
        <v>1</v>
      </c>
      <c r="N13" s="770"/>
      <c r="O13" s="770"/>
      <c r="P13" s="770"/>
      <c r="Q13" s="770">
        <v>1</v>
      </c>
      <c r="R13" s="770"/>
      <c r="S13" s="770"/>
      <c r="T13" s="770"/>
      <c r="U13" s="770"/>
      <c r="V13" s="770">
        <v>2</v>
      </c>
      <c r="W13" s="770"/>
      <c r="X13" s="770"/>
      <c r="Y13" s="770"/>
      <c r="Z13" s="770">
        <v>1</v>
      </c>
      <c r="AA13" s="770"/>
      <c r="AB13" s="770"/>
      <c r="AC13" s="770"/>
      <c r="AD13" s="770">
        <v>9</v>
      </c>
      <c r="AE13" s="770"/>
      <c r="AF13" s="770"/>
      <c r="AG13" s="770">
        <v>2</v>
      </c>
      <c r="AH13" s="770"/>
      <c r="AI13" s="770"/>
      <c r="AJ13" s="770"/>
      <c r="AK13" s="770"/>
      <c r="AL13" s="770"/>
      <c r="AM13" s="770"/>
      <c r="AN13" s="770">
        <v>8511</v>
      </c>
      <c r="AO13" s="873">
        <v>2000</v>
      </c>
      <c r="AP13" s="9"/>
    </row>
    <row r="14" spans="1:42">
      <c r="A14" s="1" t="s">
        <v>24</v>
      </c>
      <c r="B14" s="770">
        <v>40</v>
      </c>
      <c r="C14" s="770"/>
      <c r="D14" s="770">
        <v>5</v>
      </c>
      <c r="E14" s="770"/>
      <c r="F14" s="770"/>
      <c r="G14" s="770">
        <v>8047</v>
      </c>
      <c r="H14" s="770">
        <v>1</v>
      </c>
      <c r="I14" s="770"/>
      <c r="J14" s="770">
        <v>24</v>
      </c>
      <c r="K14" s="770">
        <v>6945</v>
      </c>
      <c r="L14" s="770">
        <v>1</v>
      </c>
      <c r="M14" s="770">
        <v>9</v>
      </c>
      <c r="N14" s="770"/>
      <c r="O14" s="770"/>
      <c r="P14" s="770">
        <v>2</v>
      </c>
      <c r="Q14" s="770">
        <v>19</v>
      </c>
      <c r="R14" s="770"/>
      <c r="S14" s="770">
        <v>3</v>
      </c>
      <c r="T14" s="770"/>
      <c r="U14" s="770"/>
      <c r="V14" s="770">
        <v>14</v>
      </c>
      <c r="W14" s="770"/>
      <c r="X14" s="770">
        <v>4</v>
      </c>
      <c r="Y14" s="770"/>
      <c r="Z14" s="770">
        <v>63</v>
      </c>
      <c r="AA14" s="770">
        <v>1</v>
      </c>
      <c r="AB14" s="770"/>
      <c r="AC14" s="770">
        <v>1</v>
      </c>
      <c r="AD14" s="770">
        <v>55</v>
      </c>
      <c r="AE14" s="770"/>
      <c r="AF14" s="770"/>
      <c r="AG14" s="770">
        <v>3</v>
      </c>
      <c r="AH14" s="770"/>
      <c r="AI14" s="770"/>
      <c r="AJ14" s="770"/>
      <c r="AK14" s="770"/>
      <c r="AL14" s="770"/>
      <c r="AM14" s="770">
        <v>2</v>
      </c>
      <c r="AN14" s="770">
        <v>15199</v>
      </c>
      <c r="AO14" s="873">
        <v>7091</v>
      </c>
      <c r="AP14" s="9"/>
    </row>
    <row r="15" spans="1:42">
      <c r="A15" s="1" t="s">
        <v>923</v>
      </c>
      <c r="B15" s="770">
        <v>42</v>
      </c>
      <c r="C15" s="770">
        <v>6</v>
      </c>
      <c r="D15" s="770">
        <v>67</v>
      </c>
      <c r="E15" s="770"/>
      <c r="F15" s="770"/>
      <c r="G15" s="770">
        <v>15505</v>
      </c>
      <c r="H15" s="770"/>
      <c r="I15" s="770"/>
      <c r="J15" s="770">
        <v>1</v>
      </c>
      <c r="K15" s="770">
        <v>2950</v>
      </c>
      <c r="L15" s="770">
        <v>2</v>
      </c>
      <c r="M15" s="770">
        <v>1</v>
      </c>
      <c r="N15" s="770"/>
      <c r="O15" s="770"/>
      <c r="P15" s="770"/>
      <c r="Q15" s="770"/>
      <c r="R15" s="770">
        <v>21</v>
      </c>
      <c r="S15" s="770">
        <v>8</v>
      </c>
      <c r="T15" s="770"/>
      <c r="U15" s="770"/>
      <c r="V15" s="770">
        <v>19</v>
      </c>
      <c r="W15" s="770">
        <v>1</v>
      </c>
      <c r="X15" s="770">
        <v>2</v>
      </c>
      <c r="Y15" s="770"/>
      <c r="Z15" s="770">
        <v>75</v>
      </c>
      <c r="AA15" s="770"/>
      <c r="AB15" s="770"/>
      <c r="AC15" s="770">
        <v>67</v>
      </c>
      <c r="AD15" s="770">
        <v>333</v>
      </c>
      <c r="AE15" s="770"/>
      <c r="AF15" s="770"/>
      <c r="AG15" s="770">
        <v>10</v>
      </c>
      <c r="AH15" s="770"/>
      <c r="AI15" s="770"/>
      <c r="AJ15" s="770"/>
      <c r="AK15" s="770"/>
      <c r="AL15" s="770"/>
      <c r="AM15" s="770">
        <v>1</v>
      </c>
      <c r="AN15" s="770">
        <v>19069</v>
      </c>
      <c r="AO15" s="873">
        <v>3153</v>
      </c>
      <c r="AP15" s="9"/>
    </row>
    <row r="16" spans="1:42">
      <c r="A16" s="1" t="s">
        <v>30</v>
      </c>
      <c r="B16" s="770">
        <v>44</v>
      </c>
      <c r="C16" s="770"/>
      <c r="D16" s="770">
        <v>7</v>
      </c>
      <c r="E16" s="770"/>
      <c r="F16" s="770"/>
      <c r="G16" s="770">
        <v>3274</v>
      </c>
      <c r="H16" s="770"/>
      <c r="I16" s="770"/>
      <c r="J16" s="770">
        <v>3</v>
      </c>
      <c r="K16" s="770">
        <v>2297</v>
      </c>
      <c r="L16" s="770"/>
      <c r="M16" s="770">
        <v>1</v>
      </c>
      <c r="N16" s="770"/>
      <c r="O16" s="770"/>
      <c r="P16" s="770"/>
      <c r="Q16" s="770"/>
      <c r="R16" s="770"/>
      <c r="S16" s="770"/>
      <c r="T16" s="770"/>
      <c r="U16" s="770"/>
      <c r="V16" s="770">
        <v>5</v>
      </c>
      <c r="W16" s="770">
        <v>1</v>
      </c>
      <c r="X16" s="770"/>
      <c r="Y16" s="770"/>
      <c r="Z16" s="770">
        <v>8</v>
      </c>
      <c r="AA16" s="770">
        <v>1</v>
      </c>
      <c r="AB16" s="770"/>
      <c r="AC16" s="770"/>
      <c r="AD16" s="770">
        <v>23</v>
      </c>
      <c r="AE16" s="770"/>
      <c r="AF16" s="770"/>
      <c r="AG16" s="770">
        <v>3</v>
      </c>
      <c r="AH16" s="770"/>
      <c r="AI16" s="770"/>
      <c r="AJ16" s="770"/>
      <c r="AK16" s="770"/>
      <c r="AL16" s="770"/>
      <c r="AM16" s="770"/>
      <c r="AN16" s="770">
        <v>5623</v>
      </c>
      <c r="AO16" s="873">
        <v>2323</v>
      </c>
      <c r="AP16" s="9"/>
    </row>
    <row r="17" spans="1:42">
      <c r="A17" s="1" t="s">
        <v>32</v>
      </c>
      <c r="B17" s="770">
        <v>45</v>
      </c>
      <c r="C17" s="770">
        <v>25</v>
      </c>
      <c r="D17" s="770">
        <v>61</v>
      </c>
      <c r="E17" s="770">
        <v>2</v>
      </c>
      <c r="F17" s="770">
        <v>1</v>
      </c>
      <c r="G17" s="770">
        <v>27131</v>
      </c>
      <c r="H17" s="770">
        <v>1</v>
      </c>
      <c r="I17" s="770">
        <v>1</v>
      </c>
      <c r="J17" s="770">
        <v>119</v>
      </c>
      <c r="K17" s="770">
        <v>37468</v>
      </c>
      <c r="L17" s="770">
        <v>9</v>
      </c>
      <c r="M17" s="770">
        <v>195</v>
      </c>
      <c r="N17" s="770"/>
      <c r="O17" s="770">
        <v>1</v>
      </c>
      <c r="P17" s="770">
        <v>39</v>
      </c>
      <c r="Q17" s="770">
        <v>44</v>
      </c>
      <c r="R17" s="770">
        <v>6</v>
      </c>
      <c r="S17" s="770">
        <v>1151</v>
      </c>
      <c r="T17" s="770">
        <v>2</v>
      </c>
      <c r="U17" s="770">
        <v>1</v>
      </c>
      <c r="V17" s="770">
        <v>112</v>
      </c>
      <c r="W17" s="770">
        <v>20</v>
      </c>
      <c r="X17" s="770">
        <v>13</v>
      </c>
      <c r="Y17" s="770">
        <v>2</v>
      </c>
      <c r="Z17" s="770">
        <v>358</v>
      </c>
      <c r="AA17" s="770"/>
      <c r="AB17" s="770"/>
      <c r="AC17" s="770">
        <v>209</v>
      </c>
      <c r="AD17" s="770">
        <v>2200</v>
      </c>
      <c r="AE17" s="770"/>
      <c r="AF17" s="770">
        <v>1</v>
      </c>
      <c r="AG17" s="770">
        <v>67</v>
      </c>
      <c r="AH17" s="770"/>
      <c r="AI17" s="770">
        <v>1</v>
      </c>
      <c r="AJ17" s="770"/>
      <c r="AK17" s="770"/>
      <c r="AL17" s="770">
        <v>4</v>
      </c>
      <c r="AM17" s="770"/>
      <c r="AN17" s="770">
        <v>69244</v>
      </c>
      <c r="AO17" s="873">
        <v>39626</v>
      </c>
      <c r="AP17" s="9"/>
    </row>
    <row r="18" spans="1:42">
      <c r="A18" s="1" t="s">
        <v>35</v>
      </c>
      <c r="B18" s="770">
        <v>51</v>
      </c>
      <c r="C18" s="770"/>
      <c r="D18" s="770">
        <v>6</v>
      </c>
      <c r="E18" s="770"/>
      <c r="F18" s="770">
        <v>1</v>
      </c>
      <c r="G18" s="770">
        <v>12272</v>
      </c>
      <c r="H18" s="770"/>
      <c r="I18" s="770"/>
      <c r="J18" s="770">
        <v>4</v>
      </c>
      <c r="K18" s="770">
        <v>12623</v>
      </c>
      <c r="L18" s="770"/>
      <c r="M18" s="770">
        <v>119</v>
      </c>
      <c r="N18" s="770"/>
      <c r="O18" s="770"/>
      <c r="P18" s="770"/>
      <c r="Q18" s="770">
        <v>11</v>
      </c>
      <c r="R18" s="770"/>
      <c r="S18" s="770">
        <v>282</v>
      </c>
      <c r="T18" s="770">
        <v>6</v>
      </c>
      <c r="U18" s="770"/>
      <c r="V18" s="770">
        <v>12</v>
      </c>
      <c r="W18" s="770"/>
      <c r="X18" s="770">
        <v>17</v>
      </c>
      <c r="Y18" s="770"/>
      <c r="Z18" s="770">
        <v>34</v>
      </c>
      <c r="AA18" s="770">
        <v>1</v>
      </c>
      <c r="AB18" s="770"/>
      <c r="AC18" s="770">
        <v>17</v>
      </c>
      <c r="AD18" s="770">
        <v>134</v>
      </c>
      <c r="AE18" s="770"/>
      <c r="AF18" s="770"/>
      <c r="AG18" s="770">
        <v>7</v>
      </c>
      <c r="AH18" s="770"/>
      <c r="AI18" s="770"/>
      <c r="AJ18" s="770"/>
      <c r="AK18" s="770"/>
      <c r="AL18" s="770">
        <v>1</v>
      </c>
      <c r="AM18" s="770"/>
      <c r="AN18" s="770">
        <v>25547</v>
      </c>
      <c r="AO18" s="873">
        <v>13115</v>
      </c>
      <c r="AP18" s="9"/>
    </row>
    <row r="19" spans="1:42">
      <c r="A19" s="1" t="s">
        <v>929</v>
      </c>
      <c r="B19" s="770">
        <v>55</v>
      </c>
      <c r="C19" s="770"/>
      <c r="D19" s="770"/>
      <c r="E19" s="770"/>
      <c r="F19" s="770"/>
      <c r="G19" s="770">
        <v>1338</v>
      </c>
      <c r="H19" s="770"/>
      <c r="I19" s="770"/>
      <c r="J19" s="770">
        <v>1</v>
      </c>
      <c r="K19" s="770">
        <v>4816</v>
      </c>
      <c r="L19" s="770"/>
      <c r="M19" s="770">
        <v>12</v>
      </c>
      <c r="N19" s="770"/>
      <c r="O19" s="770"/>
      <c r="P19" s="770"/>
      <c r="Q19" s="770"/>
      <c r="R19" s="770">
        <v>1</v>
      </c>
      <c r="S19" s="770"/>
      <c r="T19" s="770"/>
      <c r="U19" s="770"/>
      <c r="V19" s="770"/>
      <c r="W19" s="770"/>
      <c r="X19" s="770"/>
      <c r="Y19" s="770"/>
      <c r="Z19" s="770">
        <v>2</v>
      </c>
      <c r="AA19" s="770"/>
      <c r="AB19" s="770"/>
      <c r="AC19" s="770"/>
      <c r="AD19" s="770">
        <v>28</v>
      </c>
      <c r="AE19" s="770"/>
      <c r="AF19" s="770"/>
      <c r="AG19" s="770"/>
      <c r="AH19" s="770"/>
      <c r="AI19" s="770"/>
      <c r="AJ19" s="770"/>
      <c r="AK19" s="770"/>
      <c r="AL19" s="770"/>
      <c r="AM19" s="770"/>
      <c r="AN19" s="770">
        <v>6198</v>
      </c>
      <c r="AO19" s="873">
        <v>4832</v>
      </c>
      <c r="AP19" s="9"/>
    </row>
    <row r="20" spans="1:42">
      <c r="A20" s="1" t="s">
        <v>39</v>
      </c>
      <c r="B20" s="770">
        <v>59</v>
      </c>
      <c r="C20" s="770">
        <v>2</v>
      </c>
      <c r="D20" s="770">
        <v>1</v>
      </c>
      <c r="E20" s="770"/>
      <c r="F20" s="770"/>
      <c r="G20" s="770">
        <v>2186</v>
      </c>
      <c r="H20" s="770">
        <v>1</v>
      </c>
      <c r="I20" s="770"/>
      <c r="J20" s="770"/>
      <c r="K20" s="770">
        <v>309</v>
      </c>
      <c r="L20" s="770"/>
      <c r="M20" s="770"/>
      <c r="N20" s="770"/>
      <c r="O20" s="770"/>
      <c r="P20" s="770"/>
      <c r="Q20" s="770"/>
      <c r="R20" s="770">
        <v>4</v>
      </c>
      <c r="S20" s="770">
        <v>1</v>
      </c>
      <c r="T20" s="770"/>
      <c r="U20" s="770"/>
      <c r="V20" s="770">
        <v>1</v>
      </c>
      <c r="W20" s="770"/>
      <c r="X20" s="770"/>
      <c r="Y20" s="770"/>
      <c r="Z20" s="770">
        <v>3</v>
      </c>
      <c r="AA20" s="770"/>
      <c r="AB20" s="770"/>
      <c r="AC20" s="770">
        <v>3</v>
      </c>
      <c r="AD20" s="770">
        <v>32</v>
      </c>
      <c r="AE20" s="770"/>
      <c r="AF20" s="770"/>
      <c r="AG20" s="770">
        <v>3</v>
      </c>
      <c r="AH20" s="770"/>
      <c r="AI20" s="770"/>
      <c r="AJ20" s="770"/>
      <c r="AK20" s="770"/>
      <c r="AL20" s="770"/>
      <c r="AM20" s="770"/>
      <c r="AN20" s="770">
        <v>2546</v>
      </c>
      <c r="AO20" s="873">
        <v>322</v>
      </c>
      <c r="AP20" s="9"/>
    </row>
    <row r="21" spans="1:42">
      <c r="A21" s="1" t="s">
        <v>41</v>
      </c>
      <c r="B21" s="770">
        <v>79</v>
      </c>
      <c r="C21" s="770">
        <v>20</v>
      </c>
      <c r="D21" s="770">
        <v>42</v>
      </c>
      <c r="E21" s="770"/>
      <c r="F21" s="770">
        <v>21</v>
      </c>
      <c r="G21" s="770">
        <v>16728</v>
      </c>
      <c r="H21" s="770">
        <v>3</v>
      </c>
      <c r="I21" s="770">
        <v>20</v>
      </c>
      <c r="J21" s="770">
        <v>3</v>
      </c>
      <c r="K21" s="770">
        <v>3881</v>
      </c>
      <c r="L21" s="770">
        <v>3</v>
      </c>
      <c r="M21" s="770">
        <v>24</v>
      </c>
      <c r="N21" s="770"/>
      <c r="O21" s="770"/>
      <c r="P21" s="770">
        <v>16</v>
      </c>
      <c r="Q21" s="770"/>
      <c r="R21" s="770">
        <v>27</v>
      </c>
      <c r="S21" s="770">
        <v>17</v>
      </c>
      <c r="T21" s="770"/>
      <c r="U21" s="770"/>
      <c r="V21" s="770">
        <v>41</v>
      </c>
      <c r="W21" s="770">
        <v>10</v>
      </c>
      <c r="X21" s="770">
        <v>15</v>
      </c>
      <c r="Y21" s="770"/>
      <c r="Z21" s="770">
        <v>156</v>
      </c>
      <c r="AA21" s="770">
        <v>3</v>
      </c>
      <c r="AB21" s="770"/>
      <c r="AC21" s="770">
        <v>69</v>
      </c>
      <c r="AD21" s="770">
        <v>659</v>
      </c>
      <c r="AE21" s="770">
        <v>2</v>
      </c>
      <c r="AF21" s="770"/>
      <c r="AG21" s="770">
        <v>43</v>
      </c>
      <c r="AH21" s="770">
        <v>1</v>
      </c>
      <c r="AI21" s="770">
        <v>1</v>
      </c>
      <c r="AJ21" s="770"/>
      <c r="AK21" s="770"/>
      <c r="AL21" s="770">
        <v>2</v>
      </c>
      <c r="AM21" s="770"/>
      <c r="AN21" s="770">
        <v>21807</v>
      </c>
      <c r="AO21" s="873">
        <v>4261</v>
      </c>
      <c r="AP21" s="9"/>
    </row>
    <row r="22" spans="1:42">
      <c r="A22" s="1" t="s">
        <v>43</v>
      </c>
      <c r="B22" s="770">
        <v>86</v>
      </c>
      <c r="C22" s="770"/>
      <c r="D22" s="770">
        <v>1</v>
      </c>
      <c r="E22" s="770"/>
      <c r="F22" s="770"/>
      <c r="G22" s="770">
        <v>2389</v>
      </c>
      <c r="H22" s="770"/>
      <c r="I22" s="770"/>
      <c r="J22" s="770">
        <v>1</v>
      </c>
      <c r="K22" s="770">
        <v>270</v>
      </c>
      <c r="L22" s="770"/>
      <c r="M22" s="770"/>
      <c r="N22" s="770"/>
      <c r="O22" s="770"/>
      <c r="P22" s="770"/>
      <c r="Q22" s="770"/>
      <c r="R22" s="770">
        <v>1</v>
      </c>
      <c r="S22" s="770">
        <v>1</v>
      </c>
      <c r="T22" s="770"/>
      <c r="U22" s="770"/>
      <c r="V22" s="770">
        <v>1</v>
      </c>
      <c r="W22" s="770"/>
      <c r="X22" s="770"/>
      <c r="Y22" s="770">
        <v>1</v>
      </c>
      <c r="Z22" s="770">
        <v>4</v>
      </c>
      <c r="AA22" s="770"/>
      <c r="AB22" s="770"/>
      <c r="AC22" s="770"/>
      <c r="AD22" s="770">
        <v>23</v>
      </c>
      <c r="AE22" s="770"/>
      <c r="AF22" s="770"/>
      <c r="AG22" s="770">
        <v>1</v>
      </c>
      <c r="AH22" s="770"/>
      <c r="AI22" s="770"/>
      <c r="AJ22" s="770"/>
      <c r="AK22" s="770"/>
      <c r="AL22" s="770"/>
      <c r="AM22" s="770"/>
      <c r="AN22" s="770">
        <v>2693</v>
      </c>
      <c r="AO22" s="873">
        <v>280</v>
      </c>
      <c r="AP22" s="9"/>
    </row>
    <row r="23" spans="1:42">
      <c r="A23" s="1" t="s">
        <v>45</v>
      </c>
      <c r="B23" s="770">
        <v>88</v>
      </c>
      <c r="C23" s="770">
        <v>212</v>
      </c>
      <c r="D23" s="770">
        <v>427</v>
      </c>
      <c r="E23" s="770"/>
      <c r="F23" s="770"/>
      <c r="G23" s="770">
        <v>95033</v>
      </c>
      <c r="H23" s="770">
        <v>2</v>
      </c>
      <c r="I23" s="770"/>
      <c r="J23" s="770">
        <v>63</v>
      </c>
      <c r="K23" s="770">
        <v>32380</v>
      </c>
      <c r="L23" s="770">
        <v>40</v>
      </c>
      <c r="M23" s="770">
        <v>89</v>
      </c>
      <c r="N23" s="770"/>
      <c r="O23" s="770"/>
      <c r="P23" s="770">
        <v>18</v>
      </c>
      <c r="Q23" s="770"/>
      <c r="R23" s="770">
        <v>90</v>
      </c>
      <c r="S23" s="770">
        <v>115</v>
      </c>
      <c r="T23" s="770">
        <v>1</v>
      </c>
      <c r="U23" s="770">
        <v>1</v>
      </c>
      <c r="V23" s="770">
        <v>435</v>
      </c>
      <c r="W23" s="770">
        <v>74</v>
      </c>
      <c r="X23" s="770">
        <v>61</v>
      </c>
      <c r="Y23" s="770">
        <v>13</v>
      </c>
      <c r="Z23" s="770">
        <v>2364</v>
      </c>
      <c r="AA23" s="770">
        <v>20</v>
      </c>
      <c r="AB23" s="770">
        <v>1</v>
      </c>
      <c r="AC23" s="770">
        <v>426</v>
      </c>
      <c r="AD23" s="770">
        <v>7228</v>
      </c>
      <c r="AE23" s="770">
        <v>2</v>
      </c>
      <c r="AF23" s="770"/>
      <c r="AG23" s="770">
        <v>690</v>
      </c>
      <c r="AH23" s="770">
        <v>1</v>
      </c>
      <c r="AI23" s="770">
        <v>27</v>
      </c>
      <c r="AJ23" s="770">
        <v>2</v>
      </c>
      <c r="AK23" s="770">
        <v>1</v>
      </c>
      <c r="AL23" s="770">
        <v>101</v>
      </c>
      <c r="AM23" s="770">
        <v>1</v>
      </c>
      <c r="AN23" s="770">
        <v>139918</v>
      </c>
      <c r="AO23" s="873">
        <v>36405</v>
      </c>
      <c r="AP23" s="9"/>
    </row>
    <row r="24" spans="1:42">
      <c r="A24" s="1" t="s">
        <v>47</v>
      </c>
      <c r="B24" s="770">
        <v>91</v>
      </c>
      <c r="C24" s="770"/>
      <c r="D24" s="770">
        <v>3</v>
      </c>
      <c r="E24" s="770"/>
      <c r="F24" s="770"/>
      <c r="G24" s="770">
        <v>4549</v>
      </c>
      <c r="H24" s="770"/>
      <c r="I24" s="770"/>
      <c r="J24" s="770"/>
      <c r="K24" s="770">
        <v>1394</v>
      </c>
      <c r="L24" s="770"/>
      <c r="M24" s="770">
        <v>3</v>
      </c>
      <c r="N24" s="770"/>
      <c r="O24" s="770"/>
      <c r="P24" s="770"/>
      <c r="Q24" s="770"/>
      <c r="R24" s="770">
        <v>1</v>
      </c>
      <c r="S24" s="770">
        <v>1</v>
      </c>
      <c r="T24" s="770"/>
      <c r="U24" s="770"/>
      <c r="V24" s="770">
        <v>5</v>
      </c>
      <c r="W24" s="770">
        <v>1</v>
      </c>
      <c r="X24" s="770"/>
      <c r="Y24" s="770"/>
      <c r="Z24" s="770">
        <v>24</v>
      </c>
      <c r="AA24" s="770"/>
      <c r="AB24" s="770"/>
      <c r="AC24" s="770">
        <v>2</v>
      </c>
      <c r="AD24" s="770">
        <v>39</v>
      </c>
      <c r="AE24" s="770"/>
      <c r="AF24" s="770"/>
      <c r="AG24" s="770">
        <v>1</v>
      </c>
      <c r="AH24" s="770"/>
      <c r="AI24" s="770"/>
      <c r="AJ24" s="770"/>
      <c r="AK24" s="770"/>
      <c r="AL24" s="770"/>
      <c r="AM24" s="770"/>
      <c r="AN24" s="770">
        <v>6023</v>
      </c>
      <c r="AO24" s="873">
        <v>1432</v>
      </c>
      <c r="AP24" s="9"/>
    </row>
    <row r="25" spans="1:42">
      <c r="A25" s="1" t="s">
        <v>49</v>
      </c>
      <c r="B25" s="770">
        <v>93</v>
      </c>
      <c r="C25" s="770">
        <v>1</v>
      </c>
      <c r="D25" s="770"/>
      <c r="E25" s="770"/>
      <c r="F25" s="770"/>
      <c r="G25" s="770">
        <v>4908</v>
      </c>
      <c r="H25" s="770"/>
      <c r="I25" s="770"/>
      <c r="J25" s="770">
        <v>1</v>
      </c>
      <c r="K25" s="770">
        <v>8944</v>
      </c>
      <c r="L25" s="770"/>
      <c r="M25" s="770"/>
      <c r="N25" s="770"/>
      <c r="O25" s="770"/>
      <c r="P25" s="770"/>
      <c r="Q25" s="770"/>
      <c r="R25" s="770">
        <v>5</v>
      </c>
      <c r="S25" s="770">
        <v>5</v>
      </c>
      <c r="T25" s="770"/>
      <c r="U25" s="770"/>
      <c r="V25" s="770">
        <v>7</v>
      </c>
      <c r="W25" s="770"/>
      <c r="X25" s="770"/>
      <c r="Y25" s="770"/>
      <c r="Z25" s="770">
        <v>33</v>
      </c>
      <c r="AA25" s="770">
        <v>1</v>
      </c>
      <c r="AB25" s="770"/>
      <c r="AC25" s="770"/>
      <c r="AD25" s="770">
        <v>75</v>
      </c>
      <c r="AE25" s="770"/>
      <c r="AF25" s="770"/>
      <c r="AG25" s="770">
        <v>3</v>
      </c>
      <c r="AH25" s="770"/>
      <c r="AI25" s="770"/>
      <c r="AJ25" s="770"/>
      <c r="AK25" s="770"/>
      <c r="AL25" s="770"/>
      <c r="AM25" s="770"/>
      <c r="AN25" s="770">
        <v>13983</v>
      </c>
      <c r="AO25" s="873">
        <v>8997</v>
      </c>
      <c r="AP25" s="9"/>
    </row>
    <row r="26" spans="1:42">
      <c r="A26" s="1" t="s">
        <v>938</v>
      </c>
      <c r="B26" s="770">
        <v>101</v>
      </c>
      <c r="C26" s="770">
        <v>43</v>
      </c>
      <c r="D26" s="770">
        <v>6</v>
      </c>
      <c r="E26" s="770"/>
      <c r="F26" s="770"/>
      <c r="G26" s="770">
        <v>14627</v>
      </c>
      <c r="H26" s="770"/>
      <c r="I26" s="770"/>
      <c r="J26" s="770">
        <v>9</v>
      </c>
      <c r="K26" s="770">
        <v>3014</v>
      </c>
      <c r="L26" s="770">
        <v>4</v>
      </c>
      <c r="M26" s="770">
        <v>23</v>
      </c>
      <c r="N26" s="770"/>
      <c r="O26" s="770"/>
      <c r="P26" s="770">
        <v>3</v>
      </c>
      <c r="Q26" s="770">
        <v>9</v>
      </c>
      <c r="R26" s="770">
        <v>36</v>
      </c>
      <c r="S26" s="770">
        <v>236</v>
      </c>
      <c r="T26" s="770"/>
      <c r="U26" s="770"/>
      <c r="V26" s="770">
        <v>38</v>
      </c>
      <c r="W26" s="770">
        <v>2</v>
      </c>
      <c r="X26" s="770">
        <v>8</v>
      </c>
      <c r="Y26" s="770"/>
      <c r="Z26" s="770">
        <v>104</v>
      </c>
      <c r="AA26" s="770">
        <v>2</v>
      </c>
      <c r="AB26" s="770"/>
      <c r="AC26" s="770">
        <v>33</v>
      </c>
      <c r="AD26" s="770">
        <v>272</v>
      </c>
      <c r="AE26" s="770"/>
      <c r="AF26" s="770"/>
      <c r="AG26" s="770">
        <v>28</v>
      </c>
      <c r="AH26" s="770"/>
      <c r="AI26" s="770"/>
      <c r="AJ26" s="770"/>
      <c r="AK26" s="770"/>
      <c r="AL26" s="770"/>
      <c r="AM26" s="770">
        <v>1</v>
      </c>
      <c r="AN26" s="770">
        <v>18498</v>
      </c>
      <c r="AO26" s="873">
        <v>3537</v>
      </c>
      <c r="AP26" s="9"/>
    </row>
    <row r="27" spans="1:42">
      <c r="A27" s="1" t="s">
        <v>924</v>
      </c>
      <c r="B27" s="770">
        <v>107</v>
      </c>
      <c r="C27" s="770"/>
      <c r="D27" s="770">
        <v>5</v>
      </c>
      <c r="E27" s="770"/>
      <c r="F27" s="770"/>
      <c r="G27" s="770">
        <v>2780</v>
      </c>
      <c r="H27" s="770"/>
      <c r="I27" s="770"/>
      <c r="J27" s="770">
        <v>1</v>
      </c>
      <c r="K27" s="770">
        <v>2707</v>
      </c>
      <c r="L27" s="770">
        <v>2</v>
      </c>
      <c r="M27" s="770">
        <v>3</v>
      </c>
      <c r="N27" s="770"/>
      <c r="O27" s="770"/>
      <c r="P27" s="770"/>
      <c r="Q27" s="770"/>
      <c r="R27" s="770">
        <v>10</v>
      </c>
      <c r="S27" s="770">
        <v>2</v>
      </c>
      <c r="T27" s="770"/>
      <c r="U27" s="770"/>
      <c r="V27" s="770">
        <v>4</v>
      </c>
      <c r="W27" s="770"/>
      <c r="X27" s="770"/>
      <c r="Y27" s="770"/>
      <c r="Z27" s="770">
        <v>17</v>
      </c>
      <c r="AA27" s="770"/>
      <c r="AB27" s="770"/>
      <c r="AC27" s="770"/>
      <c r="AD27" s="770">
        <v>3</v>
      </c>
      <c r="AE27" s="770"/>
      <c r="AF27" s="770"/>
      <c r="AG27" s="770">
        <v>2</v>
      </c>
      <c r="AH27" s="770"/>
      <c r="AI27" s="770"/>
      <c r="AJ27" s="770"/>
      <c r="AK27" s="770"/>
      <c r="AL27" s="770"/>
      <c r="AM27" s="770"/>
      <c r="AN27" s="770">
        <v>5536</v>
      </c>
      <c r="AO27" s="873">
        <v>2751</v>
      </c>
      <c r="AP27" s="9"/>
    </row>
    <row r="28" spans="1:42">
      <c r="A28" s="1" t="s">
        <v>55</v>
      </c>
      <c r="B28" s="770">
        <v>113</v>
      </c>
      <c r="C28" s="770">
        <v>3</v>
      </c>
      <c r="D28" s="770">
        <v>3</v>
      </c>
      <c r="E28" s="770"/>
      <c r="F28" s="770"/>
      <c r="G28" s="770">
        <v>3584</v>
      </c>
      <c r="H28" s="770"/>
      <c r="I28" s="770"/>
      <c r="J28" s="770">
        <v>2</v>
      </c>
      <c r="K28" s="770">
        <v>2576</v>
      </c>
      <c r="L28" s="770"/>
      <c r="M28" s="770">
        <v>21</v>
      </c>
      <c r="N28" s="770"/>
      <c r="O28" s="770"/>
      <c r="P28" s="770">
        <v>1</v>
      </c>
      <c r="Q28" s="770">
        <v>3</v>
      </c>
      <c r="R28" s="770"/>
      <c r="S28" s="770">
        <v>4</v>
      </c>
      <c r="T28" s="770"/>
      <c r="U28" s="770"/>
      <c r="V28" s="770">
        <v>8</v>
      </c>
      <c r="W28" s="770"/>
      <c r="X28" s="770">
        <v>1</v>
      </c>
      <c r="Y28" s="770"/>
      <c r="Z28" s="770">
        <v>16</v>
      </c>
      <c r="AA28" s="770"/>
      <c r="AB28" s="770"/>
      <c r="AC28" s="770">
        <v>3</v>
      </c>
      <c r="AD28" s="770">
        <v>55</v>
      </c>
      <c r="AE28" s="770"/>
      <c r="AF28" s="770"/>
      <c r="AG28" s="770">
        <v>1</v>
      </c>
      <c r="AH28" s="770"/>
      <c r="AI28" s="770"/>
      <c r="AJ28" s="770"/>
      <c r="AK28" s="770"/>
      <c r="AL28" s="770"/>
      <c r="AM28" s="770"/>
      <c r="AN28" s="770">
        <v>6281</v>
      </c>
      <c r="AO28" s="873">
        <v>2638</v>
      </c>
      <c r="AP28" s="9"/>
    </row>
    <row r="29" spans="1:42">
      <c r="A29" s="1" t="s">
        <v>57</v>
      </c>
      <c r="B29" s="770">
        <v>120</v>
      </c>
      <c r="C29" s="770">
        <v>6</v>
      </c>
      <c r="D29" s="770">
        <v>32</v>
      </c>
      <c r="E29" s="770"/>
      <c r="F29" s="770"/>
      <c r="G29" s="770">
        <v>11217</v>
      </c>
      <c r="H29" s="770"/>
      <c r="I29" s="770"/>
      <c r="J29" s="770">
        <v>14</v>
      </c>
      <c r="K29" s="770">
        <v>9194</v>
      </c>
      <c r="L29" s="770">
        <v>2</v>
      </c>
      <c r="M29" s="770">
        <v>1</v>
      </c>
      <c r="N29" s="770"/>
      <c r="O29" s="770"/>
      <c r="P29" s="770"/>
      <c r="Q29" s="770">
        <v>18</v>
      </c>
      <c r="R29" s="770"/>
      <c r="S29" s="770">
        <v>1705</v>
      </c>
      <c r="T29" s="770"/>
      <c r="U29" s="770"/>
      <c r="V29" s="770">
        <v>8</v>
      </c>
      <c r="W29" s="770">
        <v>1</v>
      </c>
      <c r="X29" s="770">
        <v>2</v>
      </c>
      <c r="Y29" s="770"/>
      <c r="Z29" s="770">
        <v>97</v>
      </c>
      <c r="AA29" s="770">
        <v>1</v>
      </c>
      <c r="AB29" s="770"/>
      <c r="AC29" s="770">
        <v>7</v>
      </c>
      <c r="AD29" s="770">
        <v>128</v>
      </c>
      <c r="AE29" s="770"/>
      <c r="AF29" s="770"/>
      <c r="AG29" s="770">
        <v>26</v>
      </c>
      <c r="AH29" s="770"/>
      <c r="AI29" s="770"/>
      <c r="AJ29" s="770"/>
      <c r="AK29" s="770"/>
      <c r="AL29" s="770"/>
      <c r="AM29" s="770"/>
      <c r="AN29" s="770">
        <v>22459</v>
      </c>
      <c r="AO29" s="873">
        <v>11081</v>
      </c>
      <c r="AP29" s="9"/>
    </row>
    <row r="30" spans="1:42">
      <c r="A30" s="1" t="s">
        <v>59</v>
      </c>
      <c r="B30" s="770">
        <v>125</v>
      </c>
      <c r="C30" s="770">
        <v>2</v>
      </c>
      <c r="D30" s="770"/>
      <c r="E30" s="770"/>
      <c r="F30" s="770"/>
      <c r="G30" s="770">
        <v>5514</v>
      </c>
      <c r="H30" s="770"/>
      <c r="I30" s="770"/>
      <c r="J30" s="770"/>
      <c r="K30" s="770">
        <v>1342</v>
      </c>
      <c r="L30" s="770">
        <v>1</v>
      </c>
      <c r="M30" s="770">
        <v>2</v>
      </c>
      <c r="N30" s="770"/>
      <c r="O30" s="770"/>
      <c r="P30" s="770">
        <v>2</v>
      </c>
      <c r="Q30" s="770"/>
      <c r="R30" s="770">
        <v>12</v>
      </c>
      <c r="S30" s="770">
        <v>2</v>
      </c>
      <c r="T30" s="770"/>
      <c r="U30" s="770"/>
      <c r="V30" s="770">
        <v>7</v>
      </c>
      <c r="W30" s="770"/>
      <c r="X30" s="770">
        <v>1</v>
      </c>
      <c r="Y30" s="770"/>
      <c r="Z30" s="770">
        <v>7</v>
      </c>
      <c r="AA30" s="770"/>
      <c r="AB30" s="770"/>
      <c r="AC30" s="770"/>
      <c r="AD30" s="770">
        <v>27</v>
      </c>
      <c r="AE30" s="770"/>
      <c r="AF30" s="770"/>
      <c r="AG30" s="770">
        <v>6</v>
      </c>
      <c r="AH30" s="770"/>
      <c r="AI30" s="770"/>
      <c r="AJ30" s="770"/>
      <c r="AK30" s="770"/>
      <c r="AL30" s="770"/>
      <c r="AM30" s="770"/>
      <c r="AN30" s="770">
        <v>6925</v>
      </c>
      <c r="AO30" s="873">
        <v>1378</v>
      </c>
      <c r="AP30" s="9"/>
    </row>
    <row r="31" spans="1:42">
      <c r="A31" s="1" t="s">
        <v>940</v>
      </c>
      <c r="B31" s="770">
        <v>129</v>
      </c>
      <c r="C31" s="770">
        <v>26</v>
      </c>
      <c r="D31" s="770">
        <v>58</v>
      </c>
      <c r="E31" s="770"/>
      <c r="F31" s="770"/>
      <c r="G31" s="770">
        <v>17760</v>
      </c>
      <c r="H31" s="770">
        <v>4</v>
      </c>
      <c r="I31" s="770"/>
      <c r="J31" s="770"/>
      <c r="K31" s="770">
        <v>3134</v>
      </c>
      <c r="L31" s="770">
        <v>3</v>
      </c>
      <c r="M31" s="770">
        <v>4</v>
      </c>
      <c r="N31" s="770"/>
      <c r="O31" s="770"/>
      <c r="P31" s="770">
        <v>23</v>
      </c>
      <c r="Q31" s="770"/>
      <c r="R31" s="770">
        <v>37</v>
      </c>
      <c r="S31" s="770">
        <v>16</v>
      </c>
      <c r="T31" s="770"/>
      <c r="U31" s="770"/>
      <c r="V31" s="770">
        <v>100</v>
      </c>
      <c r="W31" s="770">
        <v>12</v>
      </c>
      <c r="X31" s="770">
        <v>15</v>
      </c>
      <c r="Y31" s="770"/>
      <c r="Z31" s="770">
        <v>179</v>
      </c>
      <c r="AA31" s="770">
        <v>11</v>
      </c>
      <c r="AB31" s="770"/>
      <c r="AC31" s="770">
        <v>80</v>
      </c>
      <c r="AD31" s="770">
        <v>217</v>
      </c>
      <c r="AE31" s="770">
        <v>1</v>
      </c>
      <c r="AF31" s="770"/>
      <c r="AG31" s="770">
        <v>147</v>
      </c>
      <c r="AH31" s="770"/>
      <c r="AI31" s="770">
        <v>1</v>
      </c>
      <c r="AJ31" s="770"/>
      <c r="AK31" s="770"/>
      <c r="AL31" s="770">
        <v>9</v>
      </c>
      <c r="AM31" s="770"/>
      <c r="AN31" s="770">
        <v>21837</v>
      </c>
      <c r="AO31" s="873">
        <v>3622</v>
      </c>
      <c r="AP31" s="9"/>
    </row>
    <row r="32" spans="1:42">
      <c r="A32" s="1" t="s">
        <v>63</v>
      </c>
      <c r="B32" s="770">
        <v>134</v>
      </c>
      <c r="C32" s="770"/>
      <c r="D32" s="770"/>
      <c r="E32" s="770"/>
      <c r="F32" s="770"/>
      <c r="G32" s="770">
        <v>4533</v>
      </c>
      <c r="H32" s="770"/>
      <c r="I32" s="770"/>
      <c r="J32" s="770">
        <v>2</v>
      </c>
      <c r="K32" s="770">
        <v>1650</v>
      </c>
      <c r="L32" s="770"/>
      <c r="M32" s="770"/>
      <c r="N32" s="770"/>
      <c r="O32" s="770"/>
      <c r="P32" s="770"/>
      <c r="Q32" s="770"/>
      <c r="R32" s="770">
        <v>25</v>
      </c>
      <c r="S32" s="770"/>
      <c r="T32" s="770"/>
      <c r="U32" s="770"/>
      <c r="V32" s="770">
        <v>1</v>
      </c>
      <c r="W32" s="770"/>
      <c r="X32" s="770"/>
      <c r="Y32" s="770"/>
      <c r="Z32" s="770">
        <v>2</v>
      </c>
      <c r="AA32" s="770"/>
      <c r="AB32" s="770"/>
      <c r="AC32" s="770"/>
      <c r="AD32" s="770">
        <v>24</v>
      </c>
      <c r="AE32" s="770"/>
      <c r="AF32" s="770"/>
      <c r="AG32" s="770">
        <v>3</v>
      </c>
      <c r="AH32" s="770"/>
      <c r="AI32" s="770"/>
      <c r="AJ32" s="770"/>
      <c r="AK32" s="770"/>
      <c r="AL32" s="770"/>
      <c r="AM32" s="770"/>
      <c r="AN32" s="770">
        <v>6240</v>
      </c>
      <c r="AO32" s="873">
        <v>1680</v>
      </c>
      <c r="AP32" s="9"/>
    </row>
    <row r="33" spans="1:42">
      <c r="A33" s="1" t="s">
        <v>65</v>
      </c>
      <c r="B33" s="770">
        <v>138</v>
      </c>
      <c r="C33" s="770">
        <v>1</v>
      </c>
      <c r="D33" s="770">
        <v>3</v>
      </c>
      <c r="E33" s="770"/>
      <c r="F33" s="770"/>
      <c r="G33" s="770">
        <v>7938</v>
      </c>
      <c r="H33" s="770"/>
      <c r="I33" s="770"/>
      <c r="J33" s="770"/>
      <c r="K33" s="770">
        <v>3083</v>
      </c>
      <c r="L33" s="770">
        <v>2</v>
      </c>
      <c r="M33" s="770"/>
      <c r="N33" s="770"/>
      <c r="O33" s="770"/>
      <c r="P33" s="770"/>
      <c r="Q33" s="770"/>
      <c r="R33" s="770">
        <v>10</v>
      </c>
      <c r="S33" s="770">
        <v>6</v>
      </c>
      <c r="T33" s="770"/>
      <c r="U33" s="770"/>
      <c r="V33" s="770">
        <v>6</v>
      </c>
      <c r="W33" s="770"/>
      <c r="X33" s="770">
        <v>1</v>
      </c>
      <c r="Y33" s="770"/>
      <c r="Z33" s="770">
        <v>4</v>
      </c>
      <c r="AA33" s="770"/>
      <c r="AB33" s="770"/>
      <c r="AC33" s="770">
        <v>17</v>
      </c>
      <c r="AD33" s="770">
        <v>52</v>
      </c>
      <c r="AE33" s="770"/>
      <c r="AF33" s="770"/>
      <c r="AG33" s="770">
        <v>6</v>
      </c>
      <c r="AH33" s="770"/>
      <c r="AI33" s="770"/>
      <c r="AJ33" s="770"/>
      <c r="AK33" s="770"/>
      <c r="AL33" s="770"/>
      <c r="AM33" s="770"/>
      <c r="AN33" s="770">
        <v>11129</v>
      </c>
      <c r="AO33" s="873">
        <v>3116</v>
      </c>
      <c r="AP33" s="9"/>
    </row>
    <row r="34" spans="1:42">
      <c r="A34" s="1" t="s">
        <v>67</v>
      </c>
      <c r="B34" s="770">
        <v>142</v>
      </c>
      <c r="C34" s="770"/>
      <c r="D34" s="770"/>
      <c r="E34" s="770"/>
      <c r="F34" s="770"/>
      <c r="G34" s="770">
        <v>2471</v>
      </c>
      <c r="H34" s="770"/>
      <c r="I34" s="770"/>
      <c r="J34" s="770"/>
      <c r="K34" s="770">
        <v>484</v>
      </c>
      <c r="L34" s="770"/>
      <c r="M34" s="770">
        <v>1</v>
      </c>
      <c r="N34" s="770"/>
      <c r="O34" s="770"/>
      <c r="P34" s="770">
        <v>1</v>
      </c>
      <c r="Q34" s="770"/>
      <c r="R34" s="770">
        <v>6</v>
      </c>
      <c r="S34" s="770"/>
      <c r="T34" s="770"/>
      <c r="U34" s="770"/>
      <c r="V34" s="770">
        <v>3</v>
      </c>
      <c r="W34" s="770"/>
      <c r="X34" s="770">
        <v>1</v>
      </c>
      <c r="Y34" s="770"/>
      <c r="Z34" s="770">
        <v>3</v>
      </c>
      <c r="AA34" s="770"/>
      <c r="AB34" s="770"/>
      <c r="AC34" s="770">
        <v>1</v>
      </c>
      <c r="AD34" s="770">
        <v>25</v>
      </c>
      <c r="AE34" s="770"/>
      <c r="AF34" s="770"/>
      <c r="AG34" s="770">
        <v>2</v>
      </c>
      <c r="AH34" s="770"/>
      <c r="AI34" s="770"/>
      <c r="AJ34" s="770"/>
      <c r="AK34" s="770"/>
      <c r="AL34" s="770"/>
      <c r="AM34" s="770"/>
      <c r="AN34" s="770">
        <v>2998</v>
      </c>
      <c r="AO34" s="873">
        <v>499</v>
      </c>
      <c r="AP34" s="9"/>
    </row>
    <row r="35" spans="1:42">
      <c r="A35" s="1" t="s">
        <v>69</v>
      </c>
      <c r="B35" s="770">
        <v>145</v>
      </c>
      <c r="C35" s="770"/>
      <c r="D35" s="770">
        <v>1</v>
      </c>
      <c r="E35" s="770"/>
      <c r="F35" s="770"/>
      <c r="G35" s="770">
        <v>2860</v>
      </c>
      <c r="H35" s="770"/>
      <c r="I35" s="770"/>
      <c r="J35" s="770">
        <v>2</v>
      </c>
      <c r="K35" s="770">
        <v>365</v>
      </c>
      <c r="L35" s="770"/>
      <c r="M35" s="770"/>
      <c r="N35" s="770"/>
      <c r="O35" s="770"/>
      <c r="P35" s="770"/>
      <c r="Q35" s="770"/>
      <c r="R35" s="770">
        <v>34</v>
      </c>
      <c r="S35" s="770">
        <v>5</v>
      </c>
      <c r="T35" s="770"/>
      <c r="U35" s="770"/>
      <c r="V35" s="770">
        <v>4</v>
      </c>
      <c r="W35" s="770">
        <v>1</v>
      </c>
      <c r="X35" s="770">
        <v>2</v>
      </c>
      <c r="Y35" s="770"/>
      <c r="Z35" s="770">
        <v>6</v>
      </c>
      <c r="AA35" s="770"/>
      <c r="AB35" s="770"/>
      <c r="AC35" s="770">
        <v>1</v>
      </c>
      <c r="AD35" s="770">
        <v>12</v>
      </c>
      <c r="AE35" s="770"/>
      <c r="AF35" s="770"/>
      <c r="AG35" s="770">
        <v>4</v>
      </c>
      <c r="AH35" s="770"/>
      <c r="AI35" s="770"/>
      <c r="AJ35" s="770"/>
      <c r="AK35" s="770"/>
      <c r="AL35" s="770"/>
      <c r="AM35" s="770"/>
      <c r="AN35" s="770">
        <v>3297</v>
      </c>
      <c r="AO35" s="873">
        <v>420</v>
      </c>
      <c r="AP35" s="9"/>
    </row>
    <row r="36" spans="1:42">
      <c r="A36" s="1" t="s">
        <v>71</v>
      </c>
      <c r="B36" s="770">
        <v>147</v>
      </c>
      <c r="C36" s="770">
        <v>4</v>
      </c>
      <c r="D36" s="770">
        <v>11</v>
      </c>
      <c r="E36" s="770"/>
      <c r="F36" s="770">
        <v>2</v>
      </c>
      <c r="G36" s="770">
        <v>12955</v>
      </c>
      <c r="H36" s="770">
        <v>1</v>
      </c>
      <c r="I36" s="770">
        <v>1</v>
      </c>
      <c r="J36" s="770">
        <v>47</v>
      </c>
      <c r="K36" s="770">
        <v>18167</v>
      </c>
      <c r="L36" s="770">
        <v>3</v>
      </c>
      <c r="M36" s="770">
        <v>86</v>
      </c>
      <c r="N36" s="770">
        <v>1</v>
      </c>
      <c r="O36" s="770"/>
      <c r="P36" s="770">
        <v>1</v>
      </c>
      <c r="Q36" s="770">
        <v>18</v>
      </c>
      <c r="R36" s="770">
        <v>1</v>
      </c>
      <c r="S36" s="770">
        <v>75</v>
      </c>
      <c r="T36" s="770">
        <v>7</v>
      </c>
      <c r="U36" s="770"/>
      <c r="V36" s="770">
        <v>14</v>
      </c>
      <c r="W36" s="770">
        <v>11</v>
      </c>
      <c r="X36" s="770">
        <v>5</v>
      </c>
      <c r="Y36" s="770">
        <v>2</v>
      </c>
      <c r="Z36" s="770">
        <v>76</v>
      </c>
      <c r="AA36" s="770">
        <v>1</v>
      </c>
      <c r="AB36" s="770"/>
      <c r="AC36" s="770">
        <v>67</v>
      </c>
      <c r="AD36" s="770">
        <v>289</v>
      </c>
      <c r="AE36" s="770"/>
      <c r="AF36" s="770"/>
      <c r="AG36" s="770">
        <v>7</v>
      </c>
      <c r="AH36" s="770"/>
      <c r="AI36" s="770"/>
      <c r="AJ36" s="770"/>
      <c r="AK36" s="770"/>
      <c r="AL36" s="770"/>
      <c r="AM36" s="770"/>
      <c r="AN36" s="770">
        <v>31852</v>
      </c>
      <c r="AO36" s="873">
        <v>18530</v>
      </c>
      <c r="AP36" s="9"/>
    </row>
    <row r="37" spans="1:42">
      <c r="A37" s="1" t="s">
        <v>73</v>
      </c>
      <c r="B37" s="770">
        <v>148</v>
      </c>
      <c r="C37" s="770">
        <v>3</v>
      </c>
      <c r="D37" s="770">
        <v>18</v>
      </c>
      <c r="E37" s="770"/>
      <c r="F37" s="770"/>
      <c r="G37" s="770">
        <v>13292</v>
      </c>
      <c r="H37" s="770"/>
      <c r="I37" s="770"/>
      <c r="J37" s="770">
        <v>4</v>
      </c>
      <c r="K37" s="770">
        <v>5051</v>
      </c>
      <c r="L37" s="770">
        <v>17</v>
      </c>
      <c r="M37" s="770">
        <v>14</v>
      </c>
      <c r="N37" s="770"/>
      <c r="O37" s="770"/>
      <c r="P37" s="770">
        <v>5</v>
      </c>
      <c r="Q37" s="770"/>
      <c r="R37" s="770">
        <v>22</v>
      </c>
      <c r="S37" s="770">
        <v>35</v>
      </c>
      <c r="T37" s="770"/>
      <c r="U37" s="770"/>
      <c r="V37" s="770">
        <v>31</v>
      </c>
      <c r="W37" s="770">
        <v>10</v>
      </c>
      <c r="X37" s="770">
        <v>1</v>
      </c>
      <c r="Y37" s="770">
        <v>1</v>
      </c>
      <c r="Z37" s="770">
        <v>145</v>
      </c>
      <c r="AA37" s="770">
        <v>12</v>
      </c>
      <c r="AB37" s="770"/>
      <c r="AC37" s="770">
        <v>53</v>
      </c>
      <c r="AD37" s="770">
        <v>385</v>
      </c>
      <c r="AE37" s="770"/>
      <c r="AF37" s="770"/>
      <c r="AG37" s="770">
        <v>109</v>
      </c>
      <c r="AH37" s="770"/>
      <c r="AI37" s="770">
        <v>1</v>
      </c>
      <c r="AJ37" s="770"/>
      <c r="AK37" s="770"/>
      <c r="AL37" s="770">
        <v>1</v>
      </c>
      <c r="AM37" s="770"/>
      <c r="AN37" s="770">
        <v>19210</v>
      </c>
      <c r="AO37" s="873">
        <v>5369</v>
      </c>
      <c r="AP37" s="9"/>
    </row>
    <row r="38" spans="1:42">
      <c r="A38" s="1" t="s">
        <v>925</v>
      </c>
      <c r="B38" s="770">
        <v>150</v>
      </c>
      <c r="C38" s="770"/>
      <c r="D38" s="770"/>
      <c r="E38" s="770"/>
      <c r="F38" s="770"/>
      <c r="G38" s="770">
        <v>1303</v>
      </c>
      <c r="H38" s="770"/>
      <c r="I38" s="770"/>
      <c r="J38" s="770"/>
      <c r="K38" s="770">
        <v>256</v>
      </c>
      <c r="L38" s="770">
        <v>1</v>
      </c>
      <c r="M38" s="770">
        <v>1</v>
      </c>
      <c r="N38" s="770"/>
      <c r="O38" s="770"/>
      <c r="P38" s="770"/>
      <c r="Q38" s="770"/>
      <c r="R38" s="770">
        <v>11</v>
      </c>
      <c r="S38" s="770">
        <v>1</v>
      </c>
      <c r="T38" s="770"/>
      <c r="U38" s="770"/>
      <c r="V38" s="770">
        <v>1</v>
      </c>
      <c r="W38" s="770"/>
      <c r="X38" s="770"/>
      <c r="Y38" s="770"/>
      <c r="Z38" s="770">
        <v>1</v>
      </c>
      <c r="AA38" s="770"/>
      <c r="AB38" s="770"/>
      <c r="AC38" s="770">
        <v>1</v>
      </c>
      <c r="AD38" s="770">
        <v>13</v>
      </c>
      <c r="AE38" s="770"/>
      <c r="AF38" s="770"/>
      <c r="AG38" s="770">
        <v>1</v>
      </c>
      <c r="AH38" s="770"/>
      <c r="AI38" s="770"/>
      <c r="AJ38" s="770"/>
      <c r="AK38" s="770"/>
      <c r="AL38" s="770"/>
      <c r="AM38" s="770"/>
      <c r="AN38" s="770">
        <v>1590</v>
      </c>
      <c r="AO38" s="873">
        <v>272</v>
      </c>
      <c r="AP38" s="9"/>
    </row>
    <row r="39" spans="1:42">
      <c r="A39" s="1" t="s">
        <v>77</v>
      </c>
      <c r="B39" s="770">
        <v>154</v>
      </c>
      <c r="C39" s="770">
        <v>15</v>
      </c>
      <c r="D39" s="770">
        <v>310</v>
      </c>
      <c r="E39" s="770"/>
      <c r="F39" s="770"/>
      <c r="G39" s="770">
        <v>51656</v>
      </c>
      <c r="H39" s="770"/>
      <c r="I39" s="770"/>
      <c r="J39" s="770">
        <v>16</v>
      </c>
      <c r="K39" s="770">
        <v>24229</v>
      </c>
      <c r="L39" s="770">
        <v>10</v>
      </c>
      <c r="M39" s="770">
        <v>42</v>
      </c>
      <c r="N39" s="770"/>
      <c r="O39" s="770"/>
      <c r="P39" s="770">
        <v>15</v>
      </c>
      <c r="Q39" s="770"/>
      <c r="R39" s="770">
        <v>16</v>
      </c>
      <c r="S39" s="770">
        <v>2138</v>
      </c>
      <c r="T39" s="770"/>
      <c r="U39" s="770"/>
      <c r="V39" s="770">
        <v>57</v>
      </c>
      <c r="W39" s="770">
        <v>10</v>
      </c>
      <c r="X39" s="770">
        <v>15</v>
      </c>
      <c r="Y39" s="770"/>
      <c r="Z39" s="770">
        <v>442</v>
      </c>
      <c r="AA39" s="770">
        <v>4</v>
      </c>
      <c r="AB39" s="770">
        <v>6</v>
      </c>
      <c r="AC39" s="770">
        <v>55</v>
      </c>
      <c r="AD39" s="770">
        <v>652</v>
      </c>
      <c r="AE39" s="770">
        <v>1</v>
      </c>
      <c r="AF39" s="770"/>
      <c r="AG39" s="770">
        <v>84</v>
      </c>
      <c r="AH39" s="770"/>
      <c r="AI39" s="770"/>
      <c r="AJ39" s="770"/>
      <c r="AK39" s="770"/>
      <c r="AL39" s="770">
        <v>1</v>
      </c>
      <c r="AM39" s="770">
        <v>6</v>
      </c>
      <c r="AN39" s="770">
        <v>79780</v>
      </c>
      <c r="AO39" s="873">
        <v>27325</v>
      </c>
      <c r="AP39" s="9"/>
    </row>
    <row r="40" spans="1:42">
      <c r="A40" s="1" t="s">
        <v>79</v>
      </c>
      <c r="B40" s="770">
        <v>172</v>
      </c>
      <c r="C40" s="770">
        <v>6</v>
      </c>
      <c r="D40" s="770">
        <v>16</v>
      </c>
      <c r="E40" s="770"/>
      <c r="F40" s="770"/>
      <c r="G40" s="770">
        <v>15899</v>
      </c>
      <c r="H40" s="770">
        <v>2</v>
      </c>
      <c r="I40" s="770">
        <v>16</v>
      </c>
      <c r="J40" s="770">
        <v>47</v>
      </c>
      <c r="K40" s="770">
        <v>23039</v>
      </c>
      <c r="L40" s="770">
        <v>24</v>
      </c>
      <c r="M40" s="770">
        <v>146</v>
      </c>
      <c r="N40" s="770"/>
      <c r="O40" s="770"/>
      <c r="P40" s="770">
        <v>5</v>
      </c>
      <c r="Q40" s="770">
        <v>14</v>
      </c>
      <c r="R40" s="770"/>
      <c r="S40" s="770">
        <v>2893</v>
      </c>
      <c r="T40" s="770">
        <v>2</v>
      </c>
      <c r="U40" s="770">
        <v>2</v>
      </c>
      <c r="V40" s="770">
        <v>42</v>
      </c>
      <c r="W40" s="770">
        <v>4</v>
      </c>
      <c r="X40" s="770">
        <v>10</v>
      </c>
      <c r="Y40" s="770"/>
      <c r="Z40" s="770">
        <v>144</v>
      </c>
      <c r="AA40" s="770"/>
      <c r="AB40" s="770"/>
      <c r="AC40" s="770">
        <v>78</v>
      </c>
      <c r="AD40" s="770">
        <v>352</v>
      </c>
      <c r="AE40" s="770"/>
      <c r="AF40" s="770"/>
      <c r="AG40" s="770">
        <v>25</v>
      </c>
      <c r="AH40" s="770">
        <v>1</v>
      </c>
      <c r="AI40" s="770"/>
      <c r="AJ40" s="770"/>
      <c r="AK40" s="770"/>
      <c r="AL40" s="770"/>
      <c r="AM40" s="770">
        <v>1</v>
      </c>
      <c r="AN40" s="770">
        <v>42768</v>
      </c>
      <c r="AO40" s="873">
        <v>26394</v>
      </c>
      <c r="AP40" s="9"/>
    </row>
    <row r="41" spans="1:42">
      <c r="A41" s="1" t="s">
        <v>81</v>
      </c>
      <c r="B41" s="770">
        <v>190</v>
      </c>
      <c r="C41" s="770">
        <v>2</v>
      </c>
      <c r="D41" s="770">
        <v>1</v>
      </c>
      <c r="E41" s="770"/>
      <c r="F41" s="770"/>
      <c r="G41" s="770">
        <v>5248</v>
      </c>
      <c r="H41" s="770"/>
      <c r="I41" s="770"/>
      <c r="J41" s="770">
        <v>1</v>
      </c>
      <c r="K41" s="770">
        <v>1309</v>
      </c>
      <c r="L41" s="770"/>
      <c r="M41" s="770">
        <v>2</v>
      </c>
      <c r="N41" s="770"/>
      <c r="O41" s="770"/>
      <c r="P41" s="770">
        <v>3</v>
      </c>
      <c r="Q41" s="770">
        <v>1</v>
      </c>
      <c r="R41" s="770">
        <v>15</v>
      </c>
      <c r="S41" s="770">
        <v>3</v>
      </c>
      <c r="T41" s="770"/>
      <c r="U41" s="770"/>
      <c r="V41" s="770">
        <v>10</v>
      </c>
      <c r="W41" s="770"/>
      <c r="X41" s="770"/>
      <c r="Y41" s="770"/>
      <c r="Z41" s="770">
        <v>20</v>
      </c>
      <c r="AA41" s="770">
        <v>1</v>
      </c>
      <c r="AB41" s="770"/>
      <c r="AC41" s="770"/>
      <c r="AD41" s="770">
        <v>70</v>
      </c>
      <c r="AE41" s="770"/>
      <c r="AF41" s="770"/>
      <c r="AG41" s="770">
        <v>15</v>
      </c>
      <c r="AH41" s="770"/>
      <c r="AI41" s="770"/>
      <c r="AJ41" s="770"/>
      <c r="AK41" s="770"/>
      <c r="AL41" s="770"/>
      <c r="AM41" s="770"/>
      <c r="AN41" s="770">
        <v>6701</v>
      </c>
      <c r="AO41" s="873">
        <v>1368</v>
      </c>
      <c r="AP41" s="9"/>
    </row>
    <row r="42" spans="1:42">
      <c r="A42" s="1" t="s">
        <v>84</v>
      </c>
      <c r="B42" s="770">
        <v>197</v>
      </c>
      <c r="C42" s="770">
        <v>1</v>
      </c>
      <c r="D42" s="770">
        <v>6</v>
      </c>
      <c r="E42" s="770"/>
      <c r="F42" s="770"/>
      <c r="G42" s="770">
        <v>2573</v>
      </c>
      <c r="H42" s="770">
        <v>2</v>
      </c>
      <c r="I42" s="770"/>
      <c r="J42" s="770">
        <v>2</v>
      </c>
      <c r="K42" s="770">
        <v>8882</v>
      </c>
      <c r="L42" s="770">
        <v>1</v>
      </c>
      <c r="M42" s="770">
        <v>32</v>
      </c>
      <c r="N42" s="770"/>
      <c r="O42" s="770"/>
      <c r="P42" s="770">
        <v>1</v>
      </c>
      <c r="Q42" s="770"/>
      <c r="R42" s="770">
        <v>10</v>
      </c>
      <c r="S42" s="770">
        <v>5</v>
      </c>
      <c r="T42" s="770"/>
      <c r="U42" s="770"/>
      <c r="V42" s="770">
        <v>4</v>
      </c>
      <c r="W42" s="770">
        <v>2</v>
      </c>
      <c r="X42" s="770">
        <v>3</v>
      </c>
      <c r="Y42" s="770"/>
      <c r="Z42" s="770">
        <v>24</v>
      </c>
      <c r="AA42" s="770">
        <v>1</v>
      </c>
      <c r="AB42" s="770"/>
      <c r="AC42" s="770">
        <v>18</v>
      </c>
      <c r="AD42" s="770">
        <v>42</v>
      </c>
      <c r="AE42" s="770"/>
      <c r="AF42" s="770"/>
      <c r="AG42" s="770">
        <v>2</v>
      </c>
      <c r="AH42" s="770"/>
      <c r="AI42" s="770"/>
      <c r="AJ42" s="770"/>
      <c r="AK42" s="770"/>
      <c r="AL42" s="770"/>
      <c r="AM42" s="770"/>
      <c r="AN42" s="770">
        <v>11611</v>
      </c>
      <c r="AO42" s="873">
        <v>8976</v>
      </c>
      <c r="AP42" s="9"/>
    </row>
    <row r="43" spans="1:42">
      <c r="A43" s="1" t="s">
        <v>86</v>
      </c>
      <c r="B43" s="770">
        <v>206</v>
      </c>
      <c r="C43" s="770"/>
      <c r="D43" s="770"/>
      <c r="E43" s="770"/>
      <c r="F43" s="770"/>
      <c r="G43" s="770">
        <v>1648</v>
      </c>
      <c r="H43" s="770"/>
      <c r="I43" s="770"/>
      <c r="J43" s="770"/>
      <c r="K43" s="770">
        <v>994</v>
      </c>
      <c r="L43" s="770"/>
      <c r="M43" s="770">
        <v>4</v>
      </c>
      <c r="N43" s="770"/>
      <c r="O43" s="770"/>
      <c r="P43" s="770"/>
      <c r="Q43" s="770"/>
      <c r="R43" s="770"/>
      <c r="S43" s="770">
        <v>6</v>
      </c>
      <c r="T43" s="770"/>
      <c r="U43" s="770"/>
      <c r="V43" s="770">
        <v>6</v>
      </c>
      <c r="W43" s="770"/>
      <c r="X43" s="770">
        <v>1</v>
      </c>
      <c r="Y43" s="770"/>
      <c r="Z43" s="770"/>
      <c r="AA43" s="770">
        <v>1</v>
      </c>
      <c r="AB43" s="770"/>
      <c r="AC43" s="770">
        <v>2</v>
      </c>
      <c r="AD43" s="770">
        <v>12</v>
      </c>
      <c r="AE43" s="770"/>
      <c r="AF43" s="770"/>
      <c r="AG43" s="770">
        <v>7</v>
      </c>
      <c r="AH43" s="770"/>
      <c r="AI43" s="770"/>
      <c r="AJ43" s="770"/>
      <c r="AK43" s="770"/>
      <c r="AL43" s="770"/>
      <c r="AM43" s="770"/>
      <c r="AN43" s="770">
        <v>2681</v>
      </c>
      <c r="AO43" s="873">
        <v>1012</v>
      </c>
      <c r="AP43" s="9"/>
    </row>
    <row r="44" spans="1:42">
      <c r="A44" s="1" t="s">
        <v>88</v>
      </c>
      <c r="B44" s="770">
        <v>209</v>
      </c>
      <c r="C44" s="770">
        <v>18</v>
      </c>
      <c r="D44" s="770">
        <v>3</v>
      </c>
      <c r="E44" s="770"/>
      <c r="F44" s="770">
        <v>2</v>
      </c>
      <c r="G44" s="770">
        <v>10432</v>
      </c>
      <c r="H44" s="770"/>
      <c r="I44" s="770">
        <v>1</v>
      </c>
      <c r="J44" s="770">
        <v>1</v>
      </c>
      <c r="K44" s="770">
        <v>2170</v>
      </c>
      <c r="L44" s="770">
        <v>13</v>
      </c>
      <c r="M44" s="770">
        <v>1</v>
      </c>
      <c r="N44" s="770"/>
      <c r="O44" s="770"/>
      <c r="P44" s="770">
        <v>1</v>
      </c>
      <c r="Q44" s="770"/>
      <c r="R44" s="770">
        <v>18</v>
      </c>
      <c r="S44" s="770">
        <v>3</v>
      </c>
      <c r="T44" s="770"/>
      <c r="U44" s="770"/>
      <c r="V44" s="770">
        <v>10</v>
      </c>
      <c r="W44" s="770">
        <v>1</v>
      </c>
      <c r="X44" s="770"/>
      <c r="Y44" s="770"/>
      <c r="Z44" s="770">
        <v>11</v>
      </c>
      <c r="AA44" s="770"/>
      <c r="AB44" s="770"/>
      <c r="AC44" s="770">
        <v>3</v>
      </c>
      <c r="AD44" s="770">
        <v>101</v>
      </c>
      <c r="AE44" s="770"/>
      <c r="AF44" s="770"/>
      <c r="AG44" s="770">
        <v>9</v>
      </c>
      <c r="AH44" s="770"/>
      <c r="AI44" s="770"/>
      <c r="AJ44" s="770"/>
      <c r="AK44" s="770"/>
      <c r="AL44" s="770"/>
      <c r="AM44" s="770"/>
      <c r="AN44" s="770">
        <v>12798</v>
      </c>
      <c r="AO44" s="873">
        <v>2250</v>
      </c>
      <c r="AP44" s="9"/>
    </row>
    <row r="45" spans="1:42">
      <c r="A45" s="1" t="s">
        <v>90</v>
      </c>
      <c r="B45" s="770">
        <v>212</v>
      </c>
      <c r="C45" s="770">
        <v>123</v>
      </c>
      <c r="D45" s="770">
        <v>131</v>
      </c>
      <c r="E45" s="770"/>
      <c r="F45" s="770">
        <v>5</v>
      </c>
      <c r="G45" s="770">
        <v>16024</v>
      </c>
      <c r="H45" s="770">
        <v>6</v>
      </c>
      <c r="I45" s="770">
        <v>17</v>
      </c>
      <c r="J45" s="770">
        <v>6</v>
      </c>
      <c r="K45" s="770">
        <v>3277</v>
      </c>
      <c r="L45" s="770">
        <v>25</v>
      </c>
      <c r="M45" s="770">
        <v>20</v>
      </c>
      <c r="N45" s="770">
        <v>1</v>
      </c>
      <c r="O45" s="770"/>
      <c r="P45" s="770">
        <v>6</v>
      </c>
      <c r="Q45" s="770">
        <v>10</v>
      </c>
      <c r="R45" s="770">
        <v>30</v>
      </c>
      <c r="S45" s="770">
        <v>3</v>
      </c>
      <c r="T45" s="770">
        <v>1</v>
      </c>
      <c r="U45" s="770">
        <v>1</v>
      </c>
      <c r="V45" s="770">
        <v>45</v>
      </c>
      <c r="W45" s="770">
        <v>11</v>
      </c>
      <c r="X45" s="770">
        <v>24</v>
      </c>
      <c r="Y45" s="770">
        <v>7</v>
      </c>
      <c r="Z45" s="770">
        <v>135</v>
      </c>
      <c r="AA45" s="770">
        <v>2</v>
      </c>
      <c r="AB45" s="770"/>
      <c r="AC45" s="770">
        <v>27</v>
      </c>
      <c r="AD45" s="770">
        <v>525</v>
      </c>
      <c r="AE45" s="770">
        <v>4</v>
      </c>
      <c r="AF45" s="770"/>
      <c r="AG45" s="770">
        <v>46</v>
      </c>
      <c r="AH45" s="770"/>
      <c r="AI45" s="770">
        <v>3</v>
      </c>
      <c r="AJ45" s="770"/>
      <c r="AK45" s="770"/>
      <c r="AL45" s="770">
        <v>9</v>
      </c>
      <c r="AM45" s="770"/>
      <c r="AN45" s="770">
        <v>20524</v>
      </c>
      <c r="AO45" s="873">
        <v>3862</v>
      </c>
      <c r="AP45" s="9"/>
    </row>
    <row r="46" spans="1:42">
      <c r="A46" s="1" t="s">
        <v>92</v>
      </c>
      <c r="B46" s="770">
        <v>234</v>
      </c>
      <c r="C46" s="770">
        <v>3</v>
      </c>
      <c r="D46" s="770">
        <v>15</v>
      </c>
      <c r="E46" s="770">
        <v>1</v>
      </c>
      <c r="F46" s="770"/>
      <c r="G46" s="770">
        <v>4734</v>
      </c>
      <c r="H46" s="770"/>
      <c r="I46" s="770"/>
      <c r="J46" s="770">
        <v>52</v>
      </c>
      <c r="K46" s="770">
        <v>11338</v>
      </c>
      <c r="L46" s="770">
        <v>3</v>
      </c>
      <c r="M46" s="770">
        <v>3</v>
      </c>
      <c r="N46" s="770"/>
      <c r="O46" s="770"/>
      <c r="P46" s="770"/>
      <c r="Q46" s="770">
        <v>187</v>
      </c>
      <c r="R46" s="770">
        <v>1</v>
      </c>
      <c r="S46" s="770">
        <v>5135</v>
      </c>
      <c r="T46" s="770"/>
      <c r="U46" s="770"/>
      <c r="V46" s="770">
        <v>12</v>
      </c>
      <c r="W46" s="770">
        <v>3</v>
      </c>
      <c r="X46" s="770"/>
      <c r="Y46" s="770"/>
      <c r="Z46" s="770">
        <v>91</v>
      </c>
      <c r="AA46" s="770">
        <v>1</v>
      </c>
      <c r="AB46" s="770"/>
      <c r="AC46" s="770">
        <v>13</v>
      </c>
      <c r="AD46" s="770">
        <v>115</v>
      </c>
      <c r="AE46" s="770"/>
      <c r="AF46" s="770"/>
      <c r="AG46" s="770">
        <v>5</v>
      </c>
      <c r="AH46" s="770"/>
      <c r="AI46" s="770"/>
      <c r="AJ46" s="770"/>
      <c r="AK46" s="770"/>
      <c r="AL46" s="770"/>
      <c r="AM46" s="770">
        <v>3</v>
      </c>
      <c r="AN46" s="770">
        <v>21715</v>
      </c>
      <c r="AO46" s="873">
        <v>16844</v>
      </c>
      <c r="AP46" s="9"/>
    </row>
    <row r="47" spans="1:42">
      <c r="A47" s="1" t="s">
        <v>95</v>
      </c>
      <c r="B47" s="770">
        <v>237</v>
      </c>
      <c r="C47" s="770"/>
      <c r="D47" s="770">
        <v>3</v>
      </c>
      <c r="E47" s="770"/>
      <c r="F47" s="770"/>
      <c r="G47" s="770">
        <v>7299</v>
      </c>
      <c r="H47" s="770"/>
      <c r="I47" s="770"/>
      <c r="J47" s="770">
        <v>2</v>
      </c>
      <c r="K47" s="770">
        <v>1447</v>
      </c>
      <c r="L47" s="770"/>
      <c r="M47" s="770"/>
      <c r="N47" s="770"/>
      <c r="O47" s="770"/>
      <c r="P47" s="770"/>
      <c r="Q47" s="770"/>
      <c r="R47" s="770">
        <v>28</v>
      </c>
      <c r="S47" s="770">
        <v>4</v>
      </c>
      <c r="T47" s="770"/>
      <c r="U47" s="770"/>
      <c r="V47" s="770">
        <v>12</v>
      </c>
      <c r="W47" s="770"/>
      <c r="X47" s="770">
        <v>3</v>
      </c>
      <c r="Y47" s="770"/>
      <c r="Z47" s="770">
        <v>49</v>
      </c>
      <c r="AA47" s="770"/>
      <c r="AB47" s="770"/>
      <c r="AC47" s="770">
        <v>92</v>
      </c>
      <c r="AD47" s="770">
        <v>278</v>
      </c>
      <c r="AE47" s="770">
        <v>1</v>
      </c>
      <c r="AF47" s="770"/>
      <c r="AG47" s="770">
        <v>40</v>
      </c>
      <c r="AH47" s="770"/>
      <c r="AI47" s="770">
        <v>2</v>
      </c>
      <c r="AJ47" s="770"/>
      <c r="AK47" s="770"/>
      <c r="AL47" s="770">
        <v>6</v>
      </c>
      <c r="AM47" s="770"/>
      <c r="AN47" s="770">
        <v>9266</v>
      </c>
      <c r="AO47" s="873">
        <v>1548</v>
      </c>
      <c r="AP47" s="9"/>
    </row>
    <row r="48" spans="1:42">
      <c r="A48" s="1" t="s">
        <v>97</v>
      </c>
      <c r="B48" s="770">
        <v>240</v>
      </c>
      <c r="C48" s="770"/>
      <c r="D48" s="770">
        <v>3</v>
      </c>
      <c r="E48" s="770"/>
      <c r="F48" s="770"/>
      <c r="G48" s="770">
        <v>5945</v>
      </c>
      <c r="H48" s="770"/>
      <c r="I48" s="770">
        <v>1</v>
      </c>
      <c r="J48" s="770">
        <v>2</v>
      </c>
      <c r="K48" s="770">
        <v>408</v>
      </c>
      <c r="L48" s="770"/>
      <c r="M48" s="770"/>
      <c r="N48" s="770"/>
      <c r="O48" s="770"/>
      <c r="P48" s="770"/>
      <c r="Q48" s="770"/>
      <c r="R48" s="770">
        <v>9</v>
      </c>
      <c r="S48" s="770"/>
      <c r="T48" s="770"/>
      <c r="U48" s="770"/>
      <c r="V48" s="770">
        <v>1</v>
      </c>
      <c r="W48" s="770"/>
      <c r="X48" s="770">
        <v>3</v>
      </c>
      <c r="Y48" s="770"/>
      <c r="Z48" s="770">
        <v>14</v>
      </c>
      <c r="AA48" s="770"/>
      <c r="AB48" s="770"/>
      <c r="AC48" s="770"/>
      <c r="AD48" s="770">
        <v>44</v>
      </c>
      <c r="AE48" s="770"/>
      <c r="AF48" s="770"/>
      <c r="AG48" s="770">
        <v>3</v>
      </c>
      <c r="AH48" s="770"/>
      <c r="AI48" s="770"/>
      <c r="AJ48" s="770"/>
      <c r="AK48" s="770"/>
      <c r="AL48" s="770"/>
      <c r="AM48" s="770"/>
      <c r="AN48" s="770">
        <v>6433</v>
      </c>
      <c r="AO48" s="873">
        <v>440</v>
      </c>
      <c r="AP48" s="9"/>
    </row>
    <row r="49" spans="1:42">
      <c r="A49" s="1" t="s">
        <v>99</v>
      </c>
      <c r="B49" s="770">
        <v>250</v>
      </c>
      <c r="C49" s="770">
        <v>17</v>
      </c>
      <c r="D49" s="770">
        <v>18</v>
      </c>
      <c r="E49" s="770"/>
      <c r="F49" s="770">
        <v>3</v>
      </c>
      <c r="G49" s="770">
        <v>27518</v>
      </c>
      <c r="H49" s="770">
        <v>2</v>
      </c>
      <c r="I49" s="770">
        <v>2</v>
      </c>
      <c r="J49" s="770">
        <v>13</v>
      </c>
      <c r="K49" s="770">
        <v>17894</v>
      </c>
      <c r="L49" s="770"/>
      <c r="M49" s="770">
        <v>19</v>
      </c>
      <c r="N49" s="770"/>
      <c r="O49" s="770"/>
      <c r="P49" s="770">
        <v>1</v>
      </c>
      <c r="Q49" s="770">
        <v>381</v>
      </c>
      <c r="R49" s="770">
        <v>11</v>
      </c>
      <c r="S49" s="770">
        <v>1293</v>
      </c>
      <c r="T49" s="770"/>
      <c r="U49" s="770"/>
      <c r="V49" s="770">
        <v>13</v>
      </c>
      <c r="W49" s="770">
        <v>25</v>
      </c>
      <c r="X49" s="770">
        <v>3</v>
      </c>
      <c r="Y49" s="770"/>
      <c r="Z49" s="770">
        <v>524</v>
      </c>
      <c r="AA49" s="770">
        <v>1</v>
      </c>
      <c r="AB49" s="770"/>
      <c r="AC49" s="770">
        <v>17</v>
      </c>
      <c r="AD49" s="770">
        <v>494</v>
      </c>
      <c r="AE49" s="770"/>
      <c r="AF49" s="770"/>
      <c r="AG49" s="770">
        <v>16</v>
      </c>
      <c r="AH49" s="770"/>
      <c r="AI49" s="770"/>
      <c r="AJ49" s="770"/>
      <c r="AK49" s="770"/>
      <c r="AL49" s="770"/>
      <c r="AM49" s="770">
        <v>11</v>
      </c>
      <c r="AN49" s="770">
        <v>48276</v>
      </c>
      <c r="AO49" s="873">
        <v>20215</v>
      </c>
      <c r="AP49" s="9"/>
    </row>
    <row r="50" spans="1:42">
      <c r="A50" s="1" t="s">
        <v>102</v>
      </c>
      <c r="B50" s="770">
        <v>264</v>
      </c>
      <c r="C50" s="770">
        <v>3</v>
      </c>
      <c r="D50" s="770">
        <v>5</v>
      </c>
      <c r="E50" s="770"/>
      <c r="F50" s="770"/>
      <c r="G50" s="770">
        <v>2564</v>
      </c>
      <c r="H50" s="770"/>
      <c r="I50" s="770">
        <v>1</v>
      </c>
      <c r="J50" s="770"/>
      <c r="K50" s="770">
        <v>343</v>
      </c>
      <c r="L50" s="770">
        <v>1</v>
      </c>
      <c r="M50" s="770">
        <v>1</v>
      </c>
      <c r="N50" s="770"/>
      <c r="O50" s="770"/>
      <c r="P50" s="770">
        <v>1</v>
      </c>
      <c r="Q50" s="770"/>
      <c r="R50" s="770">
        <v>14</v>
      </c>
      <c r="S50" s="770">
        <v>7</v>
      </c>
      <c r="T50" s="770"/>
      <c r="U50" s="770"/>
      <c r="V50" s="770">
        <v>4</v>
      </c>
      <c r="W50" s="770"/>
      <c r="X50" s="770"/>
      <c r="Y50" s="770"/>
      <c r="Z50" s="770">
        <v>14</v>
      </c>
      <c r="AA50" s="770"/>
      <c r="AB50" s="770"/>
      <c r="AC50" s="770">
        <v>2</v>
      </c>
      <c r="AD50" s="770">
        <v>66</v>
      </c>
      <c r="AE50" s="770"/>
      <c r="AF50" s="770"/>
      <c r="AG50" s="770">
        <v>9</v>
      </c>
      <c r="AH50" s="770"/>
      <c r="AI50" s="770"/>
      <c r="AJ50" s="770"/>
      <c r="AK50" s="770"/>
      <c r="AL50" s="770">
        <v>1</v>
      </c>
      <c r="AM50" s="770"/>
      <c r="AN50" s="770">
        <v>3036</v>
      </c>
      <c r="AO50" s="873">
        <v>393</v>
      </c>
      <c r="AP50" s="9"/>
    </row>
    <row r="51" spans="1:42">
      <c r="A51" s="1" t="s">
        <v>104</v>
      </c>
      <c r="B51" s="770">
        <v>266</v>
      </c>
      <c r="C51" s="770">
        <v>172</v>
      </c>
      <c r="D51" s="770">
        <v>51</v>
      </c>
      <c r="E51" s="770"/>
      <c r="F51" s="770"/>
      <c r="G51" s="770">
        <v>23893</v>
      </c>
      <c r="H51" s="770">
        <v>4</v>
      </c>
      <c r="I51" s="770"/>
      <c r="J51" s="770">
        <v>2</v>
      </c>
      <c r="K51" s="770">
        <v>3715</v>
      </c>
      <c r="L51" s="770">
        <v>55</v>
      </c>
      <c r="M51" s="770">
        <v>9</v>
      </c>
      <c r="N51" s="770"/>
      <c r="O51" s="770"/>
      <c r="P51" s="770">
        <v>18</v>
      </c>
      <c r="Q51" s="770"/>
      <c r="R51" s="770">
        <v>176</v>
      </c>
      <c r="S51" s="770">
        <v>43</v>
      </c>
      <c r="T51" s="770">
        <v>9</v>
      </c>
      <c r="U51" s="770"/>
      <c r="V51" s="770">
        <v>65</v>
      </c>
      <c r="W51" s="770"/>
      <c r="X51" s="770">
        <v>124</v>
      </c>
      <c r="Y51" s="770"/>
      <c r="Z51" s="770">
        <v>88</v>
      </c>
      <c r="AA51" s="770">
        <v>2</v>
      </c>
      <c r="AB51" s="770"/>
      <c r="AC51" s="770">
        <v>35</v>
      </c>
      <c r="AD51" s="770">
        <v>201</v>
      </c>
      <c r="AE51" s="770"/>
      <c r="AF51" s="770"/>
      <c r="AG51" s="770">
        <v>816</v>
      </c>
      <c r="AH51" s="770">
        <v>5</v>
      </c>
      <c r="AI51" s="770">
        <v>21</v>
      </c>
      <c r="AJ51" s="770">
        <v>1</v>
      </c>
      <c r="AK51" s="770">
        <v>1</v>
      </c>
      <c r="AL51" s="770">
        <v>67</v>
      </c>
      <c r="AM51" s="770"/>
      <c r="AN51" s="770">
        <v>29573</v>
      </c>
      <c r="AO51" s="873">
        <v>4533</v>
      </c>
      <c r="AP51" s="9"/>
    </row>
    <row r="52" spans="1:42">
      <c r="A52" s="1" t="s">
        <v>106</v>
      </c>
      <c r="B52" s="770">
        <v>282</v>
      </c>
      <c r="C52" s="770">
        <v>78</v>
      </c>
      <c r="D52" s="770"/>
      <c r="E52" s="770"/>
      <c r="F52" s="770">
        <v>1</v>
      </c>
      <c r="G52" s="770">
        <v>7123</v>
      </c>
      <c r="H52" s="770"/>
      <c r="I52" s="770">
        <v>3</v>
      </c>
      <c r="J52" s="770">
        <v>1</v>
      </c>
      <c r="K52" s="770">
        <v>586</v>
      </c>
      <c r="L52" s="770">
        <v>1</v>
      </c>
      <c r="M52" s="770">
        <v>12</v>
      </c>
      <c r="N52" s="770"/>
      <c r="O52" s="770"/>
      <c r="P52" s="770">
        <v>3</v>
      </c>
      <c r="Q52" s="770"/>
      <c r="R52" s="770">
        <v>2</v>
      </c>
      <c r="S52" s="770">
        <v>2</v>
      </c>
      <c r="T52" s="770">
        <v>3</v>
      </c>
      <c r="U52" s="770"/>
      <c r="V52" s="770">
        <v>21</v>
      </c>
      <c r="W52" s="770">
        <v>2</v>
      </c>
      <c r="X52" s="770">
        <v>3</v>
      </c>
      <c r="Y52" s="770"/>
      <c r="Z52" s="770">
        <v>41</v>
      </c>
      <c r="AA52" s="770"/>
      <c r="AB52" s="770"/>
      <c r="AC52" s="770">
        <v>2</v>
      </c>
      <c r="AD52" s="770">
        <v>135</v>
      </c>
      <c r="AE52" s="770"/>
      <c r="AF52" s="770"/>
      <c r="AG52" s="770">
        <v>10</v>
      </c>
      <c r="AH52" s="770"/>
      <c r="AI52" s="770"/>
      <c r="AJ52" s="770"/>
      <c r="AK52" s="770"/>
      <c r="AL52" s="770"/>
      <c r="AM52" s="770"/>
      <c r="AN52" s="770">
        <v>8029</v>
      </c>
      <c r="AO52" s="873">
        <v>755</v>
      </c>
      <c r="AP52" s="9"/>
    </row>
    <row r="53" spans="1:42">
      <c r="A53" s="1" t="s">
        <v>108</v>
      </c>
      <c r="B53" s="770">
        <v>284</v>
      </c>
      <c r="C53" s="770">
        <v>6</v>
      </c>
      <c r="D53" s="770">
        <v>16</v>
      </c>
      <c r="E53" s="770"/>
      <c r="F53" s="770"/>
      <c r="G53" s="770">
        <v>6580</v>
      </c>
      <c r="H53" s="770"/>
      <c r="I53" s="770"/>
      <c r="J53" s="770">
        <v>23</v>
      </c>
      <c r="K53" s="770">
        <v>6539</v>
      </c>
      <c r="L53" s="770">
        <v>12</v>
      </c>
      <c r="M53" s="770">
        <v>5</v>
      </c>
      <c r="N53" s="770"/>
      <c r="O53" s="770"/>
      <c r="P53" s="770">
        <v>1</v>
      </c>
      <c r="Q53" s="770">
        <v>404</v>
      </c>
      <c r="R53" s="770">
        <v>6</v>
      </c>
      <c r="S53" s="770">
        <v>4384</v>
      </c>
      <c r="T53" s="770">
        <v>1</v>
      </c>
      <c r="U53" s="770"/>
      <c r="V53" s="770">
        <v>12</v>
      </c>
      <c r="W53" s="770">
        <v>1</v>
      </c>
      <c r="X53" s="770">
        <v>2</v>
      </c>
      <c r="Y53" s="770"/>
      <c r="Z53" s="770">
        <v>202</v>
      </c>
      <c r="AA53" s="770"/>
      <c r="AB53" s="770"/>
      <c r="AC53" s="770">
        <v>5</v>
      </c>
      <c r="AD53" s="770">
        <v>144</v>
      </c>
      <c r="AE53" s="770"/>
      <c r="AF53" s="770"/>
      <c r="AG53" s="770">
        <v>1</v>
      </c>
      <c r="AH53" s="770"/>
      <c r="AI53" s="770"/>
      <c r="AJ53" s="770"/>
      <c r="AK53" s="770"/>
      <c r="AL53" s="770"/>
      <c r="AM53" s="770">
        <v>1</v>
      </c>
      <c r="AN53" s="770">
        <v>18345</v>
      </c>
      <c r="AO53" s="873">
        <v>11614</v>
      </c>
      <c r="AP53" s="9"/>
    </row>
    <row r="54" spans="1:42">
      <c r="A54" s="1" t="s">
        <v>110</v>
      </c>
      <c r="B54" s="770">
        <v>306</v>
      </c>
      <c r="C54" s="770"/>
      <c r="D54" s="770">
        <v>1</v>
      </c>
      <c r="E54" s="770"/>
      <c r="F54" s="770"/>
      <c r="G54" s="770">
        <v>3348</v>
      </c>
      <c r="H54" s="770"/>
      <c r="I54" s="770"/>
      <c r="J54" s="770"/>
      <c r="K54" s="770">
        <v>592</v>
      </c>
      <c r="L54" s="770"/>
      <c r="M54" s="770">
        <v>1</v>
      </c>
      <c r="N54" s="770"/>
      <c r="O54" s="770"/>
      <c r="P54" s="770"/>
      <c r="Q54" s="770">
        <v>1</v>
      </c>
      <c r="R54" s="770"/>
      <c r="S54" s="770">
        <v>2</v>
      </c>
      <c r="T54" s="770"/>
      <c r="U54" s="770"/>
      <c r="V54" s="770">
        <v>3</v>
      </c>
      <c r="W54" s="770"/>
      <c r="X54" s="770"/>
      <c r="Y54" s="770"/>
      <c r="Z54" s="770">
        <v>13</v>
      </c>
      <c r="AA54" s="770"/>
      <c r="AB54" s="770"/>
      <c r="AC54" s="770">
        <v>12</v>
      </c>
      <c r="AD54" s="770">
        <v>38</v>
      </c>
      <c r="AE54" s="770"/>
      <c r="AF54" s="770"/>
      <c r="AG54" s="770">
        <v>3</v>
      </c>
      <c r="AH54" s="770"/>
      <c r="AI54" s="770"/>
      <c r="AJ54" s="770"/>
      <c r="AK54" s="770"/>
      <c r="AL54" s="770"/>
      <c r="AM54" s="770"/>
      <c r="AN54" s="770">
        <v>4014</v>
      </c>
      <c r="AO54" s="873">
        <v>613</v>
      </c>
      <c r="AP54" s="9"/>
    </row>
    <row r="55" spans="1:42">
      <c r="A55" s="1" t="s">
        <v>112</v>
      </c>
      <c r="B55" s="770">
        <v>308</v>
      </c>
      <c r="C55" s="770">
        <v>13</v>
      </c>
      <c r="D55" s="770">
        <v>354</v>
      </c>
      <c r="E55" s="770"/>
      <c r="F55" s="770">
        <v>5</v>
      </c>
      <c r="G55" s="770">
        <v>12998</v>
      </c>
      <c r="H55" s="770"/>
      <c r="I55" s="770"/>
      <c r="J55" s="770">
        <v>5</v>
      </c>
      <c r="K55" s="770">
        <v>2188</v>
      </c>
      <c r="L55" s="770">
        <v>22</v>
      </c>
      <c r="M55" s="770">
        <v>1</v>
      </c>
      <c r="N55" s="770"/>
      <c r="O55" s="770"/>
      <c r="P55" s="770">
        <v>1</v>
      </c>
      <c r="Q55" s="770"/>
      <c r="R55" s="770">
        <v>61</v>
      </c>
      <c r="S55" s="770">
        <v>6</v>
      </c>
      <c r="T55" s="770"/>
      <c r="U55" s="770"/>
      <c r="V55" s="770">
        <v>29</v>
      </c>
      <c r="W55" s="770">
        <v>4</v>
      </c>
      <c r="X55" s="770">
        <v>5</v>
      </c>
      <c r="Y55" s="770"/>
      <c r="Z55" s="770">
        <v>115</v>
      </c>
      <c r="AA55" s="770">
        <v>2</v>
      </c>
      <c r="AB55" s="770"/>
      <c r="AC55" s="770">
        <v>84</v>
      </c>
      <c r="AD55" s="770">
        <v>317</v>
      </c>
      <c r="AE55" s="770"/>
      <c r="AF55" s="770"/>
      <c r="AG55" s="770">
        <v>82</v>
      </c>
      <c r="AH55" s="770"/>
      <c r="AI55" s="770"/>
      <c r="AJ55" s="770"/>
      <c r="AK55" s="770"/>
      <c r="AL55" s="770">
        <v>3</v>
      </c>
      <c r="AM55" s="770"/>
      <c r="AN55" s="770">
        <v>16295</v>
      </c>
      <c r="AO55" s="873">
        <v>2806</v>
      </c>
      <c r="AP55" s="9"/>
    </row>
    <row r="56" spans="1:42">
      <c r="A56" s="1" t="s">
        <v>114</v>
      </c>
      <c r="B56" s="770">
        <v>310</v>
      </c>
      <c r="C56" s="770">
        <v>1</v>
      </c>
      <c r="D56" s="770">
        <v>2</v>
      </c>
      <c r="E56" s="770"/>
      <c r="F56" s="770"/>
      <c r="G56" s="770">
        <v>4071</v>
      </c>
      <c r="H56" s="770"/>
      <c r="I56" s="770"/>
      <c r="J56" s="770">
        <v>1</v>
      </c>
      <c r="K56" s="770">
        <v>601</v>
      </c>
      <c r="L56" s="770"/>
      <c r="M56" s="770"/>
      <c r="N56" s="770"/>
      <c r="O56" s="770"/>
      <c r="P56" s="770"/>
      <c r="Q56" s="770"/>
      <c r="R56" s="770"/>
      <c r="S56" s="770">
        <v>3</v>
      </c>
      <c r="T56" s="770"/>
      <c r="U56" s="770"/>
      <c r="V56" s="770">
        <v>6</v>
      </c>
      <c r="W56" s="770"/>
      <c r="X56" s="770"/>
      <c r="Y56" s="770"/>
      <c r="Z56" s="770">
        <v>7</v>
      </c>
      <c r="AA56" s="770"/>
      <c r="AB56" s="770"/>
      <c r="AC56" s="770">
        <v>3</v>
      </c>
      <c r="AD56" s="770">
        <v>37</v>
      </c>
      <c r="AE56" s="770"/>
      <c r="AF56" s="770"/>
      <c r="AG56" s="770">
        <v>3</v>
      </c>
      <c r="AH56" s="770"/>
      <c r="AI56" s="770"/>
      <c r="AJ56" s="770"/>
      <c r="AK56" s="770"/>
      <c r="AL56" s="770"/>
      <c r="AM56" s="770"/>
      <c r="AN56" s="770">
        <v>4735</v>
      </c>
      <c r="AO56" s="873">
        <v>621</v>
      </c>
      <c r="AP56" s="9"/>
    </row>
    <row r="57" spans="1:42">
      <c r="A57" s="1" t="s">
        <v>930</v>
      </c>
      <c r="B57" s="770">
        <v>313</v>
      </c>
      <c r="C57" s="770">
        <v>1</v>
      </c>
      <c r="D57" s="770"/>
      <c r="E57" s="770"/>
      <c r="F57" s="770"/>
      <c r="G57" s="770">
        <v>1450</v>
      </c>
      <c r="H57" s="770"/>
      <c r="I57" s="770"/>
      <c r="J57" s="770"/>
      <c r="K57" s="770">
        <v>5119</v>
      </c>
      <c r="L57" s="770"/>
      <c r="M57" s="770"/>
      <c r="N57" s="770"/>
      <c r="O57" s="770"/>
      <c r="P57" s="770">
        <v>1</v>
      </c>
      <c r="Q57" s="770"/>
      <c r="R57" s="770">
        <v>10</v>
      </c>
      <c r="S57" s="770">
        <v>1</v>
      </c>
      <c r="T57" s="770"/>
      <c r="U57" s="770"/>
      <c r="V57" s="770">
        <v>4</v>
      </c>
      <c r="W57" s="770">
        <v>2</v>
      </c>
      <c r="X57" s="770"/>
      <c r="Y57" s="770"/>
      <c r="Z57" s="770">
        <v>26</v>
      </c>
      <c r="AA57" s="770"/>
      <c r="AB57" s="770"/>
      <c r="AC57" s="770">
        <v>7</v>
      </c>
      <c r="AD57" s="770">
        <v>56</v>
      </c>
      <c r="AE57" s="770"/>
      <c r="AF57" s="770"/>
      <c r="AG57" s="770">
        <v>3</v>
      </c>
      <c r="AH57" s="770"/>
      <c r="AI57" s="770"/>
      <c r="AJ57" s="770"/>
      <c r="AK57" s="770"/>
      <c r="AL57" s="770"/>
      <c r="AM57" s="770"/>
      <c r="AN57" s="770">
        <v>6680</v>
      </c>
      <c r="AO57" s="873">
        <v>5164</v>
      </c>
      <c r="AP57" s="9"/>
    </row>
    <row r="58" spans="1:42">
      <c r="A58" s="1" t="s">
        <v>118</v>
      </c>
      <c r="B58" s="770">
        <v>315</v>
      </c>
      <c r="C58" s="770"/>
      <c r="D58" s="770"/>
      <c r="E58" s="770"/>
      <c r="F58" s="770"/>
      <c r="G58" s="770">
        <v>3377</v>
      </c>
      <c r="H58" s="770"/>
      <c r="I58" s="770"/>
      <c r="J58" s="770"/>
      <c r="K58" s="770">
        <v>545</v>
      </c>
      <c r="L58" s="770"/>
      <c r="M58" s="770">
        <v>4</v>
      </c>
      <c r="N58" s="770"/>
      <c r="O58" s="770"/>
      <c r="P58" s="770"/>
      <c r="Q58" s="770">
        <v>2</v>
      </c>
      <c r="R58" s="770"/>
      <c r="S58" s="770"/>
      <c r="T58" s="770"/>
      <c r="U58" s="770"/>
      <c r="V58" s="770">
        <v>4</v>
      </c>
      <c r="W58" s="770"/>
      <c r="X58" s="770">
        <v>2</v>
      </c>
      <c r="Y58" s="770"/>
      <c r="Z58" s="770"/>
      <c r="AA58" s="770"/>
      <c r="AB58" s="770"/>
      <c r="AC58" s="770"/>
      <c r="AD58" s="770">
        <v>9</v>
      </c>
      <c r="AE58" s="770"/>
      <c r="AF58" s="770"/>
      <c r="AG58" s="770">
        <v>1</v>
      </c>
      <c r="AH58" s="770"/>
      <c r="AI58" s="770"/>
      <c r="AJ58" s="770"/>
      <c r="AK58" s="770"/>
      <c r="AL58" s="770"/>
      <c r="AM58" s="770"/>
      <c r="AN58" s="770">
        <v>3944</v>
      </c>
      <c r="AO58" s="873">
        <v>557</v>
      </c>
      <c r="AP58" s="9"/>
    </row>
    <row r="59" spans="1:42">
      <c r="A59" s="1" t="s">
        <v>120</v>
      </c>
      <c r="B59" s="770">
        <v>318</v>
      </c>
      <c r="C59" s="770">
        <v>15</v>
      </c>
      <c r="D59" s="770">
        <v>23</v>
      </c>
      <c r="E59" s="770"/>
      <c r="F59" s="770"/>
      <c r="G59" s="770">
        <v>12355</v>
      </c>
      <c r="H59" s="770">
        <v>2</v>
      </c>
      <c r="I59" s="770">
        <v>1</v>
      </c>
      <c r="J59" s="770">
        <v>8</v>
      </c>
      <c r="K59" s="770">
        <v>2028</v>
      </c>
      <c r="L59" s="770">
        <v>4</v>
      </c>
      <c r="M59" s="770">
        <v>39</v>
      </c>
      <c r="N59" s="770"/>
      <c r="O59" s="770"/>
      <c r="P59" s="770">
        <v>3</v>
      </c>
      <c r="Q59" s="770"/>
      <c r="R59" s="770">
        <v>16</v>
      </c>
      <c r="S59" s="770">
        <v>34</v>
      </c>
      <c r="T59" s="770">
        <v>1</v>
      </c>
      <c r="U59" s="770"/>
      <c r="V59" s="770">
        <v>31</v>
      </c>
      <c r="W59" s="770">
        <v>8</v>
      </c>
      <c r="X59" s="770">
        <v>13</v>
      </c>
      <c r="Y59" s="770">
        <v>1</v>
      </c>
      <c r="Z59" s="770">
        <v>118</v>
      </c>
      <c r="AA59" s="770"/>
      <c r="AB59" s="770"/>
      <c r="AC59" s="770">
        <v>420</v>
      </c>
      <c r="AD59" s="770">
        <v>471</v>
      </c>
      <c r="AE59" s="770">
        <v>2</v>
      </c>
      <c r="AF59" s="770"/>
      <c r="AG59" s="770">
        <v>107</v>
      </c>
      <c r="AH59" s="770"/>
      <c r="AI59" s="770"/>
      <c r="AJ59" s="770"/>
      <c r="AK59" s="770"/>
      <c r="AL59" s="770">
        <v>5</v>
      </c>
      <c r="AM59" s="770"/>
      <c r="AN59" s="770">
        <v>15705</v>
      </c>
      <c r="AO59" s="873">
        <v>2344</v>
      </c>
      <c r="AP59" s="9"/>
    </row>
    <row r="60" spans="1:42">
      <c r="A60" s="1" t="s">
        <v>122</v>
      </c>
      <c r="B60" s="770">
        <v>321</v>
      </c>
      <c r="C60" s="770">
        <v>1</v>
      </c>
      <c r="D60" s="770">
        <v>1</v>
      </c>
      <c r="E60" s="770"/>
      <c r="F60" s="770"/>
      <c r="G60" s="770">
        <v>2487</v>
      </c>
      <c r="H60" s="770">
        <v>4</v>
      </c>
      <c r="I60" s="770"/>
      <c r="J60" s="770"/>
      <c r="K60" s="770">
        <v>1328</v>
      </c>
      <c r="L60" s="770"/>
      <c r="M60" s="770">
        <v>3</v>
      </c>
      <c r="N60" s="770"/>
      <c r="O60" s="770"/>
      <c r="P60" s="770"/>
      <c r="Q60" s="770"/>
      <c r="R60" s="770">
        <v>12</v>
      </c>
      <c r="S60" s="770"/>
      <c r="T60" s="770"/>
      <c r="U60" s="770"/>
      <c r="V60" s="770">
        <v>5</v>
      </c>
      <c r="W60" s="770">
        <v>1</v>
      </c>
      <c r="X60" s="770">
        <v>2</v>
      </c>
      <c r="Y60" s="770"/>
      <c r="Z60" s="770">
        <v>56</v>
      </c>
      <c r="AA60" s="770"/>
      <c r="AB60" s="770"/>
      <c r="AC60" s="770">
        <v>24</v>
      </c>
      <c r="AD60" s="770">
        <v>92</v>
      </c>
      <c r="AE60" s="770">
        <v>1</v>
      </c>
      <c r="AF60" s="770"/>
      <c r="AG60" s="770">
        <v>12</v>
      </c>
      <c r="AH60" s="770"/>
      <c r="AI60" s="770"/>
      <c r="AJ60" s="770"/>
      <c r="AK60" s="770"/>
      <c r="AL60" s="770"/>
      <c r="AM60" s="770"/>
      <c r="AN60" s="770">
        <v>4029</v>
      </c>
      <c r="AO60" s="873">
        <v>1413</v>
      </c>
      <c r="AP60" s="9"/>
    </row>
    <row r="61" spans="1:42">
      <c r="A61" s="1" t="s">
        <v>124</v>
      </c>
      <c r="B61" s="770">
        <v>347</v>
      </c>
      <c r="C61" s="770">
        <v>1</v>
      </c>
      <c r="D61" s="770"/>
      <c r="E61" s="770"/>
      <c r="F61" s="770"/>
      <c r="G61" s="770">
        <v>2548</v>
      </c>
      <c r="H61" s="770"/>
      <c r="I61" s="770"/>
      <c r="J61" s="770"/>
      <c r="K61" s="770">
        <v>486</v>
      </c>
      <c r="L61" s="770">
        <v>1</v>
      </c>
      <c r="M61" s="770"/>
      <c r="N61" s="770"/>
      <c r="O61" s="770"/>
      <c r="P61" s="770"/>
      <c r="Q61" s="770"/>
      <c r="R61" s="770">
        <v>4</v>
      </c>
      <c r="S61" s="770"/>
      <c r="T61" s="770"/>
      <c r="U61" s="770"/>
      <c r="V61" s="770">
        <v>3</v>
      </c>
      <c r="W61" s="770"/>
      <c r="X61" s="770"/>
      <c r="Y61" s="770"/>
      <c r="Z61" s="770">
        <v>4</v>
      </c>
      <c r="AA61" s="770"/>
      <c r="AB61" s="770"/>
      <c r="AC61" s="770"/>
      <c r="AD61" s="770">
        <v>35</v>
      </c>
      <c r="AE61" s="770"/>
      <c r="AF61" s="770"/>
      <c r="AG61" s="770">
        <v>1</v>
      </c>
      <c r="AH61" s="770"/>
      <c r="AI61" s="770"/>
      <c r="AJ61" s="770"/>
      <c r="AK61" s="770"/>
      <c r="AL61" s="770"/>
      <c r="AM61" s="770"/>
      <c r="AN61" s="770">
        <v>3083</v>
      </c>
      <c r="AO61" s="873">
        <v>499</v>
      </c>
      <c r="AP61" s="9"/>
    </row>
    <row r="62" spans="1:42">
      <c r="A62" s="1" t="s">
        <v>126</v>
      </c>
      <c r="B62" s="770">
        <v>353</v>
      </c>
      <c r="C62" s="770">
        <v>1</v>
      </c>
      <c r="D62" s="770"/>
      <c r="E62" s="770"/>
      <c r="F62" s="770"/>
      <c r="G62" s="770">
        <v>2261</v>
      </c>
      <c r="H62" s="770"/>
      <c r="I62" s="770"/>
      <c r="J62" s="770"/>
      <c r="K62" s="770">
        <v>383</v>
      </c>
      <c r="L62" s="770"/>
      <c r="M62" s="770">
        <v>1</v>
      </c>
      <c r="N62" s="770"/>
      <c r="O62" s="770"/>
      <c r="P62" s="770"/>
      <c r="Q62" s="770"/>
      <c r="R62" s="770"/>
      <c r="S62" s="770">
        <v>1</v>
      </c>
      <c r="T62" s="770"/>
      <c r="U62" s="770"/>
      <c r="V62" s="770">
        <v>2</v>
      </c>
      <c r="W62" s="770"/>
      <c r="X62" s="770"/>
      <c r="Y62" s="770"/>
      <c r="Z62" s="770">
        <v>6</v>
      </c>
      <c r="AA62" s="770"/>
      <c r="AB62" s="770"/>
      <c r="AC62" s="770">
        <v>6</v>
      </c>
      <c r="AD62" s="770">
        <v>14</v>
      </c>
      <c r="AE62" s="770"/>
      <c r="AF62" s="770"/>
      <c r="AG62" s="770">
        <v>2</v>
      </c>
      <c r="AH62" s="770"/>
      <c r="AI62" s="770"/>
      <c r="AJ62" s="770"/>
      <c r="AK62" s="770"/>
      <c r="AL62" s="770"/>
      <c r="AM62" s="770">
        <v>1</v>
      </c>
      <c r="AN62" s="770">
        <v>2678</v>
      </c>
      <c r="AO62" s="873">
        <v>394</v>
      </c>
      <c r="AP62" s="9"/>
    </row>
    <row r="63" spans="1:42">
      <c r="A63" s="1" t="s">
        <v>941</v>
      </c>
      <c r="B63" s="770">
        <v>360</v>
      </c>
      <c r="C63" s="770">
        <v>192</v>
      </c>
      <c r="D63" s="770">
        <v>298</v>
      </c>
      <c r="E63" s="770"/>
      <c r="F63" s="770"/>
      <c r="G63" s="770">
        <v>52965</v>
      </c>
      <c r="H63" s="770">
        <v>2</v>
      </c>
      <c r="I63" s="770"/>
      <c r="J63" s="770">
        <v>20</v>
      </c>
      <c r="K63" s="770">
        <v>11991</v>
      </c>
      <c r="L63" s="770">
        <v>58</v>
      </c>
      <c r="M63" s="770">
        <v>32</v>
      </c>
      <c r="N63" s="770"/>
      <c r="O63" s="770"/>
      <c r="P63" s="770">
        <v>69</v>
      </c>
      <c r="Q63" s="770"/>
      <c r="R63" s="770">
        <v>59</v>
      </c>
      <c r="S63" s="770">
        <v>73</v>
      </c>
      <c r="T63" s="770"/>
      <c r="U63" s="770"/>
      <c r="V63" s="770">
        <v>293</v>
      </c>
      <c r="W63" s="770">
        <v>23</v>
      </c>
      <c r="X63" s="770">
        <v>14</v>
      </c>
      <c r="Y63" s="770">
        <v>17</v>
      </c>
      <c r="Z63" s="770">
        <v>840</v>
      </c>
      <c r="AA63" s="770">
        <v>7</v>
      </c>
      <c r="AB63" s="770"/>
      <c r="AC63" s="770">
        <v>1019</v>
      </c>
      <c r="AD63" s="770">
        <v>2595</v>
      </c>
      <c r="AE63" s="770">
        <v>1</v>
      </c>
      <c r="AF63" s="770"/>
      <c r="AG63" s="770">
        <v>540</v>
      </c>
      <c r="AH63" s="770"/>
      <c r="AI63" s="770">
        <v>22</v>
      </c>
      <c r="AJ63" s="770"/>
      <c r="AK63" s="770"/>
      <c r="AL63" s="770">
        <v>51</v>
      </c>
      <c r="AM63" s="770">
        <v>3</v>
      </c>
      <c r="AN63" s="770">
        <v>71184</v>
      </c>
      <c r="AO63" s="873">
        <v>13988</v>
      </c>
      <c r="AP63" s="9"/>
    </row>
    <row r="64" spans="1:42">
      <c r="A64" s="1" t="s">
        <v>131</v>
      </c>
      <c r="B64" s="770">
        <v>361</v>
      </c>
      <c r="C64" s="770">
        <v>2</v>
      </c>
      <c r="D64" s="770">
        <v>3</v>
      </c>
      <c r="E64" s="770">
        <v>1</v>
      </c>
      <c r="F64" s="770"/>
      <c r="G64" s="770">
        <v>5412</v>
      </c>
      <c r="H64" s="770"/>
      <c r="I64" s="770">
        <v>3</v>
      </c>
      <c r="J64" s="770">
        <v>18</v>
      </c>
      <c r="K64" s="770">
        <v>10246</v>
      </c>
      <c r="L64" s="770"/>
      <c r="M64" s="770">
        <v>7</v>
      </c>
      <c r="N64" s="770"/>
      <c r="O64" s="770"/>
      <c r="P64" s="770">
        <v>10</v>
      </c>
      <c r="Q64" s="770">
        <v>1</v>
      </c>
      <c r="R64" s="770">
        <v>23</v>
      </c>
      <c r="S64" s="770">
        <v>463</v>
      </c>
      <c r="T64" s="770"/>
      <c r="U64" s="770"/>
      <c r="V64" s="770"/>
      <c r="W64" s="770">
        <v>4</v>
      </c>
      <c r="X64" s="770">
        <v>5</v>
      </c>
      <c r="Y64" s="770"/>
      <c r="Z64" s="770">
        <v>5</v>
      </c>
      <c r="AA64" s="770"/>
      <c r="AB64" s="770"/>
      <c r="AC64" s="770">
        <v>1</v>
      </c>
      <c r="AD64" s="770">
        <v>58</v>
      </c>
      <c r="AE64" s="770"/>
      <c r="AF64" s="770"/>
      <c r="AG64" s="770">
        <v>8</v>
      </c>
      <c r="AH64" s="770"/>
      <c r="AI64" s="770"/>
      <c r="AJ64" s="770"/>
      <c r="AK64" s="770"/>
      <c r="AL64" s="770"/>
      <c r="AM64" s="770"/>
      <c r="AN64" s="770">
        <v>16270</v>
      </c>
      <c r="AO64" s="873">
        <v>10787</v>
      </c>
      <c r="AP64" s="9"/>
    </row>
    <row r="65" spans="1:42">
      <c r="A65" s="1" t="s">
        <v>133</v>
      </c>
      <c r="B65" s="770">
        <v>364</v>
      </c>
      <c r="C65" s="770">
        <v>91</v>
      </c>
      <c r="D65" s="770">
        <v>22</v>
      </c>
      <c r="E65" s="770"/>
      <c r="F65" s="770"/>
      <c r="G65" s="770">
        <v>6712</v>
      </c>
      <c r="H65" s="770"/>
      <c r="I65" s="770"/>
      <c r="J65" s="770">
        <v>1</v>
      </c>
      <c r="K65" s="770">
        <v>1089</v>
      </c>
      <c r="L65" s="770">
        <v>6</v>
      </c>
      <c r="M65" s="770">
        <v>7</v>
      </c>
      <c r="N65" s="770"/>
      <c r="O65" s="770"/>
      <c r="P65" s="770">
        <v>1</v>
      </c>
      <c r="Q65" s="770"/>
      <c r="R65" s="770">
        <v>7</v>
      </c>
      <c r="S65" s="770">
        <v>1515</v>
      </c>
      <c r="T65" s="770"/>
      <c r="U65" s="770"/>
      <c r="V65" s="770">
        <v>9</v>
      </c>
      <c r="W65" s="770">
        <v>3</v>
      </c>
      <c r="X65" s="770">
        <v>1</v>
      </c>
      <c r="Y65" s="770">
        <v>1</v>
      </c>
      <c r="Z65" s="770">
        <v>7</v>
      </c>
      <c r="AA65" s="770">
        <v>1</v>
      </c>
      <c r="AB65" s="770">
        <v>3</v>
      </c>
      <c r="AC65" s="770">
        <v>2</v>
      </c>
      <c r="AD65" s="770">
        <v>47</v>
      </c>
      <c r="AE65" s="770"/>
      <c r="AF65" s="770"/>
      <c r="AG65" s="770">
        <v>32</v>
      </c>
      <c r="AH65" s="770"/>
      <c r="AI65" s="770"/>
      <c r="AJ65" s="770"/>
      <c r="AK65" s="770"/>
      <c r="AL65" s="770"/>
      <c r="AM65" s="770"/>
      <c r="AN65" s="770">
        <v>9557</v>
      </c>
      <c r="AO65" s="873">
        <v>2764</v>
      </c>
      <c r="AP65" s="9"/>
    </row>
    <row r="66" spans="1:42">
      <c r="A66" s="1" t="s">
        <v>135</v>
      </c>
      <c r="B66" s="770">
        <v>368</v>
      </c>
      <c r="C66" s="770">
        <v>1</v>
      </c>
      <c r="D66" s="770">
        <v>2</v>
      </c>
      <c r="E66" s="770"/>
      <c r="F66" s="770"/>
      <c r="G66" s="770">
        <v>5884</v>
      </c>
      <c r="H66" s="770"/>
      <c r="I66" s="770"/>
      <c r="J66" s="770"/>
      <c r="K66" s="770">
        <v>435</v>
      </c>
      <c r="L66" s="770">
        <v>1</v>
      </c>
      <c r="M66" s="770">
        <v>1</v>
      </c>
      <c r="N66" s="770"/>
      <c r="O66" s="770"/>
      <c r="P66" s="770"/>
      <c r="Q66" s="770"/>
      <c r="R66" s="770">
        <v>4</v>
      </c>
      <c r="S66" s="770">
        <v>4</v>
      </c>
      <c r="T66" s="770"/>
      <c r="U66" s="770"/>
      <c r="V66" s="770">
        <v>18</v>
      </c>
      <c r="W66" s="770"/>
      <c r="X66" s="770"/>
      <c r="Y66" s="770"/>
      <c r="Z66" s="770">
        <v>18</v>
      </c>
      <c r="AA66" s="770"/>
      <c r="AB66" s="770"/>
      <c r="AC66" s="770">
        <v>11</v>
      </c>
      <c r="AD66" s="770">
        <v>53</v>
      </c>
      <c r="AE66" s="770"/>
      <c r="AF66" s="770"/>
      <c r="AG66" s="770"/>
      <c r="AH66" s="770"/>
      <c r="AI66" s="770"/>
      <c r="AJ66" s="770"/>
      <c r="AK66" s="770"/>
      <c r="AL66" s="770"/>
      <c r="AM66" s="770">
        <v>2</v>
      </c>
      <c r="AN66" s="770">
        <v>6434</v>
      </c>
      <c r="AO66" s="873">
        <v>484</v>
      </c>
      <c r="AP66" s="9"/>
    </row>
    <row r="67" spans="1:42">
      <c r="A67" s="1" t="s">
        <v>931</v>
      </c>
      <c r="B67" s="770">
        <v>376</v>
      </c>
      <c r="C67" s="770">
        <v>20</v>
      </c>
      <c r="D67" s="770">
        <v>260</v>
      </c>
      <c r="E67" s="770"/>
      <c r="F67" s="770">
        <v>2</v>
      </c>
      <c r="G67" s="770">
        <v>12217</v>
      </c>
      <c r="H67" s="770">
        <v>3</v>
      </c>
      <c r="I67" s="770"/>
      <c r="J67" s="770">
        <v>2</v>
      </c>
      <c r="K67" s="770">
        <v>3505</v>
      </c>
      <c r="L67" s="770">
        <v>51</v>
      </c>
      <c r="M67" s="770">
        <v>3</v>
      </c>
      <c r="N67" s="770"/>
      <c r="O67" s="770"/>
      <c r="P67" s="770">
        <v>43</v>
      </c>
      <c r="Q67" s="770"/>
      <c r="R67" s="770">
        <v>15</v>
      </c>
      <c r="S67" s="770">
        <v>27</v>
      </c>
      <c r="T67" s="770"/>
      <c r="U67" s="770"/>
      <c r="V67" s="770">
        <v>37</v>
      </c>
      <c r="W67" s="770">
        <v>4</v>
      </c>
      <c r="X67" s="770">
        <v>13</v>
      </c>
      <c r="Y67" s="770">
        <v>7</v>
      </c>
      <c r="Z67" s="770">
        <v>84</v>
      </c>
      <c r="AA67" s="770"/>
      <c r="AB67" s="770">
        <v>5</v>
      </c>
      <c r="AC67" s="770">
        <v>236</v>
      </c>
      <c r="AD67" s="770">
        <v>246</v>
      </c>
      <c r="AE67" s="770">
        <v>1</v>
      </c>
      <c r="AF67" s="770"/>
      <c r="AG67" s="770">
        <v>88</v>
      </c>
      <c r="AH67" s="770"/>
      <c r="AI67" s="770">
        <v>1</v>
      </c>
      <c r="AJ67" s="770"/>
      <c r="AK67" s="770"/>
      <c r="AL67" s="770">
        <v>6</v>
      </c>
      <c r="AM67" s="770"/>
      <c r="AN67" s="770">
        <v>16876</v>
      </c>
      <c r="AO67" s="873">
        <v>4079</v>
      </c>
      <c r="AP67" s="9"/>
    </row>
    <row r="68" spans="1:42">
      <c r="A68" s="1" t="s">
        <v>139</v>
      </c>
      <c r="B68" s="770">
        <v>380</v>
      </c>
      <c r="C68" s="770">
        <v>26</v>
      </c>
      <c r="D68" s="770">
        <v>26</v>
      </c>
      <c r="E68" s="770"/>
      <c r="F68" s="770"/>
      <c r="G68" s="770">
        <v>9174</v>
      </c>
      <c r="H68" s="770"/>
      <c r="I68" s="770"/>
      <c r="J68" s="770">
        <v>3</v>
      </c>
      <c r="K68" s="770">
        <v>1735</v>
      </c>
      <c r="L68" s="770">
        <v>3</v>
      </c>
      <c r="M68" s="770">
        <v>5</v>
      </c>
      <c r="N68" s="770"/>
      <c r="O68" s="770"/>
      <c r="P68" s="770">
        <v>3</v>
      </c>
      <c r="Q68" s="770"/>
      <c r="R68" s="770">
        <v>140</v>
      </c>
      <c r="S68" s="770">
        <v>11</v>
      </c>
      <c r="T68" s="770"/>
      <c r="U68" s="770"/>
      <c r="V68" s="770">
        <v>21</v>
      </c>
      <c r="W68" s="770"/>
      <c r="X68" s="770">
        <v>2</v>
      </c>
      <c r="Y68" s="770"/>
      <c r="Z68" s="770">
        <v>99</v>
      </c>
      <c r="AA68" s="770">
        <v>1</v>
      </c>
      <c r="AB68" s="770">
        <v>24</v>
      </c>
      <c r="AC68" s="770"/>
      <c r="AD68" s="770">
        <v>1883</v>
      </c>
      <c r="AE68" s="770"/>
      <c r="AF68" s="770"/>
      <c r="AG68" s="770">
        <v>88</v>
      </c>
      <c r="AH68" s="770">
        <v>1</v>
      </c>
      <c r="AI68" s="770">
        <v>3</v>
      </c>
      <c r="AJ68" s="770"/>
      <c r="AK68" s="770"/>
      <c r="AL68" s="770">
        <v>9</v>
      </c>
      <c r="AM68" s="770"/>
      <c r="AN68" s="770">
        <v>13257</v>
      </c>
      <c r="AO68" s="873">
        <v>2099</v>
      </c>
      <c r="AP68" s="9"/>
    </row>
    <row r="69" spans="1:42">
      <c r="A69" s="1" t="s">
        <v>141</v>
      </c>
      <c r="B69" s="770">
        <v>390</v>
      </c>
      <c r="C69" s="770">
        <v>2</v>
      </c>
      <c r="D69" s="770">
        <v>1</v>
      </c>
      <c r="E69" s="770"/>
      <c r="F69" s="770"/>
      <c r="G69" s="770">
        <v>3811</v>
      </c>
      <c r="H69" s="770"/>
      <c r="I69" s="770"/>
      <c r="J69" s="770">
        <v>1</v>
      </c>
      <c r="K69" s="770">
        <v>812</v>
      </c>
      <c r="L69" s="770"/>
      <c r="M69" s="770"/>
      <c r="N69" s="770"/>
      <c r="O69" s="770"/>
      <c r="P69" s="770"/>
      <c r="Q69" s="770"/>
      <c r="R69" s="770"/>
      <c r="S69" s="770">
        <v>3</v>
      </c>
      <c r="T69" s="770"/>
      <c r="U69" s="770"/>
      <c r="V69" s="770">
        <v>7</v>
      </c>
      <c r="W69" s="770">
        <v>2</v>
      </c>
      <c r="X69" s="770"/>
      <c r="Y69" s="770"/>
      <c r="Z69" s="770">
        <v>11</v>
      </c>
      <c r="AA69" s="770">
        <v>3</v>
      </c>
      <c r="AB69" s="770"/>
      <c r="AC69" s="770">
        <v>5</v>
      </c>
      <c r="AD69" s="770">
        <v>49</v>
      </c>
      <c r="AE69" s="770"/>
      <c r="AF69" s="770"/>
      <c r="AG69" s="770">
        <v>3</v>
      </c>
      <c r="AH69" s="770"/>
      <c r="AI69" s="770"/>
      <c r="AJ69" s="770"/>
      <c r="AK69" s="770"/>
      <c r="AL69" s="770"/>
      <c r="AM69" s="770"/>
      <c r="AN69" s="770">
        <v>4710</v>
      </c>
      <c r="AO69" s="873">
        <v>842</v>
      </c>
      <c r="AP69" s="9"/>
    </row>
    <row r="70" spans="1:42">
      <c r="A70" s="1" t="s">
        <v>932</v>
      </c>
      <c r="B70" s="770">
        <v>400</v>
      </c>
      <c r="C70" s="770">
        <v>5</v>
      </c>
      <c r="D70" s="770">
        <v>2</v>
      </c>
      <c r="E70" s="770"/>
      <c r="F70" s="770"/>
      <c r="G70" s="770">
        <v>5735</v>
      </c>
      <c r="H70" s="770"/>
      <c r="I70" s="770"/>
      <c r="J70" s="770"/>
      <c r="K70" s="770">
        <v>4214</v>
      </c>
      <c r="L70" s="770"/>
      <c r="M70" s="770">
        <v>6</v>
      </c>
      <c r="N70" s="770"/>
      <c r="O70" s="770"/>
      <c r="P70" s="770"/>
      <c r="Q70" s="770"/>
      <c r="R70" s="770">
        <v>27</v>
      </c>
      <c r="S70" s="770">
        <v>33</v>
      </c>
      <c r="T70" s="770"/>
      <c r="U70" s="770"/>
      <c r="V70" s="770">
        <v>14</v>
      </c>
      <c r="W70" s="770"/>
      <c r="X70" s="770">
        <v>2</v>
      </c>
      <c r="Y70" s="770"/>
      <c r="Z70" s="770">
        <v>32</v>
      </c>
      <c r="AA70" s="770"/>
      <c r="AB70" s="770"/>
      <c r="AC70" s="770">
        <v>23</v>
      </c>
      <c r="AD70" s="770">
        <v>145</v>
      </c>
      <c r="AE70" s="770"/>
      <c r="AF70" s="770"/>
      <c r="AG70" s="770">
        <v>50</v>
      </c>
      <c r="AH70" s="770"/>
      <c r="AI70" s="770"/>
      <c r="AJ70" s="770"/>
      <c r="AK70" s="770"/>
      <c r="AL70" s="770">
        <v>1</v>
      </c>
      <c r="AM70" s="770"/>
      <c r="AN70" s="770">
        <v>10289</v>
      </c>
      <c r="AO70" s="873">
        <v>4335</v>
      </c>
      <c r="AP70" s="9"/>
    </row>
    <row r="71" spans="1:42">
      <c r="A71" s="1" t="s">
        <v>145</v>
      </c>
      <c r="B71" s="770">
        <v>411</v>
      </c>
      <c r="C71" s="770">
        <v>5</v>
      </c>
      <c r="D71" s="770">
        <v>2</v>
      </c>
      <c r="E71" s="770"/>
      <c r="F71" s="770"/>
      <c r="G71" s="770">
        <v>4459</v>
      </c>
      <c r="H71" s="770"/>
      <c r="I71" s="770"/>
      <c r="J71" s="770">
        <v>1</v>
      </c>
      <c r="K71" s="770">
        <v>2811</v>
      </c>
      <c r="L71" s="770"/>
      <c r="M71" s="770"/>
      <c r="N71" s="770"/>
      <c r="O71" s="770"/>
      <c r="P71" s="770"/>
      <c r="Q71" s="770"/>
      <c r="R71" s="770">
        <v>2</v>
      </c>
      <c r="S71" s="770"/>
      <c r="T71" s="770"/>
      <c r="U71" s="770"/>
      <c r="V71" s="770">
        <v>3</v>
      </c>
      <c r="W71" s="770"/>
      <c r="X71" s="770"/>
      <c r="Y71" s="770"/>
      <c r="Z71" s="770">
        <v>2</v>
      </c>
      <c r="AA71" s="770"/>
      <c r="AB71" s="770"/>
      <c r="AC71" s="770"/>
      <c r="AD71" s="770">
        <v>10</v>
      </c>
      <c r="AE71" s="770"/>
      <c r="AF71" s="770"/>
      <c r="AG71" s="770">
        <v>3</v>
      </c>
      <c r="AH71" s="770"/>
      <c r="AI71" s="770"/>
      <c r="AJ71" s="770"/>
      <c r="AK71" s="770"/>
      <c r="AL71" s="770"/>
      <c r="AM71" s="770"/>
      <c r="AN71" s="770">
        <v>7298</v>
      </c>
      <c r="AO71" s="873">
        <v>2826</v>
      </c>
      <c r="AP71" s="9"/>
    </row>
    <row r="72" spans="1:42">
      <c r="A72" s="1" t="s">
        <v>147</v>
      </c>
      <c r="B72" s="770">
        <v>425</v>
      </c>
      <c r="C72" s="770">
        <v>1</v>
      </c>
      <c r="D72" s="770">
        <v>4</v>
      </c>
      <c r="E72" s="770"/>
      <c r="F72" s="770"/>
      <c r="G72" s="770">
        <v>4282</v>
      </c>
      <c r="H72" s="770"/>
      <c r="I72" s="770">
        <v>1</v>
      </c>
      <c r="J72" s="770">
        <v>3</v>
      </c>
      <c r="K72" s="770">
        <v>1443</v>
      </c>
      <c r="L72" s="770">
        <v>1</v>
      </c>
      <c r="M72" s="770">
        <v>13</v>
      </c>
      <c r="N72" s="770"/>
      <c r="O72" s="770"/>
      <c r="P72" s="770">
        <v>1</v>
      </c>
      <c r="Q72" s="770">
        <v>2</v>
      </c>
      <c r="R72" s="770">
        <v>12</v>
      </c>
      <c r="S72" s="770">
        <v>11</v>
      </c>
      <c r="T72" s="770"/>
      <c r="U72" s="770"/>
      <c r="V72" s="770">
        <v>8</v>
      </c>
      <c r="W72" s="770"/>
      <c r="X72" s="770">
        <v>1</v>
      </c>
      <c r="Y72" s="770"/>
      <c r="Z72" s="770">
        <v>6</v>
      </c>
      <c r="AA72" s="770"/>
      <c r="AB72" s="770"/>
      <c r="AC72" s="770">
        <v>5</v>
      </c>
      <c r="AD72" s="770">
        <v>76</v>
      </c>
      <c r="AE72" s="770"/>
      <c r="AF72" s="770"/>
      <c r="AG72" s="770">
        <v>6</v>
      </c>
      <c r="AH72" s="770"/>
      <c r="AI72" s="770"/>
      <c r="AJ72" s="770"/>
      <c r="AK72" s="770"/>
      <c r="AL72" s="770"/>
      <c r="AM72" s="770"/>
      <c r="AN72" s="770">
        <v>5876</v>
      </c>
      <c r="AO72" s="873">
        <v>1506</v>
      </c>
      <c r="AP72" s="9"/>
    </row>
    <row r="73" spans="1:42">
      <c r="A73" s="1" t="s">
        <v>149</v>
      </c>
      <c r="B73" s="770">
        <v>440</v>
      </c>
      <c r="C73" s="770">
        <v>30</v>
      </c>
      <c r="D73" s="770">
        <v>22</v>
      </c>
      <c r="E73" s="770">
        <v>1</v>
      </c>
      <c r="F73" s="770"/>
      <c r="G73" s="770">
        <v>17732</v>
      </c>
      <c r="H73" s="770">
        <v>3</v>
      </c>
      <c r="I73" s="770">
        <v>7</v>
      </c>
      <c r="J73" s="770">
        <v>6</v>
      </c>
      <c r="K73" s="770">
        <v>5788</v>
      </c>
      <c r="L73" s="770">
        <v>14</v>
      </c>
      <c r="M73" s="770">
        <v>19</v>
      </c>
      <c r="N73" s="770"/>
      <c r="O73" s="770"/>
      <c r="P73" s="770">
        <v>3</v>
      </c>
      <c r="Q73" s="770"/>
      <c r="R73" s="770">
        <v>12</v>
      </c>
      <c r="S73" s="770">
        <v>23</v>
      </c>
      <c r="T73" s="770"/>
      <c r="U73" s="770"/>
      <c r="V73" s="770">
        <v>24</v>
      </c>
      <c r="W73" s="770">
        <v>32</v>
      </c>
      <c r="X73" s="770">
        <v>8</v>
      </c>
      <c r="Y73" s="770">
        <v>1</v>
      </c>
      <c r="Z73" s="770">
        <v>654</v>
      </c>
      <c r="AA73" s="770">
        <v>1</v>
      </c>
      <c r="AB73" s="770"/>
      <c r="AC73" s="770">
        <v>1056</v>
      </c>
      <c r="AD73" s="770">
        <v>1226</v>
      </c>
      <c r="AE73" s="770"/>
      <c r="AF73" s="770"/>
      <c r="AG73" s="770">
        <v>184</v>
      </c>
      <c r="AH73" s="770"/>
      <c r="AI73" s="770">
        <v>1</v>
      </c>
      <c r="AJ73" s="770"/>
      <c r="AK73" s="770"/>
      <c r="AL73" s="770">
        <v>8</v>
      </c>
      <c r="AM73" s="770"/>
      <c r="AN73" s="770">
        <v>26855</v>
      </c>
      <c r="AO73" s="873">
        <v>6640</v>
      </c>
      <c r="AP73" s="9"/>
    </row>
    <row r="74" spans="1:42">
      <c r="A74" s="1" t="s">
        <v>151</v>
      </c>
      <c r="B74" s="770">
        <v>467</v>
      </c>
      <c r="C74" s="770"/>
      <c r="D74" s="770">
        <v>4</v>
      </c>
      <c r="E74" s="770"/>
      <c r="F74" s="770"/>
      <c r="G74" s="770">
        <v>2844</v>
      </c>
      <c r="H74" s="770"/>
      <c r="I74" s="770"/>
      <c r="J74" s="770">
        <v>1</v>
      </c>
      <c r="K74" s="770">
        <v>1435</v>
      </c>
      <c r="L74" s="770"/>
      <c r="M74" s="770">
        <v>1</v>
      </c>
      <c r="N74" s="770"/>
      <c r="O74" s="770"/>
      <c r="P74" s="770"/>
      <c r="Q74" s="770"/>
      <c r="R74" s="770"/>
      <c r="S74" s="770">
        <v>33</v>
      </c>
      <c r="T74" s="770"/>
      <c r="U74" s="770"/>
      <c r="V74" s="770">
        <v>2</v>
      </c>
      <c r="W74" s="770"/>
      <c r="X74" s="770"/>
      <c r="Y74" s="770"/>
      <c r="Z74" s="770">
        <v>1</v>
      </c>
      <c r="AA74" s="770"/>
      <c r="AB74" s="770"/>
      <c r="AC74" s="770">
        <v>1</v>
      </c>
      <c r="AD74" s="770">
        <v>14</v>
      </c>
      <c r="AE74" s="770"/>
      <c r="AF74" s="770"/>
      <c r="AG74" s="770">
        <v>5</v>
      </c>
      <c r="AH74" s="770"/>
      <c r="AI74" s="770"/>
      <c r="AJ74" s="770"/>
      <c r="AK74" s="770"/>
      <c r="AL74" s="770"/>
      <c r="AM74" s="770"/>
      <c r="AN74" s="770">
        <v>4341</v>
      </c>
      <c r="AO74" s="873">
        <v>1477</v>
      </c>
      <c r="AP74" s="9"/>
    </row>
    <row r="75" spans="1:42">
      <c r="A75" s="1" t="s">
        <v>153</v>
      </c>
      <c r="B75" s="770">
        <v>475</v>
      </c>
      <c r="C75" s="770">
        <v>1</v>
      </c>
      <c r="D75" s="770">
        <v>1</v>
      </c>
      <c r="E75" s="770"/>
      <c r="F75" s="770"/>
      <c r="G75" s="770">
        <v>1343</v>
      </c>
      <c r="H75" s="770"/>
      <c r="I75" s="770"/>
      <c r="J75" s="770">
        <v>4</v>
      </c>
      <c r="K75" s="770">
        <v>881</v>
      </c>
      <c r="L75" s="770"/>
      <c r="M75" s="770">
        <v>28</v>
      </c>
      <c r="N75" s="770"/>
      <c r="O75" s="770"/>
      <c r="P75" s="770"/>
      <c r="Q75" s="770">
        <v>8</v>
      </c>
      <c r="R75" s="770"/>
      <c r="S75" s="770">
        <v>2573</v>
      </c>
      <c r="T75" s="770"/>
      <c r="U75" s="770"/>
      <c r="V75" s="770"/>
      <c r="W75" s="770">
        <v>1</v>
      </c>
      <c r="X75" s="770">
        <v>3</v>
      </c>
      <c r="Y75" s="770"/>
      <c r="Z75" s="770">
        <v>8</v>
      </c>
      <c r="AA75" s="770"/>
      <c r="AB75" s="770"/>
      <c r="AC75" s="770"/>
      <c r="AD75" s="770">
        <v>13</v>
      </c>
      <c r="AE75" s="770"/>
      <c r="AF75" s="770"/>
      <c r="AG75" s="770">
        <v>8</v>
      </c>
      <c r="AH75" s="770"/>
      <c r="AI75" s="770"/>
      <c r="AJ75" s="770"/>
      <c r="AK75" s="770"/>
      <c r="AL75" s="770"/>
      <c r="AM75" s="770"/>
      <c r="AN75" s="770">
        <v>4872</v>
      </c>
      <c r="AO75" s="873">
        <v>3508</v>
      </c>
      <c r="AP75" s="9"/>
    </row>
    <row r="76" spans="1:42">
      <c r="A76" s="1" t="s">
        <v>155</v>
      </c>
      <c r="B76" s="770">
        <v>480</v>
      </c>
      <c r="C76" s="770">
        <v>3</v>
      </c>
      <c r="D76" s="770">
        <v>7</v>
      </c>
      <c r="E76" s="770">
        <v>1</v>
      </c>
      <c r="F76" s="770"/>
      <c r="G76" s="770">
        <v>6399</v>
      </c>
      <c r="H76" s="770"/>
      <c r="I76" s="770">
        <v>2</v>
      </c>
      <c r="J76" s="770">
        <v>69</v>
      </c>
      <c r="K76" s="770">
        <v>10056</v>
      </c>
      <c r="L76" s="770">
        <v>1</v>
      </c>
      <c r="M76" s="770">
        <v>129</v>
      </c>
      <c r="N76" s="770"/>
      <c r="O76" s="770"/>
      <c r="P76" s="770"/>
      <c r="Q76" s="770">
        <v>19</v>
      </c>
      <c r="R76" s="770"/>
      <c r="S76" s="770">
        <v>2863</v>
      </c>
      <c r="T76" s="770">
        <v>1</v>
      </c>
      <c r="U76" s="770">
        <v>2</v>
      </c>
      <c r="V76" s="770">
        <v>5</v>
      </c>
      <c r="W76" s="770">
        <v>3</v>
      </c>
      <c r="X76" s="770">
        <v>4</v>
      </c>
      <c r="Y76" s="770">
        <v>1</v>
      </c>
      <c r="Z76" s="770">
        <v>154</v>
      </c>
      <c r="AA76" s="770"/>
      <c r="AB76" s="770"/>
      <c r="AC76" s="770">
        <v>18</v>
      </c>
      <c r="AD76" s="770">
        <v>202</v>
      </c>
      <c r="AE76" s="770"/>
      <c r="AF76" s="770"/>
      <c r="AG76" s="770">
        <v>13</v>
      </c>
      <c r="AH76" s="770"/>
      <c r="AI76" s="770"/>
      <c r="AJ76" s="770"/>
      <c r="AK76" s="770"/>
      <c r="AL76" s="770"/>
      <c r="AM76" s="770">
        <v>1</v>
      </c>
      <c r="AN76" s="770">
        <v>19953</v>
      </c>
      <c r="AO76" s="873">
        <v>13315</v>
      </c>
      <c r="AP76" s="9"/>
    </row>
    <row r="77" spans="1:42">
      <c r="A77" s="1" t="s">
        <v>157</v>
      </c>
      <c r="B77" s="770">
        <v>483</v>
      </c>
      <c r="C77" s="770">
        <v>1</v>
      </c>
      <c r="D77" s="770">
        <v>2</v>
      </c>
      <c r="E77" s="770"/>
      <c r="F77" s="770"/>
      <c r="G77" s="770">
        <v>2077</v>
      </c>
      <c r="H77" s="770"/>
      <c r="I77" s="770"/>
      <c r="J77" s="770">
        <v>5</v>
      </c>
      <c r="K77" s="770">
        <v>5491</v>
      </c>
      <c r="L77" s="770"/>
      <c r="M77" s="770">
        <v>8</v>
      </c>
      <c r="N77" s="770"/>
      <c r="O77" s="770"/>
      <c r="P77" s="770"/>
      <c r="Q77" s="770"/>
      <c r="R77" s="770">
        <v>2</v>
      </c>
      <c r="S77" s="770"/>
      <c r="T77" s="770"/>
      <c r="U77" s="770"/>
      <c r="V77" s="770">
        <v>1</v>
      </c>
      <c r="W77" s="770"/>
      <c r="X77" s="770"/>
      <c r="Y77" s="770"/>
      <c r="Z77" s="770">
        <v>2</v>
      </c>
      <c r="AA77" s="770"/>
      <c r="AB77" s="770"/>
      <c r="AC77" s="770">
        <v>3</v>
      </c>
      <c r="AD77" s="770">
        <v>21</v>
      </c>
      <c r="AE77" s="770"/>
      <c r="AF77" s="770"/>
      <c r="AG77" s="770">
        <v>2</v>
      </c>
      <c r="AH77" s="770"/>
      <c r="AI77" s="770"/>
      <c r="AJ77" s="770"/>
      <c r="AK77" s="770"/>
      <c r="AL77" s="770"/>
      <c r="AM77" s="770"/>
      <c r="AN77" s="770">
        <v>7615</v>
      </c>
      <c r="AO77" s="873">
        <v>5512</v>
      </c>
      <c r="AP77" s="9"/>
    </row>
    <row r="78" spans="1:42">
      <c r="A78" s="1" t="s">
        <v>159</v>
      </c>
      <c r="B78" s="770">
        <v>490</v>
      </c>
      <c r="C78" s="770">
        <v>2</v>
      </c>
      <c r="D78" s="770">
        <v>15</v>
      </c>
      <c r="E78" s="770"/>
      <c r="F78" s="770"/>
      <c r="G78" s="770">
        <v>21021</v>
      </c>
      <c r="H78" s="770"/>
      <c r="I78" s="770"/>
      <c r="J78" s="770">
        <v>23</v>
      </c>
      <c r="K78" s="770">
        <v>26128</v>
      </c>
      <c r="L78" s="770">
        <v>3</v>
      </c>
      <c r="M78" s="770">
        <v>138</v>
      </c>
      <c r="N78" s="770"/>
      <c r="O78" s="770"/>
      <c r="P78" s="770"/>
      <c r="Q78" s="770">
        <v>4</v>
      </c>
      <c r="R78" s="770"/>
      <c r="S78" s="770">
        <v>2134</v>
      </c>
      <c r="T78" s="770"/>
      <c r="U78" s="770">
        <v>14</v>
      </c>
      <c r="V78" s="770">
        <v>22</v>
      </c>
      <c r="W78" s="770">
        <v>6</v>
      </c>
      <c r="X78" s="770">
        <v>7</v>
      </c>
      <c r="Y78" s="770">
        <v>1</v>
      </c>
      <c r="Z78" s="770">
        <v>308</v>
      </c>
      <c r="AA78" s="770">
        <v>2</v>
      </c>
      <c r="AB78" s="770"/>
      <c r="AC78" s="770">
        <v>54</v>
      </c>
      <c r="AD78" s="770">
        <v>350</v>
      </c>
      <c r="AE78" s="770"/>
      <c r="AF78" s="770"/>
      <c r="AG78" s="770">
        <v>8</v>
      </c>
      <c r="AH78" s="770"/>
      <c r="AI78" s="770"/>
      <c r="AJ78" s="770"/>
      <c r="AK78" s="770"/>
      <c r="AL78" s="770"/>
      <c r="AM78" s="770"/>
      <c r="AN78" s="770">
        <v>50240</v>
      </c>
      <c r="AO78" s="873">
        <v>28793</v>
      </c>
      <c r="AP78" s="9"/>
    </row>
    <row r="79" spans="1:42">
      <c r="A79" s="1" t="s">
        <v>161</v>
      </c>
      <c r="B79" s="770">
        <v>495</v>
      </c>
      <c r="C79" s="770">
        <v>6</v>
      </c>
      <c r="D79" s="770">
        <v>251</v>
      </c>
      <c r="E79" s="770"/>
      <c r="F79" s="770"/>
      <c r="G79" s="770">
        <v>15891</v>
      </c>
      <c r="H79" s="770">
        <v>4</v>
      </c>
      <c r="I79" s="770"/>
      <c r="J79" s="770">
        <v>9</v>
      </c>
      <c r="K79" s="770">
        <v>9462</v>
      </c>
      <c r="L79" s="770">
        <v>5</v>
      </c>
      <c r="M79" s="770">
        <v>4</v>
      </c>
      <c r="N79" s="770"/>
      <c r="O79" s="770"/>
      <c r="P79" s="770"/>
      <c r="Q79" s="770">
        <v>328</v>
      </c>
      <c r="R79" s="770">
        <v>1</v>
      </c>
      <c r="S79" s="770">
        <v>14</v>
      </c>
      <c r="T79" s="770"/>
      <c r="U79" s="770"/>
      <c r="V79" s="770">
        <v>6</v>
      </c>
      <c r="W79" s="770">
        <v>9</v>
      </c>
      <c r="X79" s="770"/>
      <c r="Y79" s="770"/>
      <c r="Z79" s="770">
        <v>151</v>
      </c>
      <c r="AA79" s="770">
        <v>1</v>
      </c>
      <c r="AB79" s="770"/>
      <c r="AC79" s="770">
        <v>3</v>
      </c>
      <c r="AD79" s="770">
        <v>92</v>
      </c>
      <c r="AE79" s="770"/>
      <c r="AF79" s="770"/>
      <c r="AG79" s="770">
        <v>2</v>
      </c>
      <c r="AH79" s="770"/>
      <c r="AI79" s="770"/>
      <c r="AJ79" s="770"/>
      <c r="AK79" s="770"/>
      <c r="AL79" s="770"/>
      <c r="AM79" s="770"/>
      <c r="AN79" s="770">
        <v>26239</v>
      </c>
      <c r="AO79" s="873">
        <v>10251</v>
      </c>
      <c r="AP79" s="9"/>
    </row>
    <row r="80" spans="1:42">
      <c r="A80" s="1" t="s">
        <v>163</v>
      </c>
      <c r="B80" s="770">
        <v>501</v>
      </c>
      <c r="C80" s="770"/>
      <c r="D80" s="770"/>
      <c r="E80" s="770"/>
      <c r="F80" s="770"/>
      <c r="G80" s="770">
        <v>1481</v>
      </c>
      <c r="H80" s="770"/>
      <c r="I80" s="770"/>
      <c r="J80" s="770">
        <v>2</v>
      </c>
      <c r="K80" s="770">
        <v>279</v>
      </c>
      <c r="L80" s="770"/>
      <c r="M80" s="770"/>
      <c r="N80" s="770"/>
      <c r="O80" s="770"/>
      <c r="P80" s="770"/>
      <c r="Q80" s="770"/>
      <c r="R80" s="770"/>
      <c r="S80" s="770">
        <v>1</v>
      </c>
      <c r="T80" s="770"/>
      <c r="U80" s="770"/>
      <c r="V80" s="770">
        <v>3</v>
      </c>
      <c r="W80" s="770"/>
      <c r="X80" s="770"/>
      <c r="Y80" s="770"/>
      <c r="Z80" s="770">
        <v>7</v>
      </c>
      <c r="AA80" s="770"/>
      <c r="AB80" s="770"/>
      <c r="AC80" s="770"/>
      <c r="AD80" s="770">
        <v>26</v>
      </c>
      <c r="AE80" s="770"/>
      <c r="AF80" s="770"/>
      <c r="AG80" s="770">
        <v>1</v>
      </c>
      <c r="AH80" s="770"/>
      <c r="AI80" s="770"/>
      <c r="AJ80" s="770"/>
      <c r="AK80" s="770"/>
      <c r="AL80" s="770"/>
      <c r="AM80" s="770"/>
      <c r="AN80" s="770">
        <v>1800</v>
      </c>
      <c r="AO80" s="873">
        <v>292</v>
      </c>
      <c r="AP80" s="9"/>
    </row>
    <row r="81" spans="1:42">
      <c r="A81" s="1" t="s">
        <v>933</v>
      </c>
      <c r="B81" s="770">
        <v>541</v>
      </c>
      <c r="C81" s="770">
        <v>5</v>
      </c>
      <c r="D81" s="770">
        <v>4</v>
      </c>
      <c r="E81" s="770"/>
      <c r="F81" s="770"/>
      <c r="G81" s="770">
        <v>9572</v>
      </c>
      <c r="H81" s="770"/>
      <c r="I81" s="770"/>
      <c r="J81" s="770">
        <v>5</v>
      </c>
      <c r="K81" s="770">
        <v>3176</v>
      </c>
      <c r="L81" s="770"/>
      <c r="M81" s="770">
        <v>5</v>
      </c>
      <c r="N81" s="770"/>
      <c r="O81" s="770"/>
      <c r="P81" s="770">
        <v>1</v>
      </c>
      <c r="Q81" s="770"/>
      <c r="R81" s="770">
        <v>3</v>
      </c>
      <c r="S81" s="770">
        <v>1</v>
      </c>
      <c r="T81" s="770"/>
      <c r="U81" s="770"/>
      <c r="V81" s="770">
        <v>13</v>
      </c>
      <c r="W81" s="770">
        <v>5</v>
      </c>
      <c r="X81" s="770"/>
      <c r="Y81" s="770"/>
      <c r="Z81" s="770">
        <v>121</v>
      </c>
      <c r="AA81" s="770">
        <v>5</v>
      </c>
      <c r="AB81" s="770"/>
      <c r="AC81" s="770">
        <v>10</v>
      </c>
      <c r="AD81" s="770">
        <v>135</v>
      </c>
      <c r="AE81" s="770"/>
      <c r="AF81" s="770"/>
      <c r="AG81" s="770">
        <v>4</v>
      </c>
      <c r="AH81" s="770"/>
      <c r="AI81" s="770"/>
      <c r="AJ81" s="770"/>
      <c r="AK81" s="770"/>
      <c r="AL81" s="770"/>
      <c r="AM81" s="770"/>
      <c r="AN81" s="770">
        <v>13065</v>
      </c>
      <c r="AO81" s="873">
        <v>3344</v>
      </c>
      <c r="AP81" s="9"/>
    </row>
    <row r="82" spans="1:42">
      <c r="A82" s="1" t="s">
        <v>167</v>
      </c>
      <c r="B82" s="770">
        <v>543</v>
      </c>
      <c r="C82" s="770"/>
      <c r="D82" s="770">
        <v>1</v>
      </c>
      <c r="E82" s="770"/>
      <c r="F82" s="770"/>
      <c r="G82" s="770">
        <v>1131</v>
      </c>
      <c r="H82" s="770"/>
      <c r="I82" s="770"/>
      <c r="J82" s="770">
        <v>3</v>
      </c>
      <c r="K82" s="770">
        <v>5368</v>
      </c>
      <c r="L82" s="770"/>
      <c r="M82" s="770">
        <v>10</v>
      </c>
      <c r="N82" s="770"/>
      <c r="O82" s="770"/>
      <c r="P82" s="770"/>
      <c r="Q82" s="770">
        <v>10</v>
      </c>
      <c r="R82" s="770"/>
      <c r="S82" s="770"/>
      <c r="T82" s="770"/>
      <c r="U82" s="770"/>
      <c r="V82" s="770">
        <v>5</v>
      </c>
      <c r="W82" s="770"/>
      <c r="X82" s="770"/>
      <c r="Y82" s="770"/>
      <c r="Z82" s="770">
        <v>3</v>
      </c>
      <c r="AA82" s="770"/>
      <c r="AB82" s="770"/>
      <c r="AC82" s="770">
        <v>2</v>
      </c>
      <c r="AD82" s="770">
        <v>9</v>
      </c>
      <c r="AE82" s="770"/>
      <c r="AF82" s="770"/>
      <c r="AG82" s="770"/>
      <c r="AH82" s="770"/>
      <c r="AI82" s="770"/>
      <c r="AJ82" s="770"/>
      <c r="AK82" s="770"/>
      <c r="AL82" s="770"/>
      <c r="AM82" s="770"/>
      <c r="AN82" s="770">
        <v>6542</v>
      </c>
      <c r="AO82" s="873">
        <v>5400</v>
      </c>
      <c r="AP82" s="9"/>
    </row>
    <row r="83" spans="1:42">
      <c r="A83" s="1" t="s">
        <v>169</v>
      </c>
      <c r="B83" s="770">
        <v>576</v>
      </c>
      <c r="C83" s="770">
        <v>2</v>
      </c>
      <c r="D83" s="770"/>
      <c r="E83" s="770"/>
      <c r="F83" s="770">
        <v>1</v>
      </c>
      <c r="G83" s="770">
        <v>4886</v>
      </c>
      <c r="H83" s="770"/>
      <c r="I83" s="770"/>
      <c r="J83" s="770"/>
      <c r="K83" s="770">
        <v>476</v>
      </c>
      <c r="L83" s="770"/>
      <c r="M83" s="770">
        <v>1</v>
      </c>
      <c r="N83" s="770"/>
      <c r="O83" s="770"/>
      <c r="P83" s="770"/>
      <c r="Q83" s="770">
        <v>2</v>
      </c>
      <c r="R83" s="770"/>
      <c r="S83" s="770">
        <v>140</v>
      </c>
      <c r="T83" s="770"/>
      <c r="U83" s="770"/>
      <c r="V83" s="770">
        <v>10</v>
      </c>
      <c r="W83" s="770"/>
      <c r="X83" s="770">
        <v>1</v>
      </c>
      <c r="Y83" s="770"/>
      <c r="Z83" s="770">
        <v>4</v>
      </c>
      <c r="AA83" s="770">
        <v>9</v>
      </c>
      <c r="AB83" s="770"/>
      <c r="AC83" s="770"/>
      <c r="AD83" s="770">
        <v>36</v>
      </c>
      <c r="AE83" s="770"/>
      <c r="AF83" s="770"/>
      <c r="AG83" s="770">
        <v>1</v>
      </c>
      <c r="AH83" s="770"/>
      <c r="AI83" s="770"/>
      <c r="AJ83" s="770"/>
      <c r="AK83" s="770"/>
      <c r="AL83" s="770"/>
      <c r="AM83" s="770">
        <v>1</v>
      </c>
      <c r="AN83" s="770">
        <v>5570</v>
      </c>
      <c r="AO83" s="873">
        <v>645</v>
      </c>
      <c r="AP83" s="9"/>
    </row>
    <row r="84" spans="1:42">
      <c r="A84" s="1" t="s">
        <v>171</v>
      </c>
      <c r="B84" s="770">
        <v>579</v>
      </c>
      <c r="C84" s="770">
        <v>13</v>
      </c>
      <c r="D84" s="770">
        <v>56</v>
      </c>
      <c r="E84" s="770"/>
      <c r="F84" s="770"/>
      <c r="G84" s="770">
        <v>20031</v>
      </c>
      <c r="H84" s="770">
        <v>1</v>
      </c>
      <c r="I84" s="770"/>
      <c r="J84" s="770">
        <v>31</v>
      </c>
      <c r="K84" s="770">
        <v>5138</v>
      </c>
      <c r="L84" s="770">
        <v>1</v>
      </c>
      <c r="M84" s="770">
        <v>14</v>
      </c>
      <c r="N84" s="770"/>
      <c r="O84" s="770"/>
      <c r="P84" s="770">
        <v>19</v>
      </c>
      <c r="Q84" s="770"/>
      <c r="R84" s="770">
        <v>39</v>
      </c>
      <c r="S84" s="770">
        <v>109</v>
      </c>
      <c r="T84" s="770"/>
      <c r="U84" s="770"/>
      <c r="V84" s="770">
        <v>76</v>
      </c>
      <c r="W84" s="770">
        <v>6</v>
      </c>
      <c r="X84" s="770">
        <v>5</v>
      </c>
      <c r="Y84" s="770">
        <v>11</v>
      </c>
      <c r="Z84" s="770">
        <v>175</v>
      </c>
      <c r="AA84" s="770">
        <v>6</v>
      </c>
      <c r="AB84" s="770"/>
      <c r="AC84" s="770">
        <v>4</v>
      </c>
      <c r="AD84" s="770">
        <v>444</v>
      </c>
      <c r="AE84" s="770"/>
      <c r="AF84" s="770"/>
      <c r="AG84" s="770">
        <v>29</v>
      </c>
      <c r="AH84" s="770"/>
      <c r="AI84" s="770"/>
      <c r="AJ84" s="770"/>
      <c r="AK84" s="770"/>
      <c r="AL84" s="770"/>
      <c r="AM84" s="770"/>
      <c r="AN84" s="770">
        <v>26208</v>
      </c>
      <c r="AO84" s="873">
        <v>5700</v>
      </c>
      <c r="AP84" s="9"/>
    </row>
    <row r="85" spans="1:42">
      <c r="A85" s="1" t="s">
        <v>173</v>
      </c>
      <c r="B85" s="770">
        <v>585</v>
      </c>
      <c r="C85" s="770">
        <v>2</v>
      </c>
      <c r="D85" s="770">
        <v>7</v>
      </c>
      <c r="E85" s="770"/>
      <c r="F85" s="770">
        <v>1</v>
      </c>
      <c r="G85" s="770">
        <v>5694</v>
      </c>
      <c r="H85" s="770"/>
      <c r="I85" s="770"/>
      <c r="J85" s="770">
        <v>2</v>
      </c>
      <c r="K85" s="770">
        <v>1201</v>
      </c>
      <c r="L85" s="770">
        <v>4</v>
      </c>
      <c r="M85" s="770">
        <v>4</v>
      </c>
      <c r="N85" s="770"/>
      <c r="O85" s="770"/>
      <c r="P85" s="770">
        <v>3</v>
      </c>
      <c r="Q85" s="770">
        <v>1</v>
      </c>
      <c r="R85" s="770">
        <v>7</v>
      </c>
      <c r="S85" s="770">
        <v>5</v>
      </c>
      <c r="T85" s="770"/>
      <c r="U85" s="770"/>
      <c r="V85" s="770">
        <v>14</v>
      </c>
      <c r="W85" s="770">
        <v>1</v>
      </c>
      <c r="X85" s="770">
        <v>3</v>
      </c>
      <c r="Y85" s="770"/>
      <c r="Z85" s="770">
        <v>16</v>
      </c>
      <c r="AA85" s="770">
        <v>1</v>
      </c>
      <c r="AB85" s="770"/>
      <c r="AC85" s="770"/>
      <c r="AD85" s="770">
        <v>45</v>
      </c>
      <c r="AE85" s="770"/>
      <c r="AF85" s="770"/>
      <c r="AG85" s="770">
        <v>13</v>
      </c>
      <c r="AH85" s="770"/>
      <c r="AI85" s="770"/>
      <c r="AJ85" s="770"/>
      <c r="AK85" s="770"/>
      <c r="AL85" s="770"/>
      <c r="AM85" s="770"/>
      <c r="AN85" s="770">
        <v>7024</v>
      </c>
      <c r="AO85" s="873">
        <v>1271</v>
      </c>
      <c r="AP85" s="9"/>
    </row>
    <row r="86" spans="1:42">
      <c r="A86" s="1" t="s">
        <v>175</v>
      </c>
      <c r="B86" s="770">
        <v>591</v>
      </c>
      <c r="C86" s="770">
        <v>1</v>
      </c>
      <c r="D86" s="770">
        <v>8</v>
      </c>
      <c r="E86" s="770"/>
      <c r="F86" s="770"/>
      <c r="G86" s="770">
        <v>6948</v>
      </c>
      <c r="H86" s="770"/>
      <c r="I86" s="770"/>
      <c r="J86" s="770">
        <v>13</v>
      </c>
      <c r="K86" s="770">
        <v>2851</v>
      </c>
      <c r="L86" s="770"/>
      <c r="M86" s="770">
        <v>9</v>
      </c>
      <c r="N86" s="770"/>
      <c r="O86" s="770"/>
      <c r="P86" s="770">
        <v>2</v>
      </c>
      <c r="Q86" s="770"/>
      <c r="R86" s="770">
        <v>4</v>
      </c>
      <c r="S86" s="770">
        <v>8</v>
      </c>
      <c r="T86" s="770"/>
      <c r="U86" s="770"/>
      <c r="V86" s="770">
        <v>20</v>
      </c>
      <c r="W86" s="770">
        <v>4</v>
      </c>
      <c r="X86" s="770">
        <v>6</v>
      </c>
      <c r="Y86" s="770"/>
      <c r="Z86" s="770">
        <v>109</v>
      </c>
      <c r="AA86" s="770">
        <v>1</v>
      </c>
      <c r="AB86" s="770"/>
      <c r="AC86" s="770">
        <v>60</v>
      </c>
      <c r="AD86" s="770">
        <v>260</v>
      </c>
      <c r="AE86" s="770"/>
      <c r="AF86" s="770"/>
      <c r="AG86" s="770">
        <v>2</v>
      </c>
      <c r="AH86" s="770"/>
      <c r="AI86" s="770"/>
      <c r="AJ86" s="770"/>
      <c r="AK86" s="770"/>
      <c r="AL86" s="770"/>
      <c r="AM86" s="770"/>
      <c r="AN86" s="770">
        <v>10306</v>
      </c>
      <c r="AO86" s="873">
        <v>3036</v>
      </c>
      <c r="AP86" s="9"/>
    </row>
    <row r="87" spans="1:42">
      <c r="A87" s="1" t="s">
        <v>177</v>
      </c>
      <c r="B87" s="770">
        <v>604</v>
      </c>
      <c r="C87" s="770">
        <v>2</v>
      </c>
      <c r="D87" s="770">
        <v>85</v>
      </c>
      <c r="E87" s="770"/>
      <c r="F87" s="770"/>
      <c r="G87" s="770">
        <v>16602</v>
      </c>
      <c r="H87" s="770">
        <v>2</v>
      </c>
      <c r="I87" s="770"/>
      <c r="J87" s="770">
        <v>30</v>
      </c>
      <c r="K87" s="770">
        <v>6314</v>
      </c>
      <c r="L87" s="770">
        <v>14</v>
      </c>
      <c r="M87" s="770">
        <v>20</v>
      </c>
      <c r="N87" s="770"/>
      <c r="O87" s="770"/>
      <c r="P87" s="770"/>
      <c r="Q87" s="770"/>
      <c r="R87" s="770">
        <v>2</v>
      </c>
      <c r="S87" s="770">
        <v>40</v>
      </c>
      <c r="T87" s="770"/>
      <c r="U87" s="770"/>
      <c r="V87" s="770">
        <v>27</v>
      </c>
      <c r="W87" s="770">
        <v>10</v>
      </c>
      <c r="X87" s="770">
        <v>1</v>
      </c>
      <c r="Y87" s="770"/>
      <c r="Z87" s="770">
        <v>182</v>
      </c>
      <c r="AA87" s="770">
        <v>2</v>
      </c>
      <c r="AB87" s="770"/>
      <c r="AC87" s="770">
        <v>90</v>
      </c>
      <c r="AD87" s="770">
        <v>343</v>
      </c>
      <c r="AE87" s="770"/>
      <c r="AF87" s="770"/>
      <c r="AG87" s="770">
        <v>27</v>
      </c>
      <c r="AH87" s="770"/>
      <c r="AI87" s="770"/>
      <c r="AJ87" s="770"/>
      <c r="AK87" s="770"/>
      <c r="AL87" s="770"/>
      <c r="AM87" s="770">
        <v>1</v>
      </c>
      <c r="AN87" s="770">
        <v>23794</v>
      </c>
      <c r="AO87" s="873">
        <v>6731</v>
      </c>
      <c r="AP87" s="9"/>
    </row>
    <row r="88" spans="1:42">
      <c r="A88" s="1" t="s">
        <v>934</v>
      </c>
      <c r="B88" s="770">
        <v>607</v>
      </c>
      <c r="C88" s="770">
        <v>13</v>
      </c>
      <c r="D88" s="770">
        <v>1</v>
      </c>
      <c r="E88" s="770"/>
      <c r="F88" s="770"/>
      <c r="G88" s="770">
        <v>3297</v>
      </c>
      <c r="H88" s="770">
        <v>1</v>
      </c>
      <c r="I88" s="770"/>
      <c r="J88" s="770"/>
      <c r="K88" s="770">
        <v>817</v>
      </c>
      <c r="L88" s="770"/>
      <c r="M88" s="770">
        <v>1</v>
      </c>
      <c r="N88" s="770"/>
      <c r="O88" s="770"/>
      <c r="P88" s="770">
        <v>6</v>
      </c>
      <c r="Q88" s="770"/>
      <c r="R88" s="770">
        <v>23</v>
      </c>
      <c r="S88" s="770">
        <v>5</v>
      </c>
      <c r="T88" s="770"/>
      <c r="U88" s="770"/>
      <c r="V88" s="770">
        <v>12</v>
      </c>
      <c r="W88" s="770"/>
      <c r="X88" s="770">
        <v>20</v>
      </c>
      <c r="Y88" s="770">
        <v>1</v>
      </c>
      <c r="Z88" s="770">
        <v>24</v>
      </c>
      <c r="AA88" s="770">
        <v>1</v>
      </c>
      <c r="AB88" s="770"/>
      <c r="AC88" s="770">
        <v>6</v>
      </c>
      <c r="AD88" s="770">
        <v>73</v>
      </c>
      <c r="AE88" s="770"/>
      <c r="AF88" s="770"/>
      <c r="AG88" s="770">
        <v>42</v>
      </c>
      <c r="AH88" s="770"/>
      <c r="AI88" s="770"/>
      <c r="AJ88" s="770"/>
      <c r="AK88" s="770"/>
      <c r="AL88" s="770"/>
      <c r="AM88" s="770"/>
      <c r="AN88" s="770">
        <v>4343</v>
      </c>
      <c r="AO88" s="873">
        <v>925</v>
      </c>
      <c r="AP88" s="9"/>
    </row>
    <row r="89" spans="1:42">
      <c r="A89" s="1" t="s">
        <v>935</v>
      </c>
      <c r="B89" s="770">
        <v>615</v>
      </c>
      <c r="C89" s="770">
        <v>141</v>
      </c>
      <c r="D89" s="770">
        <v>92</v>
      </c>
      <c r="E89" s="770"/>
      <c r="F89" s="770"/>
      <c r="G89" s="770">
        <v>27681</v>
      </c>
      <c r="H89" s="770">
        <v>1</v>
      </c>
      <c r="I89" s="770"/>
      <c r="J89" s="770">
        <v>5</v>
      </c>
      <c r="K89" s="770">
        <v>8999</v>
      </c>
      <c r="L89" s="770">
        <v>61</v>
      </c>
      <c r="M89" s="770">
        <v>7</v>
      </c>
      <c r="N89" s="770"/>
      <c r="O89" s="770"/>
      <c r="P89" s="770">
        <v>76</v>
      </c>
      <c r="Q89" s="770"/>
      <c r="R89" s="770">
        <v>60</v>
      </c>
      <c r="S89" s="770">
        <v>76</v>
      </c>
      <c r="T89" s="770">
        <v>2</v>
      </c>
      <c r="U89" s="770"/>
      <c r="V89" s="770">
        <v>70</v>
      </c>
      <c r="W89" s="770">
        <v>32</v>
      </c>
      <c r="X89" s="770">
        <v>16</v>
      </c>
      <c r="Y89" s="770">
        <v>1</v>
      </c>
      <c r="Z89" s="770">
        <v>597</v>
      </c>
      <c r="AA89" s="770">
        <v>5</v>
      </c>
      <c r="AB89" s="770">
        <v>1</v>
      </c>
      <c r="AC89" s="770">
        <v>229</v>
      </c>
      <c r="AD89" s="770">
        <v>1358</v>
      </c>
      <c r="AE89" s="770">
        <v>4</v>
      </c>
      <c r="AF89" s="770"/>
      <c r="AG89" s="770">
        <v>125</v>
      </c>
      <c r="AH89" s="770">
        <v>2</v>
      </c>
      <c r="AI89" s="770">
        <v>5</v>
      </c>
      <c r="AJ89" s="770"/>
      <c r="AK89" s="770"/>
      <c r="AL89" s="770">
        <v>16</v>
      </c>
      <c r="AM89" s="770"/>
      <c r="AN89" s="770">
        <v>39662</v>
      </c>
      <c r="AO89" s="873">
        <v>10242</v>
      </c>
      <c r="AP89" s="9"/>
    </row>
    <row r="90" spans="1:42">
      <c r="A90" s="1" t="s">
        <v>183</v>
      </c>
      <c r="B90" s="770">
        <v>628</v>
      </c>
      <c r="C90" s="770"/>
      <c r="D90" s="770">
        <v>1</v>
      </c>
      <c r="E90" s="770"/>
      <c r="F90" s="770"/>
      <c r="G90" s="770">
        <v>3547</v>
      </c>
      <c r="H90" s="770"/>
      <c r="I90" s="770"/>
      <c r="J90" s="770"/>
      <c r="K90" s="770">
        <v>3458</v>
      </c>
      <c r="L90" s="770">
        <v>3</v>
      </c>
      <c r="M90" s="770"/>
      <c r="N90" s="770"/>
      <c r="O90" s="770"/>
      <c r="P90" s="770"/>
      <c r="Q90" s="770"/>
      <c r="R90" s="770">
        <v>7</v>
      </c>
      <c r="S90" s="770"/>
      <c r="T90" s="770"/>
      <c r="U90" s="770"/>
      <c r="V90" s="770"/>
      <c r="W90" s="770"/>
      <c r="X90" s="770"/>
      <c r="Y90" s="770"/>
      <c r="Z90" s="770">
        <v>1</v>
      </c>
      <c r="AA90" s="770"/>
      <c r="AB90" s="770"/>
      <c r="AC90" s="770">
        <v>1</v>
      </c>
      <c r="AD90" s="770">
        <v>31</v>
      </c>
      <c r="AE90" s="770"/>
      <c r="AF90" s="770"/>
      <c r="AG90" s="770">
        <v>1</v>
      </c>
      <c r="AH90" s="770"/>
      <c r="AI90" s="770"/>
      <c r="AJ90" s="770"/>
      <c r="AK90" s="770"/>
      <c r="AL90" s="770"/>
      <c r="AM90" s="770"/>
      <c r="AN90" s="770">
        <v>7050</v>
      </c>
      <c r="AO90" s="873">
        <v>3470</v>
      </c>
      <c r="AP90" s="9"/>
    </row>
    <row r="91" spans="1:42">
      <c r="A91" s="1" t="s">
        <v>185</v>
      </c>
      <c r="B91" s="770">
        <v>631</v>
      </c>
      <c r="C91" s="770">
        <v>53</v>
      </c>
      <c r="D91" s="770">
        <v>22</v>
      </c>
      <c r="E91" s="770"/>
      <c r="F91" s="770"/>
      <c r="G91" s="770">
        <v>10987</v>
      </c>
      <c r="H91" s="770"/>
      <c r="I91" s="770"/>
      <c r="J91" s="770">
        <v>1</v>
      </c>
      <c r="K91" s="770">
        <v>1831</v>
      </c>
      <c r="L91" s="770">
        <v>5</v>
      </c>
      <c r="M91" s="770">
        <v>9</v>
      </c>
      <c r="N91" s="770"/>
      <c r="O91" s="770"/>
      <c r="P91" s="770">
        <v>2</v>
      </c>
      <c r="Q91" s="770"/>
      <c r="R91" s="770">
        <v>7</v>
      </c>
      <c r="S91" s="770">
        <v>22</v>
      </c>
      <c r="T91" s="770">
        <v>5</v>
      </c>
      <c r="U91" s="770"/>
      <c r="V91" s="770">
        <v>10</v>
      </c>
      <c r="W91" s="770">
        <v>1</v>
      </c>
      <c r="X91" s="770">
        <v>12</v>
      </c>
      <c r="Y91" s="770"/>
      <c r="Z91" s="770">
        <v>86</v>
      </c>
      <c r="AA91" s="770">
        <v>3</v>
      </c>
      <c r="AB91" s="770"/>
      <c r="AC91" s="770">
        <v>520</v>
      </c>
      <c r="AD91" s="770">
        <v>622</v>
      </c>
      <c r="AE91" s="770"/>
      <c r="AF91" s="770"/>
      <c r="AG91" s="770">
        <v>191</v>
      </c>
      <c r="AH91" s="770"/>
      <c r="AI91" s="770">
        <v>11</v>
      </c>
      <c r="AJ91" s="770"/>
      <c r="AK91" s="770"/>
      <c r="AL91" s="770">
        <v>18</v>
      </c>
      <c r="AM91" s="770"/>
      <c r="AN91" s="770">
        <v>14418</v>
      </c>
      <c r="AO91" s="873">
        <v>2069</v>
      </c>
      <c r="AP91" s="9"/>
    </row>
    <row r="92" spans="1:42">
      <c r="A92" s="1" t="s">
        <v>187</v>
      </c>
      <c r="B92" s="770">
        <v>642</v>
      </c>
      <c r="C92" s="770">
        <v>2</v>
      </c>
      <c r="D92" s="770">
        <v>5</v>
      </c>
      <c r="E92" s="770"/>
      <c r="F92" s="770"/>
      <c r="G92" s="770">
        <v>8582</v>
      </c>
      <c r="H92" s="770"/>
      <c r="I92" s="770"/>
      <c r="J92" s="770">
        <v>1</v>
      </c>
      <c r="K92" s="770">
        <v>3604</v>
      </c>
      <c r="L92" s="770">
        <v>1</v>
      </c>
      <c r="M92" s="770">
        <v>2</v>
      </c>
      <c r="N92" s="770"/>
      <c r="O92" s="770"/>
      <c r="P92" s="770">
        <v>5</v>
      </c>
      <c r="Q92" s="770"/>
      <c r="R92" s="770">
        <v>24</v>
      </c>
      <c r="S92" s="770">
        <v>6</v>
      </c>
      <c r="T92" s="770"/>
      <c r="U92" s="770"/>
      <c r="V92" s="770">
        <v>30</v>
      </c>
      <c r="W92" s="770"/>
      <c r="X92" s="770">
        <v>3</v>
      </c>
      <c r="Y92" s="770"/>
      <c r="Z92" s="770">
        <v>28</v>
      </c>
      <c r="AA92" s="770">
        <v>3</v>
      </c>
      <c r="AB92" s="770"/>
      <c r="AC92" s="770">
        <v>10</v>
      </c>
      <c r="AD92" s="770">
        <v>109</v>
      </c>
      <c r="AE92" s="770"/>
      <c r="AF92" s="770"/>
      <c r="AG92" s="770">
        <v>8</v>
      </c>
      <c r="AH92" s="770"/>
      <c r="AI92" s="770"/>
      <c r="AJ92" s="770"/>
      <c r="AK92" s="770"/>
      <c r="AL92" s="770"/>
      <c r="AM92" s="770"/>
      <c r="AN92" s="770">
        <v>12423</v>
      </c>
      <c r="AO92" s="873">
        <v>3714</v>
      </c>
      <c r="AP92" s="9"/>
    </row>
    <row r="93" spans="1:42">
      <c r="A93" s="1" t="s">
        <v>926</v>
      </c>
      <c r="B93" s="770">
        <v>647</v>
      </c>
      <c r="C93" s="770">
        <v>2</v>
      </c>
      <c r="D93" s="770"/>
      <c r="E93" s="770"/>
      <c r="F93" s="770"/>
      <c r="G93" s="770">
        <v>2779</v>
      </c>
      <c r="H93" s="770"/>
      <c r="I93" s="770"/>
      <c r="J93" s="770"/>
      <c r="K93" s="770">
        <v>1526</v>
      </c>
      <c r="L93" s="770"/>
      <c r="M93" s="770"/>
      <c r="N93" s="770"/>
      <c r="O93" s="770"/>
      <c r="P93" s="770">
        <v>1</v>
      </c>
      <c r="Q93" s="770"/>
      <c r="R93" s="770"/>
      <c r="S93" s="770"/>
      <c r="T93" s="770"/>
      <c r="U93" s="770"/>
      <c r="V93" s="770">
        <v>3</v>
      </c>
      <c r="W93" s="770"/>
      <c r="X93" s="770"/>
      <c r="Y93" s="770"/>
      <c r="Z93" s="770">
        <v>2</v>
      </c>
      <c r="AA93" s="770"/>
      <c r="AB93" s="770"/>
      <c r="AC93" s="770"/>
      <c r="AD93" s="770">
        <v>27</v>
      </c>
      <c r="AE93" s="770"/>
      <c r="AF93" s="770"/>
      <c r="AG93" s="770"/>
      <c r="AH93" s="770"/>
      <c r="AI93" s="770"/>
      <c r="AJ93" s="770"/>
      <c r="AK93" s="770"/>
      <c r="AL93" s="770"/>
      <c r="AM93" s="770"/>
      <c r="AN93" s="770">
        <v>4340</v>
      </c>
      <c r="AO93" s="873">
        <v>1534</v>
      </c>
      <c r="AP93" s="9"/>
    </row>
    <row r="94" spans="1:42">
      <c r="A94" s="1" t="s">
        <v>936</v>
      </c>
      <c r="B94" s="770">
        <v>649</v>
      </c>
      <c r="C94" s="770">
        <v>2</v>
      </c>
      <c r="D94" s="770">
        <v>6</v>
      </c>
      <c r="E94" s="770"/>
      <c r="F94" s="770"/>
      <c r="G94" s="770">
        <v>2689</v>
      </c>
      <c r="H94" s="770"/>
      <c r="I94" s="770"/>
      <c r="J94" s="770">
        <v>2</v>
      </c>
      <c r="K94" s="770">
        <v>7415</v>
      </c>
      <c r="L94" s="770"/>
      <c r="M94" s="770">
        <v>3</v>
      </c>
      <c r="N94" s="770"/>
      <c r="O94" s="770"/>
      <c r="P94" s="770">
        <v>2</v>
      </c>
      <c r="Q94" s="770"/>
      <c r="R94" s="770">
        <v>4</v>
      </c>
      <c r="S94" s="770"/>
      <c r="T94" s="770"/>
      <c r="U94" s="770"/>
      <c r="V94" s="770">
        <v>3</v>
      </c>
      <c r="W94" s="770"/>
      <c r="X94" s="770">
        <v>2</v>
      </c>
      <c r="Y94" s="770"/>
      <c r="Z94" s="770">
        <v>14</v>
      </c>
      <c r="AA94" s="770"/>
      <c r="AB94" s="770"/>
      <c r="AC94" s="770">
        <v>11</v>
      </c>
      <c r="AD94" s="770">
        <v>52</v>
      </c>
      <c r="AE94" s="770"/>
      <c r="AF94" s="770"/>
      <c r="AG94" s="770">
        <v>3</v>
      </c>
      <c r="AH94" s="770"/>
      <c r="AI94" s="770"/>
      <c r="AJ94" s="770"/>
      <c r="AK94" s="770"/>
      <c r="AL94" s="770"/>
      <c r="AM94" s="770"/>
      <c r="AN94" s="770">
        <v>10208</v>
      </c>
      <c r="AO94" s="873">
        <v>7453</v>
      </c>
      <c r="AP94" s="9"/>
    </row>
    <row r="95" spans="1:42">
      <c r="A95" s="1" t="s">
        <v>193</v>
      </c>
      <c r="B95" s="770">
        <v>652</v>
      </c>
      <c r="C95" s="770">
        <v>2</v>
      </c>
      <c r="D95" s="770">
        <v>2</v>
      </c>
      <c r="E95" s="770"/>
      <c r="F95" s="770"/>
      <c r="G95" s="770">
        <v>1185</v>
      </c>
      <c r="H95" s="770"/>
      <c r="I95" s="770"/>
      <c r="J95" s="770">
        <v>1</v>
      </c>
      <c r="K95" s="770">
        <v>3695</v>
      </c>
      <c r="L95" s="770">
        <v>1</v>
      </c>
      <c r="M95" s="770"/>
      <c r="N95" s="770"/>
      <c r="O95" s="770"/>
      <c r="P95" s="770"/>
      <c r="Q95" s="770"/>
      <c r="R95" s="770">
        <v>1</v>
      </c>
      <c r="S95" s="770"/>
      <c r="T95" s="770"/>
      <c r="U95" s="770"/>
      <c r="V95" s="770">
        <v>1</v>
      </c>
      <c r="W95" s="770"/>
      <c r="X95" s="770"/>
      <c r="Y95" s="770">
        <v>1</v>
      </c>
      <c r="Z95" s="770">
        <v>2</v>
      </c>
      <c r="AA95" s="770"/>
      <c r="AB95" s="770"/>
      <c r="AC95" s="770">
        <v>1</v>
      </c>
      <c r="AD95" s="770">
        <v>14</v>
      </c>
      <c r="AE95" s="770"/>
      <c r="AF95" s="770"/>
      <c r="AG95" s="770"/>
      <c r="AH95" s="770"/>
      <c r="AI95" s="770"/>
      <c r="AJ95" s="770"/>
      <c r="AK95" s="770"/>
      <c r="AL95" s="770"/>
      <c r="AM95" s="770"/>
      <c r="AN95" s="770">
        <v>4906</v>
      </c>
      <c r="AO95" s="873">
        <v>3706</v>
      </c>
      <c r="AP95" s="9"/>
    </row>
    <row r="96" spans="1:42">
      <c r="A96" s="1" t="s">
        <v>195</v>
      </c>
      <c r="B96" s="770">
        <v>656</v>
      </c>
      <c r="C96" s="770"/>
      <c r="D96" s="770">
        <v>4</v>
      </c>
      <c r="E96" s="770"/>
      <c r="F96" s="770"/>
      <c r="G96" s="770">
        <v>6951</v>
      </c>
      <c r="H96" s="770"/>
      <c r="I96" s="770"/>
      <c r="J96" s="770">
        <v>1</v>
      </c>
      <c r="K96" s="770">
        <v>852</v>
      </c>
      <c r="L96" s="770"/>
      <c r="M96" s="770"/>
      <c r="N96" s="770"/>
      <c r="O96" s="770"/>
      <c r="P96" s="770"/>
      <c r="Q96" s="770"/>
      <c r="R96" s="770">
        <v>2</v>
      </c>
      <c r="S96" s="770">
        <v>5</v>
      </c>
      <c r="T96" s="770"/>
      <c r="U96" s="770"/>
      <c r="V96" s="770">
        <v>5</v>
      </c>
      <c r="W96" s="770">
        <v>1</v>
      </c>
      <c r="X96" s="770">
        <v>1</v>
      </c>
      <c r="Y96" s="770"/>
      <c r="Z96" s="770">
        <v>46</v>
      </c>
      <c r="AA96" s="770">
        <v>2</v>
      </c>
      <c r="AB96" s="770"/>
      <c r="AC96" s="770">
        <v>18</v>
      </c>
      <c r="AD96" s="770">
        <v>64</v>
      </c>
      <c r="AE96" s="770"/>
      <c r="AF96" s="770"/>
      <c r="AG96" s="770">
        <v>7</v>
      </c>
      <c r="AH96" s="770"/>
      <c r="AI96" s="770"/>
      <c r="AJ96" s="770"/>
      <c r="AK96" s="770"/>
      <c r="AL96" s="770"/>
      <c r="AM96" s="770"/>
      <c r="AN96" s="770">
        <v>7959</v>
      </c>
      <c r="AO96" s="873">
        <v>919</v>
      </c>
      <c r="AP96" s="9"/>
    </row>
    <row r="97" spans="1:42">
      <c r="A97" s="1" t="s">
        <v>927</v>
      </c>
      <c r="B97" s="770">
        <v>658</v>
      </c>
      <c r="C97" s="770">
        <v>1</v>
      </c>
      <c r="D97" s="770">
        <v>1</v>
      </c>
      <c r="E97" s="770"/>
      <c r="F97" s="770"/>
      <c r="G97" s="770">
        <v>1428</v>
      </c>
      <c r="H97" s="770"/>
      <c r="I97" s="770"/>
      <c r="J97" s="770"/>
      <c r="K97" s="770">
        <v>401</v>
      </c>
      <c r="L97" s="770"/>
      <c r="M97" s="770"/>
      <c r="N97" s="770"/>
      <c r="O97" s="770"/>
      <c r="P97" s="770"/>
      <c r="Q97" s="770"/>
      <c r="R97" s="770">
        <v>2</v>
      </c>
      <c r="S97" s="770"/>
      <c r="T97" s="770"/>
      <c r="U97" s="770"/>
      <c r="V97" s="770">
        <v>1</v>
      </c>
      <c r="W97" s="770"/>
      <c r="X97" s="770"/>
      <c r="Y97" s="770"/>
      <c r="Z97" s="770"/>
      <c r="AA97" s="770"/>
      <c r="AB97" s="770"/>
      <c r="AC97" s="770"/>
      <c r="AD97" s="770">
        <v>14</v>
      </c>
      <c r="AE97" s="770"/>
      <c r="AF97" s="770"/>
      <c r="AG97" s="770">
        <v>3</v>
      </c>
      <c r="AH97" s="770"/>
      <c r="AI97" s="770"/>
      <c r="AJ97" s="770"/>
      <c r="AK97" s="770"/>
      <c r="AL97" s="770"/>
      <c r="AM97" s="770"/>
      <c r="AN97" s="770">
        <v>1851</v>
      </c>
      <c r="AO97" s="873">
        <v>406</v>
      </c>
      <c r="AP97" s="9"/>
    </row>
    <row r="98" spans="1:42">
      <c r="A98" s="1" t="s">
        <v>199</v>
      </c>
      <c r="B98" s="770">
        <v>659</v>
      </c>
      <c r="C98" s="770"/>
      <c r="D98" s="770">
        <v>6</v>
      </c>
      <c r="E98" s="770">
        <v>2</v>
      </c>
      <c r="F98" s="770">
        <v>1</v>
      </c>
      <c r="G98" s="770">
        <v>11445</v>
      </c>
      <c r="H98" s="770"/>
      <c r="I98" s="770">
        <v>2</v>
      </c>
      <c r="J98" s="770">
        <v>4</v>
      </c>
      <c r="K98" s="770">
        <v>9135</v>
      </c>
      <c r="L98" s="770">
        <v>2</v>
      </c>
      <c r="M98" s="770">
        <v>115</v>
      </c>
      <c r="N98" s="770"/>
      <c r="O98" s="770"/>
      <c r="P98" s="770"/>
      <c r="Q98" s="770">
        <v>16</v>
      </c>
      <c r="R98" s="770"/>
      <c r="S98" s="770">
        <v>692</v>
      </c>
      <c r="T98" s="770"/>
      <c r="U98" s="770"/>
      <c r="V98" s="770">
        <v>9</v>
      </c>
      <c r="W98" s="770"/>
      <c r="X98" s="770">
        <v>7</v>
      </c>
      <c r="Y98" s="770"/>
      <c r="Z98" s="770">
        <v>26</v>
      </c>
      <c r="AA98" s="770"/>
      <c r="AB98" s="770"/>
      <c r="AC98" s="770">
        <v>2</v>
      </c>
      <c r="AD98" s="770">
        <v>67</v>
      </c>
      <c r="AE98" s="770"/>
      <c r="AF98" s="770"/>
      <c r="AG98" s="770">
        <v>3</v>
      </c>
      <c r="AH98" s="770"/>
      <c r="AI98" s="770"/>
      <c r="AJ98" s="770"/>
      <c r="AK98" s="770"/>
      <c r="AL98" s="770"/>
      <c r="AM98" s="770"/>
      <c r="AN98" s="770">
        <v>21534</v>
      </c>
      <c r="AO98" s="873">
        <v>10012</v>
      </c>
      <c r="AP98" s="9"/>
    </row>
    <row r="99" spans="1:42">
      <c r="A99" s="1" t="s">
        <v>937</v>
      </c>
      <c r="B99" s="770">
        <v>660</v>
      </c>
      <c r="C99" s="770"/>
      <c r="D99" s="770">
        <v>4</v>
      </c>
      <c r="E99" s="770"/>
      <c r="F99" s="770"/>
      <c r="G99" s="770">
        <v>3094</v>
      </c>
      <c r="H99" s="770"/>
      <c r="I99" s="770"/>
      <c r="J99" s="770">
        <v>16</v>
      </c>
      <c r="K99" s="770">
        <v>7168</v>
      </c>
      <c r="L99" s="770">
        <v>1</v>
      </c>
      <c r="M99" s="770">
        <v>7</v>
      </c>
      <c r="N99" s="770"/>
      <c r="O99" s="770"/>
      <c r="P99" s="770"/>
      <c r="Q99" s="770"/>
      <c r="R99" s="770">
        <v>2</v>
      </c>
      <c r="S99" s="770">
        <v>9</v>
      </c>
      <c r="T99" s="770"/>
      <c r="U99" s="770"/>
      <c r="V99" s="770">
        <v>6</v>
      </c>
      <c r="W99" s="770">
        <v>1</v>
      </c>
      <c r="X99" s="770">
        <v>2</v>
      </c>
      <c r="Y99" s="770"/>
      <c r="Z99" s="770">
        <v>33</v>
      </c>
      <c r="AA99" s="770"/>
      <c r="AB99" s="770"/>
      <c r="AC99" s="770">
        <v>32</v>
      </c>
      <c r="AD99" s="770">
        <v>47</v>
      </c>
      <c r="AE99" s="770"/>
      <c r="AF99" s="770"/>
      <c r="AG99" s="770">
        <v>1</v>
      </c>
      <c r="AH99" s="770"/>
      <c r="AI99" s="770"/>
      <c r="AJ99" s="770"/>
      <c r="AK99" s="770"/>
      <c r="AL99" s="770"/>
      <c r="AM99" s="770"/>
      <c r="AN99" s="770">
        <v>10423</v>
      </c>
      <c r="AO99" s="873">
        <v>7249</v>
      </c>
      <c r="AP99" s="9"/>
    </row>
    <row r="100" spans="1:42">
      <c r="A100" s="1" t="s">
        <v>928</v>
      </c>
      <c r="B100" s="770">
        <v>664</v>
      </c>
      <c r="C100" s="770">
        <v>3</v>
      </c>
      <c r="D100" s="770">
        <v>78</v>
      </c>
      <c r="E100" s="770">
        <v>1</v>
      </c>
      <c r="F100" s="770">
        <v>1</v>
      </c>
      <c r="G100" s="770">
        <v>9243</v>
      </c>
      <c r="H100" s="770">
        <v>1</v>
      </c>
      <c r="I100" s="770">
        <v>5</v>
      </c>
      <c r="J100" s="770">
        <v>1</v>
      </c>
      <c r="K100" s="770">
        <v>1163</v>
      </c>
      <c r="L100" s="770">
        <v>11</v>
      </c>
      <c r="M100" s="770">
        <v>5</v>
      </c>
      <c r="N100" s="770"/>
      <c r="O100" s="770"/>
      <c r="P100" s="770">
        <v>2</v>
      </c>
      <c r="Q100" s="770"/>
      <c r="R100" s="770">
        <v>10</v>
      </c>
      <c r="S100" s="770">
        <v>6</v>
      </c>
      <c r="T100" s="770">
        <v>2</v>
      </c>
      <c r="U100" s="770"/>
      <c r="V100" s="770">
        <v>21</v>
      </c>
      <c r="W100" s="770">
        <v>1</v>
      </c>
      <c r="X100" s="770">
        <v>4</v>
      </c>
      <c r="Y100" s="770">
        <v>3</v>
      </c>
      <c r="Z100" s="770">
        <v>59</v>
      </c>
      <c r="AA100" s="770"/>
      <c r="AB100" s="770"/>
      <c r="AC100" s="770">
        <v>58</v>
      </c>
      <c r="AD100" s="770">
        <v>185</v>
      </c>
      <c r="AE100" s="770">
        <v>4</v>
      </c>
      <c r="AF100" s="770"/>
      <c r="AG100" s="770">
        <v>33</v>
      </c>
      <c r="AH100" s="770"/>
      <c r="AI100" s="770"/>
      <c r="AJ100" s="770"/>
      <c r="AK100" s="770"/>
      <c r="AL100" s="770">
        <v>1</v>
      </c>
      <c r="AM100" s="770"/>
      <c r="AN100" s="770">
        <v>10901</v>
      </c>
      <c r="AO100" s="873">
        <v>1370</v>
      </c>
      <c r="AP100" s="9"/>
    </row>
    <row r="101" spans="1:42">
      <c r="A101" s="1" t="s">
        <v>207</v>
      </c>
      <c r="B101" s="770">
        <v>665</v>
      </c>
      <c r="C101" s="770"/>
      <c r="D101" s="770">
        <v>10</v>
      </c>
      <c r="E101" s="770"/>
      <c r="F101" s="770"/>
      <c r="G101" s="770">
        <v>12176</v>
      </c>
      <c r="H101" s="770">
        <v>1</v>
      </c>
      <c r="I101" s="770"/>
      <c r="J101" s="770">
        <v>19</v>
      </c>
      <c r="K101" s="770">
        <v>18096</v>
      </c>
      <c r="L101" s="770">
        <v>1</v>
      </c>
      <c r="M101" s="770">
        <v>9</v>
      </c>
      <c r="N101" s="770"/>
      <c r="O101" s="770"/>
      <c r="P101" s="770"/>
      <c r="Q101" s="770"/>
      <c r="R101" s="770"/>
      <c r="S101" s="770">
        <v>204</v>
      </c>
      <c r="T101" s="770"/>
      <c r="U101" s="770"/>
      <c r="V101" s="770">
        <v>16</v>
      </c>
      <c r="W101" s="770"/>
      <c r="X101" s="770">
        <v>10</v>
      </c>
      <c r="Y101" s="770"/>
      <c r="Z101" s="770">
        <v>94</v>
      </c>
      <c r="AA101" s="770"/>
      <c r="AB101" s="770"/>
      <c r="AC101" s="770">
        <v>2</v>
      </c>
      <c r="AD101" s="770">
        <v>157</v>
      </c>
      <c r="AE101" s="770"/>
      <c r="AF101" s="770"/>
      <c r="AG101" s="770">
        <v>9</v>
      </c>
      <c r="AH101" s="770"/>
      <c r="AI101" s="770"/>
      <c r="AJ101" s="770"/>
      <c r="AK101" s="770"/>
      <c r="AL101" s="770"/>
      <c r="AM101" s="770"/>
      <c r="AN101" s="770">
        <v>30804</v>
      </c>
      <c r="AO101" s="873">
        <v>18460</v>
      </c>
      <c r="AP101" s="9"/>
    </row>
    <row r="102" spans="1:42">
      <c r="A102" s="1" t="s">
        <v>209</v>
      </c>
      <c r="B102" s="770">
        <v>667</v>
      </c>
      <c r="C102" s="770"/>
      <c r="D102" s="770">
        <v>4</v>
      </c>
      <c r="E102" s="770"/>
      <c r="F102" s="770"/>
      <c r="G102" s="770">
        <v>2363</v>
      </c>
      <c r="H102" s="770"/>
      <c r="I102" s="770"/>
      <c r="J102" s="770">
        <v>3</v>
      </c>
      <c r="K102" s="770">
        <v>7526</v>
      </c>
      <c r="L102" s="770">
        <v>1</v>
      </c>
      <c r="M102" s="770">
        <v>34</v>
      </c>
      <c r="N102" s="770"/>
      <c r="O102" s="770"/>
      <c r="P102" s="770"/>
      <c r="Q102" s="770"/>
      <c r="R102" s="770">
        <v>12</v>
      </c>
      <c r="S102" s="770">
        <v>9</v>
      </c>
      <c r="T102" s="770"/>
      <c r="U102" s="770"/>
      <c r="V102" s="770">
        <v>3</v>
      </c>
      <c r="W102" s="770"/>
      <c r="X102" s="770"/>
      <c r="Y102" s="770"/>
      <c r="Z102" s="770">
        <v>9</v>
      </c>
      <c r="AA102" s="770"/>
      <c r="AB102" s="770"/>
      <c r="AC102" s="770">
        <v>22</v>
      </c>
      <c r="AD102" s="770">
        <v>53</v>
      </c>
      <c r="AE102" s="770"/>
      <c r="AF102" s="770"/>
      <c r="AG102" s="770">
        <v>7</v>
      </c>
      <c r="AH102" s="770"/>
      <c r="AI102" s="770"/>
      <c r="AJ102" s="770"/>
      <c r="AK102" s="770"/>
      <c r="AL102" s="770"/>
      <c r="AM102" s="770"/>
      <c r="AN102" s="770">
        <v>10046</v>
      </c>
      <c r="AO102" s="873">
        <v>7601</v>
      </c>
      <c r="AP102" s="9"/>
    </row>
    <row r="103" spans="1:42">
      <c r="A103" s="1" t="s">
        <v>211</v>
      </c>
      <c r="B103" s="770">
        <v>670</v>
      </c>
      <c r="C103" s="770">
        <v>4</v>
      </c>
      <c r="D103" s="770">
        <v>5</v>
      </c>
      <c r="E103" s="770"/>
      <c r="F103" s="770"/>
      <c r="G103" s="770">
        <v>8697</v>
      </c>
      <c r="H103" s="770">
        <v>6</v>
      </c>
      <c r="I103" s="770">
        <v>1</v>
      </c>
      <c r="J103" s="770">
        <v>6</v>
      </c>
      <c r="K103" s="770">
        <v>4991</v>
      </c>
      <c r="L103" s="770"/>
      <c r="M103" s="770">
        <v>38</v>
      </c>
      <c r="N103" s="770"/>
      <c r="O103" s="770"/>
      <c r="P103" s="770"/>
      <c r="Q103" s="770">
        <v>1</v>
      </c>
      <c r="R103" s="770">
        <v>6</v>
      </c>
      <c r="S103" s="770">
        <v>2</v>
      </c>
      <c r="T103" s="770"/>
      <c r="U103" s="770"/>
      <c r="V103" s="770">
        <v>17</v>
      </c>
      <c r="W103" s="770">
        <v>2</v>
      </c>
      <c r="X103" s="770">
        <v>3</v>
      </c>
      <c r="Y103" s="770"/>
      <c r="Z103" s="770">
        <v>18</v>
      </c>
      <c r="AA103" s="770"/>
      <c r="AB103" s="770"/>
      <c r="AC103" s="770">
        <v>7</v>
      </c>
      <c r="AD103" s="770">
        <v>109</v>
      </c>
      <c r="AE103" s="770"/>
      <c r="AF103" s="770"/>
      <c r="AG103" s="770">
        <v>13</v>
      </c>
      <c r="AH103" s="770"/>
      <c r="AI103" s="770"/>
      <c r="AJ103" s="770"/>
      <c r="AK103" s="770"/>
      <c r="AL103" s="770"/>
      <c r="AM103" s="770"/>
      <c r="AN103" s="770">
        <v>13926</v>
      </c>
      <c r="AO103" s="873">
        <v>5099</v>
      </c>
      <c r="AP103" s="9"/>
    </row>
    <row r="104" spans="1:42">
      <c r="A104" s="1" t="s">
        <v>213</v>
      </c>
      <c r="B104" s="770">
        <v>674</v>
      </c>
      <c r="C104" s="770">
        <v>2</v>
      </c>
      <c r="D104" s="770">
        <v>7</v>
      </c>
      <c r="E104" s="770"/>
      <c r="F104" s="770">
        <v>2</v>
      </c>
      <c r="G104" s="770">
        <v>7964</v>
      </c>
      <c r="H104" s="770"/>
      <c r="I104" s="770">
        <v>1</v>
      </c>
      <c r="J104" s="770"/>
      <c r="K104" s="770">
        <v>3520</v>
      </c>
      <c r="L104" s="770"/>
      <c r="M104" s="770">
        <v>14</v>
      </c>
      <c r="N104" s="770"/>
      <c r="O104" s="770"/>
      <c r="P104" s="770">
        <v>1</v>
      </c>
      <c r="Q104" s="770">
        <v>2</v>
      </c>
      <c r="R104" s="770">
        <v>12</v>
      </c>
      <c r="S104" s="770">
        <v>2</v>
      </c>
      <c r="T104" s="770"/>
      <c r="U104" s="770"/>
      <c r="V104" s="770">
        <v>13</v>
      </c>
      <c r="W104" s="770">
        <v>3</v>
      </c>
      <c r="X104" s="770">
        <v>4</v>
      </c>
      <c r="Y104" s="770"/>
      <c r="Z104" s="770">
        <v>25</v>
      </c>
      <c r="AA104" s="770">
        <v>1</v>
      </c>
      <c r="AB104" s="770"/>
      <c r="AC104" s="770">
        <v>81</v>
      </c>
      <c r="AD104" s="770">
        <v>88</v>
      </c>
      <c r="AE104" s="770"/>
      <c r="AF104" s="770"/>
      <c r="AG104" s="770">
        <v>9</v>
      </c>
      <c r="AH104" s="770"/>
      <c r="AI104" s="770"/>
      <c r="AJ104" s="770"/>
      <c r="AK104" s="770"/>
      <c r="AL104" s="770"/>
      <c r="AM104" s="770"/>
      <c r="AN104" s="770">
        <v>11751</v>
      </c>
      <c r="AO104" s="873">
        <v>3606</v>
      </c>
      <c r="AP104" s="9"/>
    </row>
    <row r="105" spans="1:42">
      <c r="A105" s="1" t="s">
        <v>939</v>
      </c>
      <c r="B105" s="770">
        <v>679</v>
      </c>
      <c r="C105" s="770">
        <v>6</v>
      </c>
      <c r="D105" s="770">
        <v>15</v>
      </c>
      <c r="E105" s="770">
        <v>1</v>
      </c>
      <c r="F105" s="770"/>
      <c r="G105" s="770">
        <v>10373</v>
      </c>
      <c r="H105" s="770"/>
      <c r="I105" s="770"/>
      <c r="J105" s="770">
        <v>2</v>
      </c>
      <c r="K105" s="770">
        <v>1951</v>
      </c>
      <c r="L105" s="770">
        <v>3</v>
      </c>
      <c r="M105" s="770">
        <v>2</v>
      </c>
      <c r="N105" s="770"/>
      <c r="O105" s="770"/>
      <c r="P105" s="770">
        <v>2</v>
      </c>
      <c r="Q105" s="770">
        <v>72</v>
      </c>
      <c r="R105" s="770">
        <v>6</v>
      </c>
      <c r="S105" s="770">
        <v>6</v>
      </c>
      <c r="T105" s="770">
        <v>1</v>
      </c>
      <c r="U105" s="770"/>
      <c r="V105" s="770">
        <v>13</v>
      </c>
      <c r="W105" s="770">
        <v>3</v>
      </c>
      <c r="X105" s="770">
        <v>5</v>
      </c>
      <c r="Y105" s="770"/>
      <c r="Z105" s="770">
        <v>30</v>
      </c>
      <c r="AA105" s="770">
        <v>3</v>
      </c>
      <c r="AB105" s="770"/>
      <c r="AC105" s="770">
        <v>9</v>
      </c>
      <c r="AD105" s="770">
        <v>153</v>
      </c>
      <c r="AE105" s="770"/>
      <c r="AF105" s="770"/>
      <c r="AG105" s="770">
        <v>7</v>
      </c>
      <c r="AH105" s="770"/>
      <c r="AI105" s="770"/>
      <c r="AJ105" s="770"/>
      <c r="AK105" s="770"/>
      <c r="AL105" s="770"/>
      <c r="AM105" s="770">
        <v>1</v>
      </c>
      <c r="AN105" s="770">
        <v>12664</v>
      </c>
      <c r="AO105" s="873">
        <v>2120</v>
      </c>
      <c r="AP105" s="9"/>
    </row>
    <row r="106" spans="1:42">
      <c r="A106" s="1" t="s">
        <v>219</v>
      </c>
      <c r="B106" s="770">
        <v>686</v>
      </c>
      <c r="C106" s="770">
        <v>3</v>
      </c>
      <c r="D106" s="770">
        <v>5</v>
      </c>
      <c r="E106" s="770"/>
      <c r="F106" s="770">
        <v>3</v>
      </c>
      <c r="G106" s="770">
        <v>14620</v>
      </c>
      <c r="H106" s="770"/>
      <c r="I106" s="770">
        <v>2</v>
      </c>
      <c r="J106" s="770">
        <v>4</v>
      </c>
      <c r="K106" s="770">
        <v>2352</v>
      </c>
      <c r="L106" s="770">
        <v>2</v>
      </c>
      <c r="M106" s="770">
        <v>12</v>
      </c>
      <c r="N106" s="770"/>
      <c r="O106" s="770"/>
      <c r="P106" s="770">
        <v>4</v>
      </c>
      <c r="Q106" s="770"/>
      <c r="R106" s="770">
        <v>30</v>
      </c>
      <c r="S106" s="770">
        <v>22</v>
      </c>
      <c r="T106" s="770"/>
      <c r="U106" s="770"/>
      <c r="V106" s="770">
        <v>32</v>
      </c>
      <c r="W106" s="770">
        <v>2</v>
      </c>
      <c r="X106" s="770">
        <v>8</v>
      </c>
      <c r="Y106" s="770"/>
      <c r="Z106" s="770">
        <v>58</v>
      </c>
      <c r="AA106" s="770">
        <v>1</v>
      </c>
      <c r="AB106" s="770"/>
      <c r="AC106" s="770">
        <v>56</v>
      </c>
      <c r="AD106" s="770">
        <v>329</v>
      </c>
      <c r="AE106" s="770"/>
      <c r="AF106" s="770">
        <v>1</v>
      </c>
      <c r="AG106" s="770">
        <v>75</v>
      </c>
      <c r="AH106" s="770"/>
      <c r="AI106" s="770">
        <v>1</v>
      </c>
      <c r="AJ106" s="770"/>
      <c r="AK106" s="770"/>
      <c r="AL106" s="770">
        <v>3</v>
      </c>
      <c r="AM106" s="770"/>
      <c r="AN106" s="770">
        <v>17625</v>
      </c>
      <c r="AO106" s="873">
        <v>2536</v>
      </c>
      <c r="AP106" s="9"/>
    </row>
    <row r="107" spans="1:42">
      <c r="A107" s="1" t="s">
        <v>221</v>
      </c>
      <c r="B107" s="770">
        <v>690</v>
      </c>
      <c r="C107" s="770"/>
      <c r="D107" s="770">
        <v>1</v>
      </c>
      <c r="E107" s="770"/>
      <c r="F107" s="770"/>
      <c r="G107" s="770">
        <v>4291</v>
      </c>
      <c r="H107" s="770"/>
      <c r="I107" s="770">
        <v>2</v>
      </c>
      <c r="J107" s="770">
        <v>2</v>
      </c>
      <c r="K107" s="770">
        <v>1633</v>
      </c>
      <c r="L107" s="770"/>
      <c r="M107" s="770">
        <v>4</v>
      </c>
      <c r="N107" s="770"/>
      <c r="O107" s="770"/>
      <c r="P107" s="770">
        <v>6</v>
      </c>
      <c r="Q107" s="770">
        <v>1</v>
      </c>
      <c r="R107" s="770">
        <v>11</v>
      </c>
      <c r="S107" s="770">
        <v>4</v>
      </c>
      <c r="T107" s="770"/>
      <c r="U107" s="770"/>
      <c r="V107" s="770">
        <v>14</v>
      </c>
      <c r="W107" s="770"/>
      <c r="X107" s="770">
        <v>2</v>
      </c>
      <c r="Y107" s="770"/>
      <c r="Z107" s="770">
        <v>11</v>
      </c>
      <c r="AA107" s="770"/>
      <c r="AB107" s="770">
        <v>8</v>
      </c>
      <c r="AC107" s="770">
        <v>15</v>
      </c>
      <c r="AD107" s="770">
        <v>54</v>
      </c>
      <c r="AE107" s="770">
        <v>1</v>
      </c>
      <c r="AF107" s="770"/>
      <c r="AG107" s="770">
        <v>9</v>
      </c>
      <c r="AH107" s="770"/>
      <c r="AI107" s="770"/>
      <c r="AJ107" s="770"/>
      <c r="AK107" s="770"/>
      <c r="AL107" s="770"/>
      <c r="AM107" s="770"/>
      <c r="AN107" s="770">
        <v>6069</v>
      </c>
      <c r="AO107" s="873">
        <v>1697</v>
      </c>
      <c r="AP107" s="9"/>
    </row>
    <row r="108" spans="1:42">
      <c r="A108" s="1" t="s">
        <v>223</v>
      </c>
      <c r="B108" s="770">
        <v>697</v>
      </c>
      <c r="C108" s="770">
        <v>2</v>
      </c>
      <c r="D108" s="770">
        <v>88</v>
      </c>
      <c r="E108" s="770"/>
      <c r="F108" s="770">
        <v>1</v>
      </c>
      <c r="G108" s="770">
        <v>11997</v>
      </c>
      <c r="H108" s="770">
        <v>1</v>
      </c>
      <c r="I108" s="770"/>
      <c r="J108" s="770">
        <v>5</v>
      </c>
      <c r="K108" s="770">
        <v>4936</v>
      </c>
      <c r="L108" s="770">
        <v>2</v>
      </c>
      <c r="M108" s="770">
        <v>11</v>
      </c>
      <c r="N108" s="770"/>
      <c r="O108" s="770"/>
      <c r="P108" s="770">
        <v>1</v>
      </c>
      <c r="Q108" s="770"/>
      <c r="R108" s="770">
        <v>6</v>
      </c>
      <c r="S108" s="770">
        <v>5</v>
      </c>
      <c r="T108" s="770"/>
      <c r="U108" s="770"/>
      <c r="V108" s="770">
        <v>32</v>
      </c>
      <c r="W108" s="770">
        <v>10</v>
      </c>
      <c r="X108" s="770">
        <v>9</v>
      </c>
      <c r="Y108" s="770">
        <v>3</v>
      </c>
      <c r="Z108" s="770">
        <v>120</v>
      </c>
      <c r="AA108" s="770">
        <v>7</v>
      </c>
      <c r="AB108" s="770">
        <v>1</v>
      </c>
      <c r="AC108" s="770">
        <v>50</v>
      </c>
      <c r="AD108" s="770">
        <v>433</v>
      </c>
      <c r="AE108" s="770"/>
      <c r="AF108" s="770"/>
      <c r="AG108" s="770">
        <v>56</v>
      </c>
      <c r="AH108" s="770">
        <v>1</v>
      </c>
      <c r="AI108" s="770"/>
      <c r="AJ108" s="770"/>
      <c r="AK108" s="770"/>
      <c r="AL108" s="770"/>
      <c r="AM108" s="770"/>
      <c r="AN108" s="770">
        <v>17777</v>
      </c>
      <c r="AO108" s="873">
        <v>5239</v>
      </c>
      <c r="AP108" s="9"/>
    </row>
    <row r="109" spans="1:42">
      <c r="A109" s="1" t="s">
        <v>225</v>
      </c>
      <c r="B109" s="770">
        <v>736</v>
      </c>
      <c r="C109" s="770">
        <v>1</v>
      </c>
      <c r="D109" s="770">
        <v>33</v>
      </c>
      <c r="E109" s="770"/>
      <c r="F109" s="770">
        <v>1</v>
      </c>
      <c r="G109" s="770">
        <v>19502</v>
      </c>
      <c r="H109" s="770">
        <v>2</v>
      </c>
      <c r="I109" s="770">
        <v>3</v>
      </c>
      <c r="J109" s="770">
        <v>6</v>
      </c>
      <c r="K109" s="770">
        <v>6293</v>
      </c>
      <c r="L109" s="770">
        <v>2</v>
      </c>
      <c r="M109" s="770">
        <v>36</v>
      </c>
      <c r="N109" s="770"/>
      <c r="O109" s="770"/>
      <c r="P109" s="770">
        <v>2</v>
      </c>
      <c r="Q109" s="770">
        <v>205</v>
      </c>
      <c r="R109" s="770">
        <v>1</v>
      </c>
      <c r="S109" s="770">
        <v>1237</v>
      </c>
      <c r="T109" s="770"/>
      <c r="U109" s="770"/>
      <c r="V109" s="770">
        <v>37</v>
      </c>
      <c r="W109" s="770">
        <v>9</v>
      </c>
      <c r="X109" s="770">
        <v>6</v>
      </c>
      <c r="Y109" s="770">
        <v>1</v>
      </c>
      <c r="Z109" s="770">
        <v>266</v>
      </c>
      <c r="AA109" s="770">
        <v>1</v>
      </c>
      <c r="AB109" s="770"/>
      <c r="AC109" s="770">
        <v>221</v>
      </c>
      <c r="AD109" s="770">
        <v>322</v>
      </c>
      <c r="AE109" s="770"/>
      <c r="AF109" s="770"/>
      <c r="AG109" s="770">
        <v>60</v>
      </c>
      <c r="AH109" s="770"/>
      <c r="AI109" s="770"/>
      <c r="AJ109" s="770"/>
      <c r="AK109" s="770"/>
      <c r="AL109" s="770"/>
      <c r="AM109" s="770">
        <v>1</v>
      </c>
      <c r="AN109" s="770">
        <v>28248</v>
      </c>
      <c r="AO109" s="873">
        <v>8138</v>
      </c>
      <c r="AP109" s="9"/>
    </row>
    <row r="110" spans="1:42">
      <c r="A110" s="1" t="s">
        <v>228</v>
      </c>
      <c r="B110" s="770">
        <v>756</v>
      </c>
      <c r="C110" s="770">
        <v>11</v>
      </c>
      <c r="D110" s="770">
        <v>16</v>
      </c>
      <c r="E110" s="770"/>
      <c r="F110" s="770">
        <v>1</v>
      </c>
      <c r="G110" s="770">
        <v>13456</v>
      </c>
      <c r="H110" s="770">
        <v>1</v>
      </c>
      <c r="I110" s="770">
        <v>14</v>
      </c>
      <c r="J110" s="770">
        <v>6</v>
      </c>
      <c r="K110" s="770">
        <v>9843</v>
      </c>
      <c r="L110" s="770">
        <v>3</v>
      </c>
      <c r="M110" s="770">
        <v>51</v>
      </c>
      <c r="N110" s="770"/>
      <c r="O110" s="770"/>
      <c r="P110" s="770">
        <v>3</v>
      </c>
      <c r="Q110" s="770">
        <v>4</v>
      </c>
      <c r="R110" s="770">
        <v>18</v>
      </c>
      <c r="S110" s="770">
        <v>10</v>
      </c>
      <c r="T110" s="770">
        <v>1</v>
      </c>
      <c r="U110" s="770"/>
      <c r="V110" s="770">
        <v>35</v>
      </c>
      <c r="W110" s="770">
        <v>5</v>
      </c>
      <c r="X110" s="770">
        <v>4</v>
      </c>
      <c r="Y110" s="770"/>
      <c r="Z110" s="770">
        <v>74</v>
      </c>
      <c r="AA110" s="770">
        <v>3</v>
      </c>
      <c r="AB110" s="770"/>
      <c r="AC110" s="770">
        <v>21</v>
      </c>
      <c r="AD110" s="770">
        <v>122</v>
      </c>
      <c r="AE110" s="770"/>
      <c r="AF110" s="770"/>
      <c r="AG110" s="770">
        <v>11</v>
      </c>
      <c r="AH110" s="770"/>
      <c r="AI110" s="770"/>
      <c r="AJ110" s="770"/>
      <c r="AK110" s="770"/>
      <c r="AL110" s="770"/>
      <c r="AM110" s="770"/>
      <c r="AN110" s="770">
        <v>23713</v>
      </c>
      <c r="AO110" s="873">
        <v>10088</v>
      </c>
      <c r="AP110" s="9"/>
    </row>
    <row r="111" spans="1:42">
      <c r="A111" s="1" t="s">
        <v>230</v>
      </c>
      <c r="B111" s="770">
        <v>761</v>
      </c>
      <c r="C111" s="770">
        <v>3</v>
      </c>
      <c r="D111" s="770">
        <v>16</v>
      </c>
      <c r="E111" s="770"/>
      <c r="F111" s="770"/>
      <c r="G111" s="770">
        <v>7304</v>
      </c>
      <c r="H111" s="770"/>
      <c r="I111" s="770">
        <v>1</v>
      </c>
      <c r="J111" s="770">
        <v>8</v>
      </c>
      <c r="K111" s="770">
        <v>1255</v>
      </c>
      <c r="L111" s="770">
        <v>1</v>
      </c>
      <c r="M111" s="770">
        <v>7</v>
      </c>
      <c r="N111" s="770"/>
      <c r="O111" s="770"/>
      <c r="P111" s="770"/>
      <c r="Q111" s="770"/>
      <c r="R111" s="770">
        <v>4</v>
      </c>
      <c r="S111" s="770">
        <v>7</v>
      </c>
      <c r="T111" s="770"/>
      <c r="U111" s="770"/>
      <c r="V111" s="770">
        <v>13</v>
      </c>
      <c r="W111" s="770">
        <v>1</v>
      </c>
      <c r="X111" s="770">
        <v>3</v>
      </c>
      <c r="Y111" s="770"/>
      <c r="Z111" s="770">
        <v>68</v>
      </c>
      <c r="AA111" s="770"/>
      <c r="AB111" s="770"/>
      <c r="AC111" s="770">
        <v>76</v>
      </c>
      <c r="AD111" s="770">
        <v>138</v>
      </c>
      <c r="AE111" s="770"/>
      <c r="AF111" s="770"/>
      <c r="AG111" s="770">
        <v>7</v>
      </c>
      <c r="AH111" s="770"/>
      <c r="AI111" s="770"/>
      <c r="AJ111" s="770"/>
      <c r="AK111" s="770"/>
      <c r="AL111" s="770"/>
      <c r="AM111" s="770"/>
      <c r="AN111" s="770">
        <v>8912</v>
      </c>
      <c r="AO111" s="873">
        <v>1386</v>
      </c>
      <c r="AP111" s="9"/>
    </row>
    <row r="112" spans="1:42">
      <c r="A112" s="1" t="s">
        <v>232</v>
      </c>
      <c r="B112" s="770">
        <v>789</v>
      </c>
      <c r="C112" s="770">
        <v>1</v>
      </c>
      <c r="D112" s="770">
        <v>4</v>
      </c>
      <c r="E112" s="770"/>
      <c r="F112" s="770"/>
      <c r="G112" s="770">
        <v>7854</v>
      </c>
      <c r="H112" s="770"/>
      <c r="I112" s="770"/>
      <c r="J112" s="770">
        <v>1</v>
      </c>
      <c r="K112" s="770">
        <v>1060</v>
      </c>
      <c r="L112" s="770">
        <v>2</v>
      </c>
      <c r="M112" s="770"/>
      <c r="N112" s="770"/>
      <c r="O112" s="770"/>
      <c r="P112" s="770">
        <v>1</v>
      </c>
      <c r="Q112" s="770"/>
      <c r="R112" s="770">
        <v>31</v>
      </c>
      <c r="S112" s="770">
        <v>41</v>
      </c>
      <c r="T112" s="770"/>
      <c r="U112" s="770"/>
      <c r="V112" s="770">
        <v>20</v>
      </c>
      <c r="W112" s="770"/>
      <c r="X112" s="770">
        <v>29</v>
      </c>
      <c r="Y112" s="770"/>
      <c r="Z112" s="770">
        <v>48</v>
      </c>
      <c r="AA112" s="770"/>
      <c r="AB112" s="770"/>
      <c r="AC112" s="770">
        <v>4</v>
      </c>
      <c r="AD112" s="770">
        <v>111</v>
      </c>
      <c r="AE112" s="770"/>
      <c r="AF112" s="770"/>
      <c r="AG112" s="770">
        <v>30</v>
      </c>
      <c r="AH112" s="770"/>
      <c r="AI112" s="770"/>
      <c r="AJ112" s="770"/>
      <c r="AK112" s="770"/>
      <c r="AL112" s="770"/>
      <c r="AM112" s="770">
        <v>1</v>
      </c>
      <c r="AN112" s="770">
        <v>9238</v>
      </c>
      <c r="AO112" s="873">
        <v>1238</v>
      </c>
      <c r="AP112" s="9"/>
    </row>
    <row r="113" spans="1:43">
      <c r="A113" s="1" t="s">
        <v>234</v>
      </c>
      <c r="B113" s="770">
        <v>790</v>
      </c>
      <c r="C113" s="770">
        <v>1</v>
      </c>
      <c r="D113" s="770">
        <v>12</v>
      </c>
      <c r="E113" s="770"/>
      <c r="F113" s="770"/>
      <c r="G113" s="770">
        <v>11487</v>
      </c>
      <c r="H113" s="770"/>
      <c r="I113" s="770"/>
      <c r="J113" s="770">
        <v>31</v>
      </c>
      <c r="K113" s="770">
        <v>13592</v>
      </c>
      <c r="L113" s="770">
        <v>5</v>
      </c>
      <c r="M113" s="770">
        <v>4</v>
      </c>
      <c r="N113" s="770"/>
      <c r="O113" s="770"/>
      <c r="P113" s="770">
        <v>24</v>
      </c>
      <c r="Q113" s="770"/>
      <c r="R113" s="770">
        <v>7</v>
      </c>
      <c r="S113" s="770">
        <v>37</v>
      </c>
      <c r="T113" s="770"/>
      <c r="U113" s="770"/>
      <c r="V113" s="770">
        <v>6</v>
      </c>
      <c r="W113" s="770"/>
      <c r="X113" s="770"/>
      <c r="Y113" s="770"/>
      <c r="Z113" s="770">
        <v>105</v>
      </c>
      <c r="AA113" s="770"/>
      <c r="AB113" s="770"/>
      <c r="AC113" s="770">
        <v>4</v>
      </c>
      <c r="AD113" s="770">
        <v>115</v>
      </c>
      <c r="AE113" s="770">
        <v>6</v>
      </c>
      <c r="AF113" s="770"/>
      <c r="AG113" s="770">
        <v>9</v>
      </c>
      <c r="AH113" s="770"/>
      <c r="AI113" s="770"/>
      <c r="AJ113" s="770"/>
      <c r="AK113" s="770"/>
      <c r="AL113" s="770"/>
      <c r="AM113" s="770">
        <v>2</v>
      </c>
      <c r="AN113" s="770">
        <v>25447</v>
      </c>
      <c r="AO113" s="873">
        <v>13824</v>
      </c>
      <c r="AP113" s="9"/>
    </row>
    <row r="114" spans="1:43">
      <c r="A114" s="1" t="s">
        <v>236</v>
      </c>
      <c r="B114" s="770">
        <v>792</v>
      </c>
      <c r="C114" s="770"/>
      <c r="D114" s="770">
        <v>2</v>
      </c>
      <c r="E114" s="770"/>
      <c r="F114" s="770"/>
      <c r="G114" s="770">
        <v>2897</v>
      </c>
      <c r="H114" s="770">
        <v>1</v>
      </c>
      <c r="I114" s="770">
        <v>1</v>
      </c>
      <c r="J114" s="770">
        <v>1</v>
      </c>
      <c r="K114" s="770">
        <v>213</v>
      </c>
      <c r="L114" s="770"/>
      <c r="M114" s="770">
        <v>10</v>
      </c>
      <c r="N114" s="770"/>
      <c r="O114" s="770"/>
      <c r="P114" s="770">
        <v>3</v>
      </c>
      <c r="Q114" s="770"/>
      <c r="R114" s="770">
        <v>5</v>
      </c>
      <c r="S114" s="770">
        <v>1</v>
      </c>
      <c r="T114" s="770"/>
      <c r="U114" s="770"/>
      <c r="V114" s="770">
        <v>8</v>
      </c>
      <c r="W114" s="770"/>
      <c r="X114" s="770">
        <v>3</v>
      </c>
      <c r="Y114" s="770"/>
      <c r="Z114" s="770">
        <v>1</v>
      </c>
      <c r="AA114" s="770"/>
      <c r="AB114" s="770"/>
      <c r="AC114" s="770">
        <v>5</v>
      </c>
      <c r="AD114" s="770">
        <v>42</v>
      </c>
      <c r="AE114" s="770">
        <v>1</v>
      </c>
      <c r="AF114" s="770"/>
      <c r="AG114" s="770">
        <v>5</v>
      </c>
      <c r="AH114" s="770"/>
      <c r="AI114" s="770"/>
      <c r="AJ114" s="770"/>
      <c r="AK114" s="770"/>
      <c r="AL114" s="770"/>
      <c r="AM114" s="770"/>
      <c r="AN114" s="770">
        <v>3199</v>
      </c>
      <c r="AO114" s="873">
        <v>248</v>
      </c>
      <c r="AP114" s="9"/>
    </row>
    <row r="115" spans="1:43">
      <c r="A115" s="1" t="s">
        <v>238</v>
      </c>
      <c r="B115" s="770">
        <v>809</v>
      </c>
      <c r="C115" s="770">
        <v>2</v>
      </c>
      <c r="D115" s="770">
        <v>1</v>
      </c>
      <c r="E115" s="770"/>
      <c r="F115" s="770">
        <v>1</v>
      </c>
      <c r="G115" s="770">
        <v>3017</v>
      </c>
      <c r="H115" s="770"/>
      <c r="I115" s="770"/>
      <c r="J115" s="770"/>
      <c r="K115" s="770">
        <v>346</v>
      </c>
      <c r="L115" s="770"/>
      <c r="M115" s="770"/>
      <c r="N115" s="770"/>
      <c r="O115" s="770"/>
      <c r="P115" s="770">
        <v>1</v>
      </c>
      <c r="Q115" s="770"/>
      <c r="R115" s="770">
        <v>13</v>
      </c>
      <c r="S115" s="770">
        <v>6</v>
      </c>
      <c r="T115" s="770"/>
      <c r="U115" s="770"/>
      <c r="V115" s="770">
        <v>3</v>
      </c>
      <c r="W115" s="770">
        <v>1</v>
      </c>
      <c r="X115" s="770"/>
      <c r="Y115" s="770"/>
      <c r="Z115" s="770">
        <v>3</v>
      </c>
      <c r="AA115" s="770">
        <v>1</v>
      </c>
      <c r="AB115" s="770"/>
      <c r="AC115" s="770"/>
      <c r="AD115" s="770">
        <v>35</v>
      </c>
      <c r="AE115" s="770"/>
      <c r="AF115" s="770"/>
      <c r="AG115" s="770">
        <v>2</v>
      </c>
      <c r="AH115" s="770"/>
      <c r="AI115" s="770"/>
      <c r="AJ115" s="770"/>
      <c r="AK115" s="770"/>
      <c r="AL115" s="770"/>
      <c r="AM115" s="770"/>
      <c r="AN115" s="770">
        <v>3432</v>
      </c>
      <c r="AO115" s="873">
        <v>377</v>
      </c>
      <c r="AP115" s="9"/>
    </row>
    <row r="116" spans="1:43">
      <c r="A116" s="1" t="s">
        <v>240</v>
      </c>
      <c r="B116" s="770">
        <v>819</v>
      </c>
      <c r="C116" s="770"/>
      <c r="D116" s="770">
        <v>1</v>
      </c>
      <c r="E116" s="770"/>
      <c r="F116" s="770"/>
      <c r="G116" s="770">
        <v>2269</v>
      </c>
      <c r="H116" s="770"/>
      <c r="I116" s="770"/>
      <c r="J116" s="770">
        <v>3</v>
      </c>
      <c r="K116" s="770">
        <v>1550</v>
      </c>
      <c r="L116" s="770"/>
      <c r="M116" s="770"/>
      <c r="N116" s="770"/>
      <c r="O116" s="770"/>
      <c r="P116" s="770"/>
      <c r="Q116" s="770"/>
      <c r="R116" s="770">
        <v>5</v>
      </c>
      <c r="S116" s="770">
        <v>1</v>
      </c>
      <c r="T116" s="770"/>
      <c r="U116" s="770"/>
      <c r="V116" s="770">
        <v>4</v>
      </c>
      <c r="W116" s="770"/>
      <c r="X116" s="770">
        <v>2</v>
      </c>
      <c r="Y116" s="770"/>
      <c r="Z116" s="770">
        <v>2</v>
      </c>
      <c r="AA116" s="770"/>
      <c r="AB116" s="770"/>
      <c r="AC116" s="770"/>
      <c r="AD116" s="770">
        <v>13</v>
      </c>
      <c r="AE116" s="770"/>
      <c r="AF116" s="770"/>
      <c r="AG116" s="770">
        <v>1</v>
      </c>
      <c r="AH116" s="770"/>
      <c r="AI116" s="770"/>
      <c r="AJ116" s="770"/>
      <c r="AK116" s="770"/>
      <c r="AL116" s="770"/>
      <c r="AM116" s="770"/>
      <c r="AN116" s="770">
        <v>3851</v>
      </c>
      <c r="AO116" s="873">
        <v>1568</v>
      </c>
      <c r="AP116" s="9"/>
    </row>
    <row r="117" spans="1:43">
      <c r="A117" s="1" t="s">
        <v>242</v>
      </c>
      <c r="B117" s="770">
        <v>837</v>
      </c>
      <c r="C117" s="770">
        <v>285</v>
      </c>
      <c r="D117" s="770">
        <v>26</v>
      </c>
      <c r="E117" s="770"/>
      <c r="F117" s="770"/>
      <c r="G117" s="770">
        <v>37421</v>
      </c>
      <c r="H117" s="770">
        <v>21</v>
      </c>
      <c r="I117" s="770"/>
      <c r="J117" s="770">
        <v>68</v>
      </c>
      <c r="K117" s="770">
        <v>58970</v>
      </c>
      <c r="L117" s="770">
        <v>5</v>
      </c>
      <c r="M117" s="770">
        <v>92</v>
      </c>
      <c r="N117" s="770"/>
      <c r="O117" s="770"/>
      <c r="P117" s="770">
        <v>11</v>
      </c>
      <c r="Q117" s="770"/>
      <c r="R117" s="770">
        <v>1</v>
      </c>
      <c r="S117" s="770">
        <v>1913</v>
      </c>
      <c r="T117" s="770">
        <v>5</v>
      </c>
      <c r="U117" s="770"/>
      <c r="V117" s="770">
        <v>118</v>
      </c>
      <c r="W117" s="770">
        <v>17</v>
      </c>
      <c r="X117" s="770">
        <v>26</v>
      </c>
      <c r="Y117" s="770">
        <v>1</v>
      </c>
      <c r="Z117" s="770">
        <v>548</v>
      </c>
      <c r="AA117" s="770"/>
      <c r="AB117" s="770"/>
      <c r="AC117" s="770">
        <v>328</v>
      </c>
      <c r="AD117" s="770">
        <v>1894</v>
      </c>
      <c r="AE117" s="770"/>
      <c r="AF117" s="770"/>
      <c r="AG117" s="770">
        <v>62</v>
      </c>
      <c r="AH117" s="770"/>
      <c r="AI117" s="770"/>
      <c r="AJ117" s="770"/>
      <c r="AK117" s="770"/>
      <c r="AL117" s="770">
        <v>1</v>
      </c>
      <c r="AM117" s="770"/>
      <c r="AN117" s="770">
        <v>101813</v>
      </c>
      <c r="AO117" s="873">
        <v>62107</v>
      </c>
      <c r="AP117" s="9"/>
    </row>
    <row r="118" spans="1:43">
      <c r="A118" s="1" t="s">
        <v>244</v>
      </c>
      <c r="B118" s="770">
        <v>842</v>
      </c>
      <c r="C118" s="770">
        <v>4</v>
      </c>
      <c r="D118" s="770">
        <v>1</v>
      </c>
      <c r="E118" s="770"/>
      <c r="F118" s="770"/>
      <c r="G118" s="770">
        <v>1984</v>
      </c>
      <c r="H118" s="770"/>
      <c r="I118" s="770"/>
      <c r="J118" s="770">
        <v>2</v>
      </c>
      <c r="K118" s="770">
        <v>3105</v>
      </c>
      <c r="L118" s="770">
        <v>2</v>
      </c>
      <c r="M118" s="770">
        <v>1</v>
      </c>
      <c r="N118" s="770"/>
      <c r="O118" s="770"/>
      <c r="P118" s="770">
        <v>1</v>
      </c>
      <c r="Q118" s="770">
        <v>29</v>
      </c>
      <c r="R118" s="770"/>
      <c r="S118" s="770">
        <v>125</v>
      </c>
      <c r="T118" s="770"/>
      <c r="U118" s="770"/>
      <c r="V118" s="770">
        <v>3</v>
      </c>
      <c r="W118" s="770"/>
      <c r="X118" s="770"/>
      <c r="Y118" s="770"/>
      <c r="Z118" s="770">
        <v>23</v>
      </c>
      <c r="AA118" s="770"/>
      <c r="AB118" s="770"/>
      <c r="AC118" s="770"/>
      <c r="AD118" s="770">
        <v>10</v>
      </c>
      <c r="AE118" s="770"/>
      <c r="AF118" s="770"/>
      <c r="AG118" s="770">
        <v>2</v>
      </c>
      <c r="AH118" s="770"/>
      <c r="AI118" s="770"/>
      <c r="AJ118" s="770"/>
      <c r="AK118" s="770"/>
      <c r="AL118" s="770"/>
      <c r="AM118" s="770"/>
      <c r="AN118" s="770">
        <v>5292</v>
      </c>
      <c r="AO118" s="873">
        <v>3296</v>
      </c>
      <c r="AP118" s="9"/>
    </row>
    <row r="119" spans="1:43">
      <c r="A119" s="1" t="s">
        <v>246</v>
      </c>
      <c r="B119" s="770">
        <v>847</v>
      </c>
      <c r="C119" s="770">
        <v>15</v>
      </c>
      <c r="D119" s="770">
        <v>50</v>
      </c>
      <c r="E119" s="770"/>
      <c r="F119" s="770"/>
      <c r="G119" s="770">
        <v>6985</v>
      </c>
      <c r="H119" s="770"/>
      <c r="I119" s="770">
        <v>2</v>
      </c>
      <c r="J119" s="770">
        <v>10</v>
      </c>
      <c r="K119" s="770">
        <v>16227</v>
      </c>
      <c r="L119" s="770">
        <v>2</v>
      </c>
      <c r="M119" s="770">
        <v>26</v>
      </c>
      <c r="N119" s="770"/>
      <c r="O119" s="770"/>
      <c r="P119" s="770"/>
      <c r="Q119" s="770"/>
      <c r="R119" s="770">
        <v>14</v>
      </c>
      <c r="S119" s="770">
        <v>973</v>
      </c>
      <c r="T119" s="770"/>
      <c r="U119" s="770"/>
      <c r="V119" s="770">
        <v>16</v>
      </c>
      <c r="W119" s="770">
        <v>2</v>
      </c>
      <c r="X119" s="770">
        <v>9</v>
      </c>
      <c r="Y119" s="770">
        <v>1</v>
      </c>
      <c r="Z119" s="770">
        <v>189</v>
      </c>
      <c r="AA119" s="770"/>
      <c r="AB119" s="770"/>
      <c r="AC119" s="770">
        <v>1</v>
      </c>
      <c r="AD119" s="770">
        <v>151</v>
      </c>
      <c r="AE119" s="770"/>
      <c r="AF119" s="770"/>
      <c r="AG119" s="770">
        <v>11</v>
      </c>
      <c r="AH119" s="770"/>
      <c r="AI119" s="770"/>
      <c r="AJ119" s="770"/>
      <c r="AK119" s="770"/>
      <c r="AL119" s="770"/>
      <c r="AM119" s="770"/>
      <c r="AN119" s="770">
        <v>24684</v>
      </c>
      <c r="AO119" s="873">
        <v>17534</v>
      </c>
      <c r="AP119" s="9"/>
    </row>
    <row r="120" spans="1:43">
      <c r="A120" s="1" t="s">
        <v>248</v>
      </c>
      <c r="B120" s="770">
        <v>854</v>
      </c>
      <c r="C120" s="770"/>
      <c r="D120" s="770">
        <v>4</v>
      </c>
      <c r="E120" s="770"/>
      <c r="F120" s="770"/>
      <c r="G120" s="770">
        <v>6713</v>
      </c>
      <c r="H120" s="770">
        <v>1</v>
      </c>
      <c r="I120" s="770"/>
      <c r="J120" s="770">
        <v>6</v>
      </c>
      <c r="K120" s="770">
        <v>5908</v>
      </c>
      <c r="L120" s="770">
        <v>4</v>
      </c>
      <c r="M120" s="770">
        <v>2</v>
      </c>
      <c r="N120" s="770"/>
      <c r="O120" s="770"/>
      <c r="P120" s="770"/>
      <c r="Q120" s="770">
        <v>99</v>
      </c>
      <c r="R120" s="770"/>
      <c r="S120" s="770">
        <v>1</v>
      </c>
      <c r="T120" s="770"/>
      <c r="U120" s="770"/>
      <c r="V120" s="770">
        <v>3</v>
      </c>
      <c r="W120" s="770">
        <v>5</v>
      </c>
      <c r="X120" s="770"/>
      <c r="Y120" s="770"/>
      <c r="Z120" s="770">
        <v>98</v>
      </c>
      <c r="AA120" s="770"/>
      <c r="AB120" s="770"/>
      <c r="AC120" s="770"/>
      <c r="AD120" s="770">
        <v>36</v>
      </c>
      <c r="AE120" s="770"/>
      <c r="AF120" s="770"/>
      <c r="AG120" s="770">
        <v>2</v>
      </c>
      <c r="AH120" s="770"/>
      <c r="AI120" s="770"/>
      <c r="AJ120" s="770"/>
      <c r="AK120" s="770"/>
      <c r="AL120" s="770"/>
      <c r="AM120" s="770">
        <v>1</v>
      </c>
      <c r="AN120" s="770">
        <v>12883</v>
      </c>
      <c r="AO120" s="873">
        <v>6131</v>
      </c>
      <c r="AP120" s="9"/>
    </row>
    <row r="121" spans="1:43">
      <c r="A121" s="1" t="s">
        <v>251</v>
      </c>
      <c r="B121" s="770">
        <v>856</v>
      </c>
      <c r="C121" s="770">
        <v>3</v>
      </c>
      <c r="D121" s="770"/>
      <c r="E121" s="770"/>
      <c r="F121" s="770"/>
      <c r="G121" s="770">
        <v>2367</v>
      </c>
      <c r="H121" s="770"/>
      <c r="I121" s="770"/>
      <c r="J121" s="770"/>
      <c r="K121" s="770">
        <v>277</v>
      </c>
      <c r="L121" s="770"/>
      <c r="M121" s="770"/>
      <c r="N121" s="770"/>
      <c r="O121" s="770"/>
      <c r="P121" s="770"/>
      <c r="Q121" s="770"/>
      <c r="R121" s="770">
        <v>8</v>
      </c>
      <c r="S121" s="770">
        <v>209</v>
      </c>
      <c r="T121" s="770"/>
      <c r="U121" s="770"/>
      <c r="V121" s="770">
        <v>8</v>
      </c>
      <c r="W121" s="770">
        <v>1</v>
      </c>
      <c r="X121" s="770"/>
      <c r="Y121" s="770"/>
      <c r="Z121" s="770">
        <v>2</v>
      </c>
      <c r="AA121" s="770"/>
      <c r="AB121" s="770"/>
      <c r="AC121" s="770">
        <v>1</v>
      </c>
      <c r="AD121" s="770">
        <v>36</v>
      </c>
      <c r="AE121" s="770"/>
      <c r="AF121" s="770"/>
      <c r="AG121" s="770">
        <v>5</v>
      </c>
      <c r="AH121" s="770"/>
      <c r="AI121" s="770"/>
      <c r="AJ121" s="770"/>
      <c r="AK121" s="770"/>
      <c r="AL121" s="770"/>
      <c r="AM121" s="770"/>
      <c r="AN121" s="770">
        <v>2917</v>
      </c>
      <c r="AO121" s="873">
        <v>508</v>
      </c>
      <c r="AP121" s="9"/>
    </row>
    <row r="122" spans="1:43">
      <c r="A122" s="1" t="s">
        <v>253</v>
      </c>
      <c r="B122" s="770">
        <v>858</v>
      </c>
      <c r="C122" s="770"/>
      <c r="D122" s="770">
        <v>1</v>
      </c>
      <c r="E122" s="770"/>
      <c r="F122" s="770"/>
      <c r="G122" s="770">
        <v>8321</v>
      </c>
      <c r="H122" s="770"/>
      <c r="I122" s="770">
        <v>2</v>
      </c>
      <c r="J122" s="770"/>
      <c r="K122" s="770">
        <v>2960</v>
      </c>
      <c r="L122" s="770"/>
      <c r="M122" s="770">
        <v>2</v>
      </c>
      <c r="N122" s="770"/>
      <c r="O122" s="770"/>
      <c r="P122" s="770"/>
      <c r="Q122" s="770"/>
      <c r="R122" s="770">
        <v>8</v>
      </c>
      <c r="S122" s="770">
        <v>6</v>
      </c>
      <c r="T122" s="770"/>
      <c r="U122" s="770"/>
      <c r="V122" s="770">
        <v>8</v>
      </c>
      <c r="W122" s="770"/>
      <c r="X122" s="770"/>
      <c r="Y122" s="770"/>
      <c r="Z122" s="770">
        <v>5</v>
      </c>
      <c r="AA122" s="770"/>
      <c r="AB122" s="770"/>
      <c r="AC122" s="770"/>
      <c r="AD122" s="770">
        <v>35</v>
      </c>
      <c r="AE122" s="770"/>
      <c r="AF122" s="770"/>
      <c r="AG122" s="770">
        <v>5</v>
      </c>
      <c r="AH122" s="770"/>
      <c r="AI122" s="770"/>
      <c r="AJ122" s="770"/>
      <c r="AK122" s="770"/>
      <c r="AL122" s="770"/>
      <c r="AM122" s="770"/>
      <c r="AN122" s="770">
        <v>11353</v>
      </c>
      <c r="AO122" s="873">
        <v>2990</v>
      </c>
      <c r="AP122" s="9"/>
    </row>
    <row r="123" spans="1:43">
      <c r="A123" s="1" t="s">
        <v>255</v>
      </c>
      <c r="B123" s="770">
        <v>861</v>
      </c>
      <c r="C123" s="770">
        <v>2</v>
      </c>
      <c r="D123" s="770">
        <v>5</v>
      </c>
      <c r="E123" s="770"/>
      <c r="F123" s="770"/>
      <c r="G123" s="770">
        <v>5032</v>
      </c>
      <c r="H123" s="770"/>
      <c r="I123" s="770"/>
      <c r="J123" s="770"/>
      <c r="K123" s="770">
        <v>604</v>
      </c>
      <c r="L123" s="770"/>
      <c r="M123" s="770"/>
      <c r="N123" s="770"/>
      <c r="O123" s="770"/>
      <c r="P123" s="770"/>
      <c r="Q123" s="770"/>
      <c r="R123" s="770">
        <v>10</v>
      </c>
      <c r="S123" s="770">
        <v>9</v>
      </c>
      <c r="T123" s="770"/>
      <c r="U123" s="770"/>
      <c r="V123" s="770">
        <v>11</v>
      </c>
      <c r="W123" s="770"/>
      <c r="X123" s="770"/>
      <c r="Y123" s="770"/>
      <c r="Z123" s="770">
        <v>7</v>
      </c>
      <c r="AA123" s="770"/>
      <c r="AB123" s="770"/>
      <c r="AC123" s="770"/>
      <c r="AD123" s="770">
        <v>60</v>
      </c>
      <c r="AE123" s="770"/>
      <c r="AF123" s="770"/>
      <c r="AG123" s="770">
        <v>13</v>
      </c>
      <c r="AH123" s="770"/>
      <c r="AI123" s="770"/>
      <c r="AJ123" s="770"/>
      <c r="AK123" s="770"/>
      <c r="AL123" s="770"/>
      <c r="AM123" s="770"/>
      <c r="AN123" s="770">
        <v>5753</v>
      </c>
      <c r="AO123" s="873">
        <v>648</v>
      </c>
      <c r="AP123" s="9"/>
    </row>
    <row r="124" spans="1:43">
      <c r="A124" s="1" t="s">
        <v>922</v>
      </c>
      <c r="B124" s="770">
        <v>873</v>
      </c>
      <c r="C124" s="770"/>
      <c r="D124" s="770">
        <v>1</v>
      </c>
      <c r="E124" s="770"/>
      <c r="F124" s="770"/>
      <c r="G124" s="770">
        <v>2216</v>
      </c>
      <c r="H124" s="770"/>
      <c r="I124" s="770"/>
      <c r="J124" s="770">
        <v>10</v>
      </c>
      <c r="K124" s="770">
        <v>3878</v>
      </c>
      <c r="L124" s="770"/>
      <c r="M124" s="770"/>
      <c r="N124" s="770"/>
      <c r="O124" s="770"/>
      <c r="P124" s="770"/>
      <c r="Q124" s="770"/>
      <c r="R124" s="770"/>
      <c r="S124" s="770">
        <v>1232</v>
      </c>
      <c r="T124" s="770"/>
      <c r="U124" s="770"/>
      <c r="V124" s="770"/>
      <c r="W124" s="770"/>
      <c r="X124" s="770"/>
      <c r="Y124" s="770"/>
      <c r="Z124" s="770">
        <v>3</v>
      </c>
      <c r="AA124" s="770"/>
      <c r="AB124" s="770"/>
      <c r="AC124" s="770"/>
      <c r="AD124" s="770">
        <v>13</v>
      </c>
      <c r="AE124" s="770"/>
      <c r="AF124" s="770"/>
      <c r="AG124" s="770">
        <v>3</v>
      </c>
      <c r="AH124" s="770"/>
      <c r="AI124" s="770"/>
      <c r="AJ124" s="770"/>
      <c r="AK124" s="770"/>
      <c r="AL124" s="770"/>
      <c r="AM124" s="770"/>
      <c r="AN124" s="770">
        <v>7356</v>
      </c>
      <c r="AO124" s="873">
        <v>5124</v>
      </c>
      <c r="AP124" s="9"/>
    </row>
    <row r="125" spans="1:43">
      <c r="A125" s="1" t="s">
        <v>259</v>
      </c>
      <c r="B125" s="770">
        <v>885</v>
      </c>
      <c r="C125" s="770">
        <v>1</v>
      </c>
      <c r="D125" s="770">
        <v>8</v>
      </c>
      <c r="E125" s="770"/>
      <c r="F125" s="770"/>
      <c r="G125" s="770">
        <v>4529</v>
      </c>
      <c r="H125" s="770"/>
      <c r="I125" s="770"/>
      <c r="J125" s="770">
        <v>1</v>
      </c>
      <c r="K125" s="770">
        <v>1023</v>
      </c>
      <c r="L125" s="770"/>
      <c r="M125" s="770">
        <v>1</v>
      </c>
      <c r="N125" s="770"/>
      <c r="O125" s="770"/>
      <c r="P125" s="770"/>
      <c r="Q125" s="770">
        <v>1</v>
      </c>
      <c r="R125" s="770"/>
      <c r="S125" s="770">
        <v>2</v>
      </c>
      <c r="T125" s="770"/>
      <c r="U125" s="770"/>
      <c r="V125" s="770">
        <v>9</v>
      </c>
      <c r="W125" s="770"/>
      <c r="X125" s="770">
        <v>1</v>
      </c>
      <c r="Y125" s="770"/>
      <c r="Z125" s="770">
        <v>3</v>
      </c>
      <c r="AA125" s="770"/>
      <c r="AB125" s="770"/>
      <c r="AC125" s="770">
        <v>3</v>
      </c>
      <c r="AD125" s="770">
        <v>32</v>
      </c>
      <c r="AE125" s="770">
        <v>1</v>
      </c>
      <c r="AF125" s="770"/>
      <c r="AG125" s="770">
        <v>6</v>
      </c>
      <c r="AH125" s="770"/>
      <c r="AI125" s="770"/>
      <c r="AJ125" s="770"/>
      <c r="AK125" s="770"/>
      <c r="AL125" s="770"/>
      <c r="AM125" s="770"/>
      <c r="AN125" s="770">
        <v>5621</v>
      </c>
      <c r="AO125" s="873">
        <v>1050</v>
      </c>
      <c r="AP125" s="9"/>
    </row>
    <row r="126" spans="1:43">
      <c r="A126" s="1" t="s">
        <v>261</v>
      </c>
      <c r="B126" s="770">
        <v>887</v>
      </c>
      <c r="C126" s="770">
        <v>20</v>
      </c>
      <c r="D126" s="770">
        <v>95</v>
      </c>
      <c r="E126" s="770"/>
      <c r="F126" s="770"/>
      <c r="G126" s="770">
        <v>18617</v>
      </c>
      <c r="H126" s="770"/>
      <c r="I126" s="770">
        <v>4</v>
      </c>
      <c r="J126" s="770">
        <v>8</v>
      </c>
      <c r="K126" s="770">
        <v>7474</v>
      </c>
      <c r="L126" s="770">
        <v>3</v>
      </c>
      <c r="M126" s="770">
        <v>29</v>
      </c>
      <c r="N126" s="770"/>
      <c r="O126" s="770"/>
      <c r="P126" s="770">
        <v>5</v>
      </c>
      <c r="Q126" s="770">
        <v>39</v>
      </c>
      <c r="R126" s="770">
        <v>15</v>
      </c>
      <c r="S126" s="770">
        <v>11</v>
      </c>
      <c r="T126" s="770"/>
      <c r="U126" s="770"/>
      <c r="V126" s="770">
        <v>32</v>
      </c>
      <c r="W126" s="770">
        <v>2</v>
      </c>
      <c r="X126" s="770">
        <v>7</v>
      </c>
      <c r="Y126" s="770">
        <v>2</v>
      </c>
      <c r="Z126" s="770">
        <v>61</v>
      </c>
      <c r="AA126" s="770">
        <v>2</v>
      </c>
      <c r="AB126" s="770"/>
      <c r="AC126" s="770">
        <v>26</v>
      </c>
      <c r="AD126" s="770">
        <v>249</v>
      </c>
      <c r="AE126" s="770"/>
      <c r="AF126" s="770"/>
      <c r="AG126" s="770">
        <v>41</v>
      </c>
      <c r="AH126" s="770"/>
      <c r="AI126" s="770"/>
      <c r="AJ126" s="770"/>
      <c r="AK126" s="770"/>
      <c r="AL126" s="770"/>
      <c r="AM126" s="770"/>
      <c r="AN126" s="770">
        <v>26742</v>
      </c>
      <c r="AO126" s="873">
        <v>7805</v>
      </c>
      <c r="AP126" s="9"/>
    </row>
    <row r="127" spans="1:43">
      <c r="A127" s="1" t="s">
        <v>263</v>
      </c>
      <c r="B127" s="770">
        <v>890</v>
      </c>
      <c r="C127" s="770">
        <v>1</v>
      </c>
      <c r="D127" s="770">
        <v>31</v>
      </c>
      <c r="E127" s="770"/>
      <c r="F127" s="770"/>
      <c r="G127" s="770">
        <v>11012</v>
      </c>
      <c r="H127" s="770"/>
      <c r="I127" s="770">
        <v>1</v>
      </c>
      <c r="J127" s="770">
        <v>9</v>
      </c>
      <c r="K127" s="770">
        <v>3682</v>
      </c>
      <c r="L127" s="770">
        <v>5</v>
      </c>
      <c r="M127" s="770">
        <v>28</v>
      </c>
      <c r="N127" s="770"/>
      <c r="O127" s="770"/>
      <c r="P127" s="770">
        <v>5</v>
      </c>
      <c r="Q127" s="770">
        <v>176</v>
      </c>
      <c r="R127" s="770">
        <v>21</v>
      </c>
      <c r="S127" s="770">
        <v>16</v>
      </c>
      <c r="T127" s="770"/>
      <c r="U127" s="770"/>
      <c r="V127" s="770">
        <v>12</v>
      </c>
      <c r="W127" s="770">
        <v>2</v>
      </c>
      <c r="X127" s="770">
        <v>4</v>
      </c>
      <c r="Y127" s="770"/>
      <c r="Z127" s="770">
        <v>48</v>
      </c>
      <c r="AA127" s="770"/>
      <c r="AB127" s="770">
        <v>1</v>
      </c>
      <c r="AC127" s="770">
        <v>18</v>
      </c>
      <c r="AD127" s="770">
        <v>140</v>
      </c>
      <c r="AE127" s="770"/>
      <c r="AF127" s="770"/>
      <c r="AG127" s="770">
        <v>58</v>
      </c>
      <c r="AH127" s="770"/>
      <c r="AI127" s="770">
        <v>1</v>
      </c>
      <c r="AJ127" s="770"/>
      <c r="AK127" s="770"/>
      <c r="AL127" s="770"/>
      <c r="AM127" s="770"/>
      <c r="AN127" s="770">
        <v>15271</v>
      </c>
      <c r="AO127" s="873">
        <v>4041</v>
      </c>
      <c r="AP127" s="9"/>
    </row>
    <row r="128" spans="1:43">
      <c r="A128" s="1" t="s">
        <v>265</v>
      </c>
      <c r="B128" s="770">
        <v>893</v>
      </c>
      <c r="C128" s="770"/>
      <c r="D128" s="770">
        <v>2</v>
      </c>
      <c r="E128" s="770"/>
      <c r="F128" s="770"/>
      <c r="G128" s="770">
        <v>5604</v>
      </c>
      <c r="H128" s="770"/>
      <c r="I128" s="770"/>
      <c r="J128" s="770">
        <v>1</v>
      </c>
      <c r="K128" s="770">
        <v>3237</v>
      </c>
      <c r="L128" s="770"/>
      <c r="M128" s="770">
        <v>33</v>
      </c>
      <c r="N128" s="770"/>
      <c r="O128" s="770"/>
      <c r="P128" s="770"/>
      <c r="Q128" s="770">
        <v>2</v>
      </c>
      <c r="R128" s="770">
        <v>21</v>
      </c>
      <c r="S128" s="770">
        <v>2</v>
      </c>
      <c r="T128" s="770"/>
      <c r="U128" s="770"/>
      <c r="V128" s="770">
        <v>6</v>
      </c>
      <c r="W128" s="770">
        <v>1</v>
      </c>
      <c r="X128" s="770">
        <v>1</v>
      </c>
      <c r="Y128" s="770"/>
      <c r="Z128" s="770">
        <v>26</v>
      </c>
      <c r="AA128" s="770"/>
      <c r="AB128" s="770"/>
      <c r="AC128" s="770">
        <v>7</v>
      </c>
      <c r="AD128" s="770">
        <v>74</v>
      </c>
      <c r="AE128" s="770"/>
      <c r="AF128" s="770"/>
      <c r="AG128" s="770">
        <v>23</v>
      </c>
      <c r="AH128" s="770"/>
      <c r="AI128" s="770"/>
      <c r="AJ128" s="770"/>
      <c r="AK128" s="770"/>
      <c r="AL128" s="770"/>
      <c r="AM128" s="770"/>
      <c r="AN128" s="770">
        <v>9040</v>
      </c>
      <c r="AO128" s="873">
        <v>3332</v>
      </c>
      <c r="AP128" s="874"/>
      <c r="AQ128" s="875"/>
    </row>
    <row r="129" spans="1:43" ht="12" customHeight="1">
      <c r="A129" s="1" t="s">
        <v>267</v>
      </c>
      <c r="B129" s="770">
        <v>895</v>
      </c>
      <c r="C129" s="770">
        <v>1</v>
      </c>
      <c r="D129" s="770">
        <v>21</v>
      </c>
      <c r="E129" s="770"/>
      <c r="F129" s="770"/>
      <c r="G129" s="770">
        <v>15160</v>
      </c>
      <c r="H129" s="770"/>
      <c r="I129" s="770">
        <v>5</v>
      </c>
      <c r="J129" s="770">
        <v>12</v>
      </c>
      <c r="K129" s="770">
        <v>6582</v>
      </c>
      <c r="L129" s="770">
        <v>1</v>
      </c>
      <c r="M129" s="770">
        <v>16</v>
      </c>
      <c r="N129" s="770"/>
      <c r="O129" s="770"/>
      <c r="P129" s="770"/>
      <c r="Q129" s="770">
        <v>170</v>
      </c>
      <c r="R129" s="770"/>
      <c r="S129" s="770">
        <v>2108</v>
      </c>
      <c r="T129" s="770"/>
      <c r="U129" s="770"/>
      <c r="V129" s="770">
        <v>17</v>
      </c>
      <c r="W129" s="770">
        <v>5</v>
      </c>
      <c r="X129" s="770">
        <v>9</v>
      </c>
      <c r="Y129" s="770"/>
      <c r="Z129" s="770">
        <v>153</v>
      </c>
      <c r="AA129" s="770"/>
      <c r="AB129" s="770"/>
      <c r="AC129" s="770">
        <v>11</v>
      </c>
      <c r="AD129" s="770">
        <v>107</v>
      </c>
      <c r="AE129" s="770"/>
      <c r="AF129" s="770"/>
      <c r="AG129" s="770">
        <v>28</v>
      </c>
      <c r="AH129" s="770"/>
      <c r="AI129" s="770"/>
      <c r="AJ129" s="770"/>
      <c r="AK129" s="770"/>
      <c r="AL129" s="770"/>
      <c r="AM129" s="770">
        <v>2</v>
      </c>
      <c r="AN129" s="770">
        <v>24408</v>
      </c>
      <c r="AO129" s="873">
        <v>9095</v>
      </c>
      <c r="AP129" s="874"/>
      <c r="AQ129" s="875"/>
    </row>
    <row r="130" spans="1:43" s="58" customForma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</row>
    <row r="131" spans="1:43" s="58" customForma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</row>
    <row r="133" spans="1:43">
      <c r="A133" s="552" t="s">
        <v>401</v>
      </c>
      <c r="B133" s="1084" t="s">
        <v>962</v>
      </c>
      <c r="C133" s="1085"/>
      <c r="D133" s="1085"/>
      <c r="E133" s="1085"/>
      <c r="F133" s="1085"/>
      <c r="G133" s="1085"/>
      <c r="H133" s="1085"/>
      <c r="I133" s="1085"/>
      <c r="J133" s="1085"/>
      <c r="K133" s="1085"/>
      <c r="L133" s="1085"/>
      <c r="M133" s="1086"/>
      <c r="N133" s="815" t="s">
        <v>1045</v>
      </c>
    </row>
    <row r="134" spans="1:43">
      <c r="A134" s="553" t="s">
        <v>954</v>
      </c>
      <c r="B134" s="1117" t="s">
        <v>970</v>
      </c>
      <c r="C134" s="1118"/>
      <c r="D134" s="1118"/>
      <c r="E134" s="1118"/>
      <c r="F134" s="1118"/>
      <c r="G134" s="1118"/>
      <c r="H134" s="1118"/>
      <c r="I134" s="1118"/>
      <c r="J134" s="1118"/>
      <c r="K134" s="1118"/>
      <c r="L134" s="1118"/>
      <c r="M134" s="1118"/>
    </row>
    <row r="135" spans="1:43">
      <c r="A135" s="553" t="s">
        <v>406</v>
      </c>
      <c r="B135" s="921" t="s">
        <v>407</v>
      </c>
      <c r="C135" s="922" t="s">
        <v>407</v>
      </c>
      <c r="D135" s="922"/>
      <c r="E135" s="922"/>
      <c r="F135" s="922"/>
      <c r="G135" s="922"/>
      <c r="H135" s="922"/>
      <c r="I135" s="922"/>
      <c r="J135" s="922"/>
      <c r="K135" s="922"/>
      <c r="L135" s="922"/>
      <c r="M135" s="922"/>
    </row>
  </sheetData>
  <sortState xmlns:xlrd2="http://schemas.microsoft.com/office/spreadsheetml/2017/richdata2" ref="AP3:AQ127">
    <sortCondition ref="AP3:AP127"/>
  </sortState>
  <mergeCells count="8">
    <mergeCell ref="B135:M135"/>
    <mergeCell ref="A4:B4"/>
    <mergeCell ref="A2:B3"/>
    <mergeCell ref="B1:AO1"/>
    <mergeCell ref="AN2:AN3"/>
    <mergeCell ref="AO2:AO3"/>
    <mergeCell ref="B133:M133"/>
    <mergeCell ref="B134:M134"/>
  </mergeCells>
  <hyperlinks>
    <hyperlink ref="AP1" location="INDICE!B2" display="Indice" xr:uid="{94917F40-9770-424D-8A2E-6141C9B88E0A}"/>
  </hyperlinks>
  <pageMargins left="0.7" right="0.7" top="0.75" bottom="0.75" header="0.3" footer="0.3"/>
  <pageSetup orientation="portrait" horizontalDpi="4294967295" verticalDpi="4294967295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66FF66"/>
  </sheetPr>
  <dimension ref="A1:P65"/>
  <sheetViews>
    <sheetView workbookViewId="0">
      <selection activeCell="P1" sqref="P1:P2"/>
    </sheetView>
  </sheetViews>
  <sheetFormatPr defaultColWidth="11.42578125" defaultRowHeight="12.75"/>
  <cols>
    <col min="1" max="1" width="22" customWidth="1"/>
    <col min="2" max="2" width="23.42578125" customWidth="1"/>
    <col min="3" max="3" width="12.28515625" customWidth="1"/>
    <col min="4" max="4" width="20.140625" customWidth="1"/>
    <col min="6" max="6" width="18.5703125" customWidth="1"/>
    <col min="8" max="8" width="14.7109375" customWidth="1"/>
    <col min="10" max="10" width="19.85546875" customWidth="1"/>
  </cols>
  <sheetData>
    <row r="1" spans="1:16" ht="66" customHeight="1">
      <c r="A1" s="1119" t="s">
        <v>1046</v>
      </c>
      <c r="B1" s="1119"/>
      <c r="C1" s="1119"/>
      <c r="D1" s="1119"/>
      <c r="E1" s="1119"/>
      <c r="F1" s="1119"/>
      <c r="G1" s="1119"/>
      <c r="H1" s="1119"/>
      <c r="I1" s="1119"/>
      <c r="J1" s="1119"/>
      <c r="K1" s="1119"/>
      <c r="L1" s="1119"/>
      <c r="M1" s="1119"/>
      <c r="P1" s="871" t="s">
        <v>389</v>
      </c>
    </row>
    <row r="2" spans="1:16" ht="31.5">
      <c r="P2" s="893" t="s">
        <v>368</v>
      </c>
    </row>
    <row r="8" spans="1:16">
      <c r="F8" s="6" t="s">
        <v>1047</v>
      </c>
      <c r="G8" s="6" t="s">
        <v>1048</v>
      </c>
      <c r="H8" t="s">
        <v>680</v>
      </c>
    </row>
    <row r="9" spans="1:16">
      <c r="F9" t="s">
        <v>1049</v>
      </c>
      <c r="G9">
        <v>23141911</v>
      </c>
      <c r="H9" s="5">
        <v>43.641483125686769</v>
      </c>
    </row>
    <row r="10" spans="1:16">
      <c r="F10" t="s">
        <v>547</v>
      </c>
      <c r="G10">
        <v>2120060</v>
      </c>
      <c r="H10" s="5">
        <v>4.064695519686218</v>
      </c>
    </row>
    <row r="11" spans="1:16">
      <c r="F11" t="s">
        <v>1050</v>
      </c>
      <c r="G11">
        <v>25955656</v>
      </c>
      <c r="H11" s="716">
        <v>50.280915315848176</v>
      </c>
    </row>
    <row r="12" spans="1:16">
      <c r="F12" s="6" t="s">
        <v>1051</v>
      </c>
      <c r="G12" s="718">
        <v>967623</v>
      </c>
      <c r="H12" s="5">
        <v>1.8362378195577529</v>
      </c>
    </row>
    <row r="13" spans="1:16">
      <c r="H13" s="8">
        <v>99.823331780778915</v>
      </c>
    </row>
    <row r="23" spans="1:13" ht="47.25">
      <c r="A23" s="767" t="s">
        <v>1052</v>
      </c>
      <c r="B23" s="767" t="s">
        <v>1053</v>
      </c>
      <c r="C23" s="767" t="s">
        <v>1054</v>
      </c>
      <c r="D23" s="767" t="s">
        <v>1049</v>
      </c>
      <c r="E23" s="767" t="s">
        <v>680</v>
      </c>
      <c r="F23" s="767" t="s">
        <v>547</v>
      </c>
      <c r="G23" s="767" t="s">
        <v>680</v>
      </c>
      <c r="H23" s="767" t="s">
        <v>548</v>
      </c>
      <c r="I23" s="767" t="s">
        <v>680</v>
      </c>
      <c r="J23" s="767" t="s">
        <v>1050</v>
      </c>
      <c r="K23" s="767" t="s">
        <v>680</v>
      </c>
      <c r="L23" s="768" t="s">
        <v>698</v>
      </c>
      <c r="M23" s="767" t="s">
        <v>680</v>
      </c>
    </row>
    <row r="24" spans="1:13" ht="19.5" customHeight="1">
      <c r="A24" s="717"/>
      <c r="B24" s="856" t="s">
        <v>1055</v>
      </c>
      <c r="C24" s="857">
        <v>52695952</v>
      </c>
      <c r="D24" s="857">
        <v>22997295</v>
      </c>
      <c r="E24" s="858">
        <v>43.641483125686769</v>
      </c>
      <c r="F24" s="857">
        <v>907327</v>
      </c>
      <c r="G24" s="858">
        <v>1.7218153682848352</v>
      </c>
      <c r="H24" s="857">
        <v>77621</v>
      </c>
      <c r="I24" s="858">
        <v>0.14729973945626793</v>
      </c>
      <c r="J24" s="857">
        <v>26496007</v>
      </c>
      <c r="K24" s="858">
        <v>50.280915315848176</v>
      </c>
      <c r="L24" s="857">
        <v>50478250</v>
      </c>
      <c r="M24" s="858">
        <v>95.791513549276047</v>
      </c>
    </row>
    <row r="25" spans="1:13" ht="15">
      <c r="A25" s="1" t="s">
        <v>1056</v>
      </c>
      <c r="B25" s="11" t="s">
        <v>1057</v>
      </c>
      <c r="C25" s="3">
        <v>86318</v>
      </c>
      <c r="D25" s="3">
        <v>16587</v>
      </c>
      <c r="E25" s="860">
        <v>19.216154220440696</v>
      </c>
      <c r="F25" s="3">
        <v>1927</v>
      </c>
      <c r="G25" s="860">
        <v>2.2324428276836814</v>
      </c>
      <c r="H25" s="3">
        <v>150</v>
      </c>
      <c r="I25" s="860">
        <v>0.17377603744294354</v>
      </c>
      <c r="J25" s="3">
        <v>57651</v>
      </c>
      <c r="K25" s="860">
        <v>66.789082230820924</v>
      </c>
      <c r="L25" s="861">
        <v>76315</v>
      </c>
      <c r="M25" s="860">
        <v>88.411455316388242</v>
      </c>
    </row>
    <row r="26" spans="1:13" ht="15">
      <c r="A26" s="1" t="s">
        <v>1058</v>
      </c>
      <c r="B26" s="11" t="s">
        <v>543</v>
      </c>
      <c r="C26" s="3">
        <v>6903721</v>
      </c>
      <c r="D26" s="3">
        <v>4065345</v>
      </c>
      <c r="E26" s="860">
        <v>58.886287554204465</v>
      </c>
      <c r="F26" s="3">
        <v>106007</v>
      </c>
      <c r="G26" s="860">
        <v>1.5355052731708017</v>
      </c>
      <c r="H26" s="3">
        <v>12779</v>
      </c>
      <c r="I26" s="860">
        <v>0.18510307702179737</v>
      </c>
      <c r="J26" s="3">
        <v>2821361</v>
      </c>
      <c r="K26" s="860">
        <v>40.867251153399742</v>
      </c>
      <c r="L26" s="861">
        <v>7005492</v>
      </c>
      <c r="M26" s="860">
        <v>101.4741470577968</v>
      </c>
    </row>
    <row r="27" spans="1:13" ht="15">
      <c r="A27" s="1" t="s">
        <v>1059</v>
      </c>
      <c r="B27" s="11" t="s">
        <v>1060</v>
      </c>
      <c r="C27" s="3">
        <v>317398</v>
      </c>
      <c r="D27" s="3">
        <v>52025</v>
      </c>
      <c r="E27" s="860">
        <v>16.391092571471781</v>
      </c>
      <c r="F27" s="3">
        <v>6218</v>
      </c>
      <c r="G27" s="860">
        <v>1.9590545624106011</v>
      </c>
      <c r="H27" s="3">
        <v>460</v>
      </c>
      <c r="I27" s="860">
        <v>0.14492844945462796</v>
      </c>
      <c r="J27" s="3">
        <v>259940</v>
      </c>
      <c r="K27" s="860">
        <v>81.897176415730414</v>
      </c>
      <c r="L27" s="861">
        <v>318643</v>
      </c>
      <c r="M27" s="860">
        <v>100.39225199906743</v>
      </c>
    </row>
    <row r="28" spans="1:13" ht="15">
      <c r="A28" s="1" t="s">
        <v>1061</v>
      </c>
      <c r="B28" s="11" t="s">
        <v>1062</v>
      </c>
      <c r="C28" s="3">
        <v>2827124</v>
      </c>
      <c r="D28" s="3">
        <v>1183998</v>
      </c>
      <c r="E28" s="860">
        <v>41.879945838951528</v>
      </c>
      <c r="F28" s="3">
        <v>38288</v>
      </c>
      <c r="G28" s="860">
        <v>1.35430918488188</v>
      </c>
      <c r="H28" s="3">
        <v>2029</v>
      </c>
      <c r="I28" s="860">
        <v>7.1769048686934137E-2</v>
      </c>
      <c r="J28" s="3">
        <v>1597985</v>
      </c>
      <c r="K28" s="860">
        <v>56.523343157215599</v>
      </c>
      <c r="L28" s="861">
        <v>2822300</v>
      </c>
      <c r="M28" s="860">
        <v>99.829367229735936</v>
      </c>
    </row>
    <row r="29" spans="1:13" ht="15">
      <c r="A29" s="1" t="s">
        <v>979</v>
      </c>
      <c r="B29" s="11" t="s">
        <v>1063</v>
      </c>
      <c r="C29" s="3">
        <v>7929539</v>
      </c>
      <c r="D29" s="3">
        <v>5901072</v>
      </c>
      <c r="E29" s="860">
        <v>74.418853353265561</v>
      </c>
      <c r="F29" s="3">
        <v>131942</v>
      </c>
      <c r="G29" s="860">
        <v>1.6639302738784687</v>
      </c>
      <c r="H29" s="3">
        <v>12491</v>
      </c>
      <c r="I29" s="860">
        <v>0.15752492042727831</v>
      </c>
      <c r="J29" s="3">
        <v>1763449</v>
      </c>
      <c r="K29" s="860">
        <v>22.238985141506966</v>
      </c>
      <c r="L29" s="861">
        <v>7808954</v>
      </c>
      <c r="M29" s="860">
        <v>98.479293689078276</v>
      </c>
    </row>
    <row r="30" spans="1:13" ht="15">
      <c r="A30" s="1" t="s">
        <v>981</v>
      </c>
      <c r="B30" s="11" t="s">
        <v>1064</v>
      </c>
      <c r="C30" s="3">
        <v>2264523</v>
      </c>
      <c r="D30" s="3">
        <v>689457</v>
      </c>
      <c r="E30" s="860">
        <v>30.446014458674082</v>
      </c>
      <c r="F30" s="3">
        <v>41281</v>
      </c>
      <c r="G30" s="860">
        <v>1.8229446112934158</v>
      </c>
      <c r="H30" s="3">
        <v>1761</v>
      </c>
      <c r="I30" s="860">
        <v>7.7764721312170382E-2</v>
      </c>
      <c r="J30" s="3">
        <v>1632580</v>
      </c>
      <c r="K30" s="860">
        <v>72.09376985793476</v>
      </c>
      <c r="L30" s="861">
        <v>2365079</v>
      </c>
      <c r="M30" s="860">
        <v>104.44049364921442</v>
      </c>
    </row>
    <row r="31" spans="1:13" ht="15">
      <c r="A31" s="1" t="s">
        <v>983</v>
      </c>
      <c r="B31" s="11" t="s">
        <v>1065</v>
      </c>
      <c r="C31" s="3">
        <v>1311983</v>
      </c>
      <c r="D31" s="3">
        <v>480763</v>
      </c>
      <c r="E31" s="860">
        <v>36.643996149340353</v>
      </c>
      <c r="F31" s="3">
        <v>30455</v>
      </c>
      <c r="G31" s="860">
        <v>2.3212953216619421</v>
      </c>
      <c r="H31" s="3">
        <v>1582</v>
      </c>
      <c r="I31" s="860">
        <v>0.12058083069673921</v>
      </c>
      <c r="J31" s="3">
        <v>687154</v>
      </c>
      <c r="K31" s="860">
        <v>52.375221325276321</v>
      </c>
      <c r="L31" s="861">
        <v>1199954</v>
      </c>
      <c r="M31" s="860">
        <v>91.461093626975355</v>
      </c>
    </row>
    <row r="32" spans="1:13" ht="15">
      <c r="A32" s="1" t="s">
        <v>985</v>
      </c>
      <c r="B32" s="11" t="s">
        <v>440</v>
      </c>
      <c r="C32" s="3">
        <v>1046110</v>
      </c>
      <c r="D32" s="3">
        <v>475711</v>
      </c>
      <c r="E32" s="860">
        <v>45.47428090736156</v>
      </c>
      <c r="F32" s="3">
        <v>20251</v>
      </c>
      <c r="G32" s="860">
        <v>1.9358384873483667</v>
      </c>
      <c r="H32" s="3">
        <v>2324</v>
      </c>
      <c r="I32" s="860">
        <v>0.22215636978902792</v>
      </c>
      <c r="J32" s="3">
        <v>431802</v>
      </c>
      <c r="K32" s="860">
        <v>41.276921165078242</v>
      </c>
      <c r="L32" s="861">
        <v>930088</v>
      </c>
      <c r="M32" s="860">
        <v>88.909196929577192</v>
      </c>
    </row>
    <row r="33" spans="1:13" ht="15">
      <c r="A33" s="1" t="s">
        <v>986</v>
      </c>
      <c r="B33" s="11" t="s">
        <v>1066</v>
      </c>
      <c r="C33" s="3">
        <v>428162</v>
      </c>
      <c r="D33" s="3">
        <v>73705</v>
      </c>
      <c r="E33" s="860">
        <v>17.214278707591987</v>
      </c>
      <c r="F33" s="3">
        <v>10767</v>
      </c>
      <c r="G33" s="860">
        <v>2.514702379006077</v>
      </c>
      <c r="H33" s="3">
        <v>1143</v>
      </c>
      <c r="I33" s="860">
        <v>0.26695503103965318</v>
      </c>
      <c r="J33" s="3">
        <v>336122</v>
      </c>
      <c r="K33" s="860">
        <v>78.50346364226624</v>
      </c>
      <c r="L33" s="861">
        <v>421737</v>
      </c>
      <c r="M33" s="860">
        <v>98.499399759903966</v>
      </c>
    </row>
    <row r="34" spans="1:13" ht="15">
      <c r="A34" s="1" t="s">
        <v>1067</v>
      </c>
      <c r="B34" s="11" t="s">
        <v>1068</v>
      </c>
      <c r="C34" s="3">
        <v>475144</v>
      </c>
      <c r="D34" s="3">
        <v>164353</v>
      </c>
      <c r="E34" s="860">
        <v>34.590145303318572</v>
      </c>
      <c r="F34" s="3">
        <v>9528</v>
      </c>
      <c r="G34" s="860">
        <v>2.0052868183119221</v>
      </c>
      <c r="H34" s="3">
        <v>607</v>
      </c>
      <c r="I34" s="860">
        <v>0.12775074503729397</v>
      </c>
      <c r="J34" s="3">
        <v>260375</v>
      </c>
      <c r="K34" s="860">
        <v>54.799176670651427</v>
      </c>
      <c r="L34" s="861">
        <v>434863</v>
      </c>
      <c r="M34" s="860">
        <v>91.522359537319204</v>
      </c>
    </row>
    <row r="35" spans="1:13" ht="15">
      <c r="A35" s="1" t="s">
        <v>987</v>
      </c>
      <c r="B35" s="11" t="s">
        <v>1069</v>
      </c>
      <c r="C35" s="3">
        <v>1574506</v>
      </c>
      <c r="D35" s="3">
        <v>288199</v>
      </c>
      <c r="E35" s="860">
        <v>18.304090298798481</v>
      </c>
      <c r="F35" s="3">
        <v>27775</v>
      </c>
      <c r="G35" s="860">
        <v>1.764045357718548</v>
      </c>
      <c r="H35" s="3">
        <v>2359</v>
      </c>
      <c r="I35" s="860">
        <v>0.14982477043593354</v>
      </c>
      <c r="J35" s="3">
        <v>1036285</v>
      </c>
      <c r="K35" s="860">
        <v>65.816516418483005</v>
      </c>
      <c r="L35" s="861">
        <v>1354618</v>
      </c>
      <c r="M35" s="860">
        <v>86.034476845435975</v>
      </c>
    </row>
    <row r="36" spans="1:13" ht="15">
      <c r="A36" s="1" t="s">
        <v>1070</v>
      </c>
      <c r="B36" s="11" t="s">
        <v>1071</v>
      </c>
      <c r="C36" s="3">
        <v>1395486</v>
      </c>
      <c r="D36" s="3">
        <v>328217</v>
      </c>
      <c r="E36" s="860">
        <v>23.519906326541435</v>
      </c>
      <c r="F36" s="3">
        <v>23947</v>
      </c>
      <c r="G36" s="860">
        <v>1.7160329806246715</v>
      </c>
      <c r="H36" s="3">
        <v>1107</v>
      </c>
      <c r="I36" s="860">
        <v>7.9327202136030034E-2</v>
      </c>
      <c r="J36" s="3">
        <v>945658</v>
      </c>
      <c r="K36" s="860">
        <v>67.765495318476866</v>
      </c>
      <c r="L36" s="861">
        <v>1298929</v>
      </c>
      <c r="M36" s="860">
        <v>93.080761827778986</v>
      </c>
    </row>
    <row r="37" spans="1:13" ht="15">
      <c r="A37" s="1" t="s">
        <v>992</v>
      </c>
      <c r="B37" s="11" t="s">
        <v>1072</v>
      </c>
      <c r="C37" s="3">
        <v>605478</v>
      </c>
      <c r="D37" s="3">
        <v>53666</v>
      </c>
      <c r="E37" s="860">
        <v>8.8634103964140731</v>
      </c>
      <c r="F37" s="3">
        <v>12022</v>
      </c>
      <c r="G37" s="860">
        <v>1.9855386983507246</v>
      </c>
      <c r="H37" s="3">
        <v>863</v>
      </c>
      <c r="I37" s="860">
        <v>0.14253201602700677</v>
      </c>
      <c r="J37" s="3">
        <v>383507</v>
      </c>
      <c r="K37" s="860">
        <v>63.339543302977155</v>
      </c>
      <c r="L37" s="861">
        <v>450058</v>
      </c>
      <c r="M37" s="860">
        <v>74.331024413768958</v>
      </c>
    </row>
    <row r="38" spans="1:13" ht="15">
      <c r="A38" s="1" t="s">
        <v>989</v>
      </c>
      <c r="B38" s="11" t="s">
        <v>1073</v>
      </c>
      <c r="C38" s="3">
        <v>1914778</v>
      </c>
      <c r="D38" s="3">
        <v>341157</v>
      </c>
      <c r="E38" s="860">
        <v>17.817052420698378</v>
      </c>
      <c r="F38" s="3">
        <v>40820</v>
      </c>
      <c r="G38" s="860">
        <v>2.1318398268624352</v>
      </c>
      <c r="H38" s="3">
        <v>1053</v>
      </c>
      <c r="I38" s="860">
        <v>5.499332037447683E-2</v>
      </c>
      <c r="J38" s="3">
        <v>1336487</v>
      </c>
      <c r="K38" s="860">
        <v>69.798535391570198</v>
      </c>
      <c r="L38" s="861">
        <v>1719517</v>
      </c>
      <c r="M38" s="860">
        <v>89.802420959505497</v>
      </c>
    </row>
    <row r="39" spans="1:13" ht="15">
      <c r="A39" s="1" t="s">
        <v>991</v>
      </c>
      <c r="B39" s="11" t="s">
        <v>1074</v>
      </c>
      <c r="C39" s="3">
        <v>3553293</v>
      </c>
      <c r="D39" s="3">
        <v>1655707</v>
      </c>
      <c r="E39" s="860">
        <v>46.596410709727571</v>
      </c>
      <c r="F39" s="3">
        <v>34125</v>
      </c>
      <c r="G39" s="860">
        <v>0.96037675474552764</v>
      </c>
      <c r="H39" s="3">
        <v>3109</v>
      </c>
      <c r="I39" s="860">
        <v>8.7496302725387401E-2</v>
      </c>
      <c r="J39" s="3">
        <v>1009079</v>
      </c>
      <c r="K39" s="860">
        <v>28.398418030823802</v>
      </c>
      <c r="L39" s="861">
        <v>2702020</v>
      </c>
      <c r="M39" s="860">
        <v>76.042701798022279</v>
      </c>
    </row>
    <row r="40" spans="1:13" ht="15">
      <c r="A40" s="1" t="s">
        <v>1075</v>
      </c>
      <c r="B40" s="11" t="s">
        <v>1076</v>
      </c>
      <c r="C40" s="3">
        <v>57934</v>
      </c>
      <c r="D40" s="3">
        <v>5358</v>
      </c>
      <c r="E40" s="860">
        <v>9.2484551386059994</v>
      </c>
      <c r="F40" s="3">
        <v>984</v>
      </c>
      <c r="G40" s="860">
        <v>1.6984844823419756</v>
      </c>
      <c r="H40" s="3">
        <v>42</v>
      </c>
      <c r="I40" s="860">
        <v>7.2496288880450163E-2</v>
      </c>
      <c r="J40" s="3">
        <v>46529</v>
      </c>
      <c r="K40" s="860">
        <v>80.313805364725383</v>
      </c>
      <c r="L40" s="861">
        <v>52913</v>
      </c>
      <c r="M40" s="860">
        <v>91.333241274553799</v>
      </c>
    </row>
    <row r="41" spans="1:13" ht="15">
      <c r="A41" s="1" t="s">
        <v>1077</v>
      </c>
      <c r="B41" s="11" t="s">
        <v>1078</v>
      </c>
      <c r="C41" s="3">
        <v>100497</v>
      </c>
      <c r="D41" s="3">
        <v>19518</v>
      </c>
      <c r="E41" s="860">
        <v>19.421475267918446</v>
      </c>
      <c r="F41" s="3">
        <v>1979</v>
      </c>
      <c r="G41" s="860">
        <v>1.9692130113336717</v>
      </c>
      <c r="H41" s="3">
        <v>232</v>
      </c>
      <c r="I41" s="860">
        <v>0.23085266226852544</v>
      </c>
      <c r="J41" s="3">
        <v>66304</v>
      </c>
      <c r="K41" s="860">
        <v>65.976098789018579</v>
      </c>
      <c r="L41" s="861">
        <v>88033</v>
      </c>
      <c r="M41" s="860">
        <v>87.597639730539228</v>
      </c>
    </row>
    <row r="42" spans="1:13" ht="15">
      <c r="A42" s="1" t="s">
        <v>1079</v>
      </c>
      <c r="B42" s="11" t="s">
        <v>1080</v>
      </c>
      <c r="C42" s="3">
        <v>1192273</v>
      </c>
      <c r="D42" s="3">
        <v>326263</v>
      </c>
      <c r="E42" s="860">
        <v>27.364789775496046</v>
      </c>
      <c r="F42" s="3">
        <v>25207</v>
      </c>
      <c r="G42" s="860">
        <v>2.1141970001836827</v>
      </c>
      <c r="H42" s="3">
        <v>2375</v>
      </c>
      <c r="I42" s="860">
        <v>0.1991993444454416</v>
      </c>
      <c r="J42" s="3">
        <v>840131</v>
      </c>
      <c r="K42" s="860">
        <v>70.464650294018227</v>
      </c>
      <c r="L42" s="861">
        <v>1193976</v>
      </c>
      <c r="M42" s="860">
        <v>100.1428364141434</v>
      </c>
    </row>
    <row r="43" spans="1:13" ht="15">
      <c r="A43" s="1" t="s">
        <v>1081</v>
      </c>
      <c r="B43" s="11" t="s">
        <v>1082</v>
      </c>
      <c r="C43" s="3">
        <v>1057252</v>
      </c>
      <c r="D43" s="3">
        <v>150537</v>
      </c>
      <c r="E43" s="860">
        <v>14.238516455868611</v>
      </c>
      <c r="F43" s="3">
        <v>17712</v>
      </c>
      <c r="G43" s="860">
        <v>1.6752864974481012</v>
      </c>
      <c r="H43" s="3">
        <v>464</v>
      </c>
      <c r="I43" s="860">
        <v>4.3887360818423607E-2</v>
      </c>
      <c r="J43" s="3">
        <v>938706</v>
      </c>
      <c r="K43" s="860">
        <v>88.787346819868873</v>
      </c>
      <c r="L43" s="861">
        <v>1107419</v>
      </c>
      <c r="M43" s="860">
        <v>104.74503713400401</v>
      </c>
    </row>
    <row r="44" spans="1:13" ht="15">
      <c r="A44" s="1" t="s">
        <v>1083</v>
      </c>
      <c r="B44" s="11" t="s">
        <v>1084</v>
      </c>
      <c r="C44" s="3">
        <v>1513782</v>
      </c>
      <c r="D44" s="3">
        <v>388434</v>
      </c>
      <c r="E44" s="860">
        <v>25.659837413841625</v>
      </c>
      <c r="F44" s="3">
        <v>30743</v>
      </c>
      <c r="G44" s="860">
        <v>2.0308736660893048</v>
      </c>
      <c r="H44" s="3">
        <v>1060</v>
      </c>
      <c r="I44" s="860">
        <v>7.0023292653763891E-2</v>
      </c>
      <c r="J44" s="3">
        <v>1008443</v>
      </c>
      <c r="K44" s="860">
        <v>66.617452182678889</v>
      </c>
      <c r="L44" s="861">
        <v>1428680</v>
      </c>
      <c r="M44" s="860">
        <v>94.378186555263582</v>
      </c>
    </row>
    <row r="45" spans="1:13" ht="15">
      <c r="A45" s="1" t="s">
        <v>1001</v>
      </c>
      <c r="B45" s="11" t="s">
        <v>1085</v>
      </c>
      <c r="C45" s="3">
        <v>1145766</v>
      </c>
      <c r="D45" s="3">
        <v>451505</v>
      </c>
      <c r="E45" s="860">
        <v>39.406388389950479</v>
      </c>
      <c r="F45" s="3">
        <v>19106</v>
      </c>
      <c r="G45" s="860">
        <v>1.6675307174414324</v>
      </c>
      <c r="H45" s="3">
        <v>2312</v>
      </c>
      <c r="I45" s="860">
        <v>0.20178640315736374</v>
      </c>
      <c r="J45" s="3">
        <v>601620</v>
      </c>
      <c r="K45" s="860">
        <v>52.508103748933031</v>
      </c>
      <c r="L45" s="861">
        <v>1074543</v>
      </c>
      <c r="M45" s="860">
        <v>93.783809259482297</v>
      </c>
    </row>
    <row r="46" spans="1:13" ht="15">
      <c r="A46" s="1" t="s">
        <v>1003</v>
      </c>
      <c r="B46" s="11" t="s">
        <v>1086</v>
      </c>
      <c r="C46" s="3">
        <v>1709890</v>
      </c>
      <c r="D46" s="3">
        <v>273842</v>
      </c>
      <c r="E46" s="860">
        <v>16.015182263186521</v>
      </c>
      <c r="F46" s="3">
        <v>33536</v>
      </c>
      <c r="G46" s="860">
        <v>1.9612957558673365</v>
      </c>
      <c r="H46" s="3">
        <v>1810</v>
      </c>
      <c r="I46" s="860">
        <v>0.10585476258706701</v>
      </c>
      <c r="J46" s="3">
        <v>1173504</v>
      </c>
      <c r="K46" s="860">
        <v>68.630379732029539</v>
      </c>
      <c r="L46" s="861">
        <v>1482692</v>
      </c>
      <c r="M46" s="860">
        <v>86.712712513670468</v>
      </c>
    </row>
    <row r="47" spans="1:13" ht="15">
      <c r="A47" s="1" t="s">
        <v>1005</v>
      </c>
      <c r="B47" s="11" t="s">
        <v>1087</v>
      </c>
      <c r="C47" s="3">
        <v>1709570</v>
      </c>
      <c r="D47" s="3">
        <v>448517</v>
      </c>
      <c r="E47" s="860">
        <v>26.235661599115566</v>
      </c>
      <c r="F47" s="3">
        <v>28736</v>
      </c>
      <c r="G47" s="860">
        <v>1.6808905163286676</v>
      </c>
      <c r="H47" s="3">
        <v>2618</v>
      </c>
      <c r="I47" s="860">
        <v>0.15313792357142439</v>
      </c>
      <c r="J47" s="3">
        <v>1263541</v>
      </c>
      <c r="K47" s="860">
        <v>73.909872073094405</v>
      </c>
      <c r="L47" s="861">
        <v>1743412</v>
      </c>
      <c r="M47" s="860">
        <v>101.97956211211006</v>
      </c>
    </row>
    <row r="48" spans="1:13" ht="15">
      <c r="A48" s="1" t="s">
        <v>1088</v>
      </c>
      <c r="B48" s="11" t="s">
        <v>1089</v>
      </c>
      <c r="C48" s="3">
        <v>388716</v>
      </c>
      <c r="D48" s="3">
        <v>48482</v>
      </c>
      <c r="E48" s="860">
        <v>12.472344848166784</v>
      </c>
      <c r="F48" s="3">
        <v>9333</v>
      </c>
      <c r="G48" s="860">
        <v>2.4009816935757726</v>
      </c>
      <c r="H48" s="3">
        <v>499</v>
      </c>
      <c r="I48" s="860">
        <v>0.12837135595138868</v>
      </c>
      <c r="J48" s="3">
        <v>281153</v>
      </c>
      <c r="K48" s="860">
        <v>72.328640961524599</v>
      </c>
      <c r="L48" s="861">
        <v>339467</v>
      </c>
      <c r="M48" s="860">
        <v>87.330338859218557</v>
      </c>
    </row>
    <row r="49" spans="1:13" ht="15">
      <c r="A49" s="1" t="s">
        <v>1090</v>
      </c>
      <c r="B49" s="11" t="s">
        <v>1091</v>
      </c>
      <c r="C49" s="3">
        <v>566048</v>
      </c>
      <c r="D49" s="3">
        <v>286312</v>
      </c>
      <c r="E49" s="860">
        <v>50.580869466900339</v>
      </c>
      <c r="F49" s="3">
        <v>10521</v>
      </c>
      <c r="G49" s="860">
        <v>1.8586762960031658</v>
      </c>
      <c r="H49" s="3">
        <v>1628</v>
      </c>
      <c r="I49" s="860">
        <v>0.28760811803945957</v>
      </c>
      <c r="J49" s="3">
        <v>276860</v>
      </c>
      <c r="K49" s="860">
        <v>48.911046413025048</v>
      </c>
      <c r="L49" s="861">
        <v>575321</v>
      </c>
      <c r="M49" s="860">
        <v>101.638200293968</v>
      </c>
    </row>
    <row r="50" spans="1:13" ht="15">
      <c r="A50" s="1" t="s">
        <v>1092</v>
      </c>
      <c r="B50" s="11" t="s">
        <v>1093</v>
      </c>
      <c r="C50" s="3">
        <v>973879</v>
      </c>
      <c r="D50" s="3">
        <v>570810</v>
      </c>
      <c r="E50" s="860">
        <v>58.612004160681153</v>
      </c>
      <c r="F50" s="3">
        <v>16933</v>
      </c>
      <c r="G50" s="860">
        <v>1.7387170274746657</v>
      </c>
      <c r="H50" s="3">
        <v>1900</v>
      </c>
      <c r="I50" s="860">
        <v>0.19509610536832606</v>
      </c>
      <c r="J50" s="3">
        <v>479267</v>
      </c>
      <c r="K50" s="860">
        <v>49.212171121874484</v>
      </c>
      <c r="L50" s="861">
        <v>1068910</v>
      </c>
      <c r="M50" s="860">
        <v>109.75798841539863</v>
      </c>
    </row>
    <row r="51" spans="1:13" ht="15">
      <c r="A51" s="1" t="s">
        <v>1094</v>
      </c>
      <c r="B51" s="11" t="s">
        <v>1095</v>
      </c>
      <c r="C51" s="3">
        <v>62249</v>
      </c>
      <c r="D51" s="3">
        <v>40842</v>
      </c>
      <c r="E51" s="860">
        <v>65.610692541245641</v>
      </c>
      <c r="F51" s="3">
        <v>942</v>
      </c>
      <c r="G51" s="860">
        <v>1.5132773217240438</v>
      </c>
      <c r="H51" s="3">
        <v>219</v>
      </c>
      <c r="I51" s="860">
        <v>0.35181288052820126</v>
      </c>
      <c r="J51" s="3">
        <v>19595</v>
      </c>
      <c r="K51" s="860">
        <v>31.478417323973073</v>
      </c>
      <c r="L51" s="861">
        <v>61598</v>
      </c>
      <c r="M51" s="860">
        <v>98.954200067470964</v>
      </c>
    </row>
    <row r="52" spans="1:13" ht="15">
      <c r="A52" s="1" t="s">
        <v>1096</v>
      </c>
      <c r="B52" s="11" t="s">
        <v>1097</v>
      </c>
      <c r="C52" s="3">
        <v>2376736</v>
      </c>
      <c r="D52" s="3">
        <v>1088368</v>
      </c>
      <c r="E52" s="860">
        <v>45.792549109366796</v>
      </c>
      <c r="F52" s="3">
        <v>67504</v>
      </c>
      <c r="G52" s="860">
        <v>2.8401976492130383</v>
      </c>
      <c r="H52" s="3">
        <v>4452</v>
      </c>
      <c r="I52" s="860">
        <v>0.18731571365099026</v>
      </c>
      <c r="J52" s="3">
        <v>1133668</v>
      </c>
      <c r="K52" s="860">
        <v>47.698524362823633</v>
      </c>
      <c r="L52" s="861">
        <v>2293992</v>
      </c>
      <c r="M52" s="860">
        <v>96.518586835054464</v>
      </c>
    </row>
    <row r="53" spans="1:13" ht="15">
      <c r="A53" s="1" t="s">
        <v>1098</v>
      </c>
      <c r="B53" s="11" t="s">
        <v>1099</v>
      </c>
      <c r="C53" s="3">
        <v>1006044</v>
      </c>
      <c r="D53" s="3">
        <v>163440</v>
      </c>
      <c r="E53" s="860">
        <v>16.245810322411348</v>
      </c>
      <c r="F53" s="3">
        <v>21648</v>
      </c>
      <c r="G53" s="860">
        <v>2.1517945537173322</v>
      </c>
      <c r="H53" s="3">
        <v>470</v>
      </c>
      <c r="I53" s="860">
        <v>4.671763859234785E-2</v>
      </c>
      <c r="J53" s="3">
        <v>787438</v>
      </c>
      <c r="K53" s="860">
        <v>78.270731697619595</v>
      </c>
      <c r="L53" s="861">
        <v>972996</v>
      </c>
      <c r="M53" s="860">
        <v>96.715054212340618</v>
      </c>
    </row>
    <row r="54" spans="1:13" ht="15">
      <c r="A54" s="1" t="s">
        <v>1100</v>
      </c>
      <c r="B54" s="11" t="s">
        <v>1101</v>
      </c>
      <c r="C54" s="3">
        <v>1380948</v>
      </c>
      <c r="D54" s="3">
        <v>493680</v>
      </c>
      <c r="E54" s="860">
        <v>35.749354791056582</v>
      </c>
      <c r="F54" s="3">
        <v>25628</v>
      </c>
      <c r="G54" s="860">
        <v>1.8558265771050033</v>
      </c>
      <c r="H54" s="3">
        <v>2987</v>
      </c>
      <c r="I54" s="860">
        <v>0.21630068619528034</v>
      </c>
      <c r="J54" s="3">
        <v>793923</v>
      </c>
      <c r="K54" s="860">
        <v>57.491158247812365</v>
      </c>
      <c r="L54" s="861">
        <v>1316218</v>
      </c>
      <c r="M54" s="860">
        <v>95.312640302169243</v>
      </c>
    </row>
    <row r="55" spans="1:13" ht="15">
      <c r="A55" s="1" t="s">
        <v>1102</v>
      </c>
      <c r="B55" s="11" t="s">
        <v>1103</v>
      </c>
      <c r="C55" s="3">
        <v>4647367</v>
      </c>
      <c r="D55" s="3">
        <v>2454101</v>
      </c>
      <c r="E55" s="860">
        <v>52.806266430002189</v>
      </c>
      <c r="F55" s="3">
        <v>59016</v>
      </c>
      <c r="G55" s="860">
        <v>1.2698803429985193</v>
      </c>
      <c r="H55" s="3">
        <v>10664</v>
      </c>
      <c r="I55" s="860">
        <v>0.22946326382228904</v>
      </c>
      <c r="J55" s="3">
        <v>2123953</v>
      </c>
      <c r="K55" s="860">
        <v>45.702286907834051</v>
      </c>
      <c r="L55" s="861">
        <v>4647734</v>
      </c>
      <c r="M55" s="860">
        <v>100.00789694465706</v>
      </c>
    </row>
    <row r="56" spans="1:13" ht="15">
      <c r="A56" s="1" t="s">
        <v>1104</v>
      </c>
      <c r="B56" s="11" t="s">
        <v>1105</v>
      </c>
      <c r="C56" s="3">
        <v>47961</v>
      </c>
      <c r="D56" s="3">
        <v>4939</v>
      </c>
      <c r="E56" s="860">
        <v>10.297950418047998</v>
      </c>
      <c r="F56" s="3">
        <v>1093</v>
      </c>
      <c r="G56" s="860">
        <v>2.2789349679948292</v>
      </c>
      <c r="H56" s="3">
        <v>21</v>
      </c>
      <c r="I56" s="860">
        <v>4.3785575780321509E-2</v>
      </c>
      <c r="J56" s="3">
        <v>28164</v>
      </c>
      <c r="K56" s="860">
        <v>58.722712203665481</v>
      </c>
      <c r="L56" s="861">
        <v>34217</v>
      </c>
      <c r="M56" s="860">
        <v>71.343383165488632</v>
      </c>
    </row>
    <row r="57" spans="1:13" ht="15">
      <c r="A57" s="1" t="s">
        <v>1106</v>
      </c>
      <c r="B57" s="11" t="s">
        <v>1107</v>
      </c>
      <c r="C57" s="3">
        <v>125477</v>
      </c>
      <c r="D57" s="3">
        <v>12385</v>
      </c>
      <c r="E57" s="860">
        <v>9.8703348023940638</v>
      </c>
      <c r="F57" s="3">
        <v>1353</v>
      </c>
      <c r="G57" s="860">
        <v>1.0782852634347331</v>
      </c>
      <c r="H57" s="3">
        <v>51</v>
      </c>
      <c r="I57" s="860">
        <v>4.0644899065167321E-2</v>
      </c>
      <c r="J57" s="3">
        <v>73773</v>
      </c>
      <c r="K57" s="860">
        <v>58.794041935972331</v>
      </c>
      <c r="L57" s="861">
        <v>87562</v>
      </c>
      <c r="M57" s="860">
        <v>69.783306900866293</v>
      </c>
    </row>
    <row r="58" spans="1:13" ht="15">
      <c r="B58" s="859"/>
      <c r="C58" s="859"/>
      <c r="D58" s="652"/>
      <c r="E58" s="652"/>
      <c r="F58" s="652"/>
      <c r="G58" s="652"/>
      <c r="H58" s="652"/>
      <c r="I58" s="652"/>
      <c r="J58" s="652"/>
      <c r="K58" s="652"/>
      <c r="L58" s="652"/>
    </row>
    <row r="59" spans="1:13" ht="15">
      <c r="A59" s="1"/>
      <c r="B59" s="880" t="s">
        <v>381</v>
      </c>
      <c r="C59" s="3"/>
      <c r="D59" s="3">
        <v>0</v>
      </c>
      <c r="E59" s="860"/>
      <c r="F59" s="879">
        <v>222</v>
      </c>
      <c r="G59" s="860"/>
      <c r="H59" s="879">
        <v>8952</v>
      </c>
      <c r="I59" s="860"/>
      <c r="J59" s="3">
        <v>0</v>
      </c>
      <c r="K59" s="860"/>
      <c r="L59" s="861">
        <v>9174</v>
      </c>
      <c r="M59" s="860"/>
    </row>
    <row r="60" spans="1:13" ht="15">
      <c r="A60" s="1"/>
      <c r="B60" s="880" t="s">
        <v>1108</v>
      </c>
      <c r="C60" s="3"/>
      <c r="D60" s="3">
        <v>0</v>
      </c>
      <c r="E60" s="860"/>
      <c r="F60" s="879">
        <v>1234381</v>
      </c>
      <c r="G60" s="860"/>
      <c r="H60" s="879">
        <v>6524</v>
      </c>
      <c r="I60" s="860"/>
      <c r="J60" s="3">
        <v>0</v>
      </c>
      <c r="K60" s="860"/>
      <c r="L60" s="861">
        <v>1240905</v>
      </c>
      <c r="M60" s="860"/>
    </row>
    <row r="61" spans="1:13">
      <c r="A61" s="552" t="s">
        <v>401</v>
      </c>
      <c r="B61" s="1120" t="s">
        <v>1109</v>
      </c>
      <c r="C61" s="1120"/>
    </row>
    <row r="62" spans="1:13">
      <c r="A62" s="552"/>
      <c r="B62" s="1121" t="s">
        <v>762</v>
      </c>
      <c r="C62" s="1120"/>
    </row>
    <row r="63" spans="1:13">
      <c r="A63" s="553" t="s">
        <v>404</v>
      </c>
      <c r="B63" s="1122" t="s">
        <v>1110</v>
      </c>
      <c r="C63" s="1122"/>
    </row>
    <row r="64" spans="1:13">
      <c r="A64" s="553" t="s">
        <v>406</v>
      </c>
      <c r="B64" s="1125" t="s">
        <v>407</v>
      </c>
      <c r="C64" s="1126"/>
    </row>
    <row r="65" spans="1:13" ht="40.5" customHeight="1">
      <c r="A65" s="1123" t="s">
        <v>1111</v>
      </c>
      <c r="B65" s="1124"/>
      <c r="C65" s="1124"/>
      <c r="D65" s="1124"/>
      <c r="E65" s="1124"/>
      <c r="F65" s="1124"/>
      <c r="G65" s="1124"/>
      <c r="H65" s="1124"/>
      <c r="I65" s="1124"/>
      <c r="J65" s="1124"/>
      <c r="K65" s="1124"/>
      <c r="L65" s="1124"/>
      <c r="M65" s="1124"/>
    </row>
  </sheetData>
  <mergeCells count="6">
    <mergeCell ref="A1:M1"/>
    <mergeCell ref="B61:C61"/>
    <mergeCell ref="B62:C62"/>
    <mergeCell ref="B63:C63"/>
    <mergeCell ref="A65:M65"/>
    <mergeCell ref="B64:C64"/>
  </mergeCells>
  <hyperlinks>
    <hyperlink ref="P1" location="INDICE!B2" display="Indice" xr:uid="{DF050A62-0173-458F-8A95-2E6ADF037E15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bottomRight" activeCell="AK6" sqref="AK6"/>
      <selection pane="bottomLeft" activeCell="A6" sqref="A6"/>
      <selection pane="topRight" activeCell="N1" sqref="N1"/>
    </sheetView>
  </sheetViews>
  <sheetFormatPr defaultColWidth="11.42578125" defaultRowHeight="15" customHeight="1"/>
  <cols>
    <col min="1" max="1" width="11.42578125" style="24"/>
    <col min="2" max="10" width="10.140625" style="24" hidden="1" customWidth="1"/>
    <col min="11" max="11" width="38.42578125" style="24" bestFit="1" customWidth="1"/>
    <col min="12" max="12" width="17.42578125" style="24" customWidth="1"/>
    <col min="13" max="13" width="11.42578125" style="24" customWidth="1"/>
    <col min="14" max="14" width="11.140625" style="24" customWidth="1"/>
    <col min="15" max="16" width="11.42578125" style="24" customWidth="1"/>
    <col min="17" max="17" width="11.42578125" style="24"/>
    <col min="18" max="22" width="11.42578125" style="24" customWidth="1"/>
    <col min="23" max="23" width="11.28515625" style="24" customWidth="1"/>
    <col min="24" max="24" width="11.140625" style="24" customWidth="1"/>
    <col min="25" max="26" width="11.42578125" style="24" customWidth="1"/>
    <col min="27" max="27" width="11.42578125" style="24"/>
    <col min="28" max="32" width="11.42578125" style="24" customWidth="1"/>
    <col min="33" max="33" width="11.28515625" style="24" customWidth="1"/>
    <col min="34" max="34" width="11.140625" style="24" customWidth="1"/>
    <col min="35" max="36" width="11.42578125" style="24" customWidth="1"/>
    <col min="37" max="37" width="11.42578125" style="24"/>
    <col min="38" max="42" width="11.42578125" style="24" customWidth="1"/>
    <col min="43" max="43" width="11.28515625" style="24" customWidth="1"/>
    <col min="44" max="44" width="10.7109375" style="24" hidden="1" customWidth="1"/>
    <col min="45" max="48" width="11.42578125" style="63" hidden="1" customWidth="1"/>
    <col min="49" max="16384" width="11.42578125" style="24"/>
  </cols>
  <sheetData>
    <row r="1" spans="1:48" ht="42" customHeight="1">
      <c r="A1" s="76"/>
      <c r="K1" s="1144" t="s">
        <v>1112</v>
      </c>
      <c r="L1" s="1144"/>
      <c r="M1" s="1144"/>
      <c r="N1" s="1144"/>
      <c r="O1" s="1144"/>
      <c r="P1" s="1144"/>
      <c r="Q1" s="1144"/>
      <c r="R1" s="1144"/>
      <c r="S1" s="1144"/>
      <c r="T1" s="1144"/>
      <c r="U1" s="1144"/>
      <c r="V1" s="1144"/>
      <c r="W1" s="1144"/>
      <c r="X1" s="1144"/>
      <c r="Y1" s="1144"/>
      <c r="Z1" s="1144"/>
      <c r="AA1" s="1144"/>
      <c r="AB1" s="1144"/>
      <c r="AC1" s="1144"/>
      <c r="AD1" s="1144"/>
      <c r="AE1" s="1144"/>
      <c r="AF1" s="1144"/>
      <c r="AG1" s="1144"/>
      <c r="AH1" s="1144"/>
      <c r="AI1" s="1144"/>
      <c r="AJ1" s="1144"/>
      <c r="AK1" s="1144"/>
      <c r="AL1" s="1144"/>
      <c r="AM1" s="1144"/>
      <c r="AN1" s="1144"/>
      <c r="AO1" s="1144"/>
      <c r="AP1" s="1144"/>
      <c r="AQ1" s="76"/>
      <c r="AS1" s="24"/>
      <c r="AT1" s="24"/>
      <c r="AU1" s="24"/>
      <c r="AV1" s="24"/>
    </row>
    <row r="2" spans="1:48" ht="17.25" customHeight="1" thickBot="1">
      <c r="K2" s="1145"/>
      <c r="L2" s="1145"/>
      <c r="M2" s="1145"/>
      <c r="AS2" s="24"/>
      <c r="AT2" s="24"/>
      <c r="AU2" s="24"/>
      <c r="AV2" s="24"/>
    </row>
    <row r="3" spans="1:48" ht="15" customHeight="1">
      <c r="K3" s="131" t="s">
        <v>1113</v>
      </c>
      <c r="L3" s="1146" t="str">
        <f>UPPER((TEXT('1. Población_Afiliada_Regimen'!C1,"mmmm yyyy")))</f>
        <v>JULIO YYYY</v>
      </c>
      <c r="M3" s="1147"/>
      <c r="N3" s="1136" t="s">
        <v>1114</v>
      </c>
      <c r="O3" s="1137"/>
      <c r="P3" s="1137"/>
      <c r="Q3" s="1137"/>
      <c r="R3" s="1137"/>
      <c r="S3" s="1137"/>
      <c r="T3" s="1137"/>
      <c r="U3" s="1138"/>
      <c r="V3" s="1139"/>
      <c r="W3" s="1127" t="s">
        <v>1115</v>
      </c>
      <c r="X3" s="1136" t="s">
        <v>1116</v>
      </c>
      <c r="Y3" s="1137"/>
      <c r="Z3" s="1137"/>
      <c r="AA3" s="1137"/>
      <c r="AB3" s="1137"/>
      <c r="AC3" s="1137"/>
      <c r="AD3" s="1137"/>
      <c r="AE3" s="1138"/>
      <c r="AF3" s="1139"/>
      <c r="AG3" s="1127" t="s">
        <v>1115</v>
      </c>
      <c r="AH3" s="1136" t="s">
        <v>1117</v>
      </c>
      <c r="AI3" s="1137"/>
      <c r="AJ3" s="1137"/>
      <c r="AK3" s="1137"/>
      <c r="AL3" s="1137"/>
      <c r="AM3" s="1137"/>
      <c r="AN3" s="1137"/>
      <c r="AO3" s="1138"/>
      <c r="AP3" s="1139"/>
      <c r="AQ3" s="1127" t="s">
        <v>1115</v>
      </c>
      <c r="AS3" s="24"/>
      <c r="AT3" s="24"/>
      <c r="AU3" s="24"/>
      <c r="AV3" s="24"/>
    </row>
    <row r="4" spans="1:48" ht="38.25">
      <c r="K4" s="1130" t="s">
        <v>372</v>
      </c>
      <c r="L4" s="1132" t="s">
        <v>775</v>
      </c>
      <c r="M4" s="1134" t="s">
        <v>776</v>
      </c>
      <c r="N4" s="117" t="s">
        <v>779</v>
      </c>
      <c r="O4" s="118" t="s">
        <v>1118</v>
      </c>
      <c r="P4" s="118" t="s">
        <v>1119</v>
      </c>
      <c r="Q4" s="118" t="s">
        <v>1120</v>
      </c>
      <c r="R4" s="118" t="s">
        <v>1121</v>
      </c>
      <c r="S4" s="118" t="s">
        <v>784</v>
      </c>
      <c r="T4" s="118" t="s">
        <v>1122</v>
      </c>
      <c r="U4" s="122" t="s">
        <v>1123</v>
      </c>
      <c r="V4" s="119" t="s">
        <v>1124</v>
      </c>
      <c r="W4" s="1128"/>
      <c r="X4" s="117" t="s">
        <v>779</v>
      </c>
      <c r="Y4" s="118" t="s">
        <v>1125</v>
      </c>
      <c r="Z4" s="118" t="s">
        <v>1119</v>
      </c>
      <c r="AA4" s="118" t="s">
        <v>1120</v>
      </c>
      <c r="AB4" s="118" t="s">
        <v>1121</v>
      </c>
      <c r="AC4" s="118" t="s">
        <v>784</v>
      </c>
      <c r="AD4" s="118" t="s">
        <v>1122</v>
      </c>
      <c r="AE4" s="122" t="s">
        <v>1123</v>
      </c>
      <c r="AF4" s="119" t="s">
        <v>1124</v>
      </c>
      <c r="AG4" s="1128"/>
      <c r="AH4" s="117" t="s">
        <v>779</v>
      </c>
      <c r="AI4" s="118" t="s">
        <v>1125</v>
      </c>
      <c r="AJ4" s="118" t="s">
        <v>1119</v>
      </c>
      <c r="AK4" s="118" t="s">
        <v>1120</v>
      </c>
      <c r="AL4" s="118" t="s">
        <v>1121</v>
      </c>
      <c r="AM4" s="118" t="s">
        <v>784</v>
      </c>
      <c r="AN4" s="118" t="s">
        <v>1122</v>
      </c>
      <c r="AO4" s="122" t="s">
        <v>1123</v>
      </c>
      <c r="AP4" s="119" t="s">
        <v>1124</v>
      </c>
      <c r="AQ4" s="1128"/>
      <c r="AS4" s="24"/>
      <c r="AT4" s="24"/>
      <c r="AU4" s="24"/>
      <c r="AV4" s="24"/>
    </row>
    <row r="5" spans="1:48" ht="15.75" thickBot="1">
      <c r="K5" s="1131"/>
      <c r="L5" s="1133"/>
      <c r="M5" s="1135"/>
      <c r="N5" s="182" t="s">
        <v>326</v>
      </c>
      <c r="O5" s="183" t="s">
        <v>1126</v>
      </c>
      <c r="P5" s="183" t="s">
        <v>328</v>
      </c>
      <c r="Q5" s="183" t="s">
        <v>771</v>
      </c>
      <c r="R5" s="183" t="s">
        <v>1127</v>
      </c>
      <c r="S5" s="183" t="s">
        <v>329</v>
      </c>
      <c r="T5" s="183" t="s">
        <v>292</v>
      </c>
      <c r="U5" s="185" t="s">
        <v>340</v>
      </c>
      <c r="V5" s="184" t="s">
        <v>331</v>
      </c>
      <c r="W5" s="1129"/>
      <c r="X5" s="182" t="s">
        <v>326</v>
      </c>
      <c r="Y5" s="183" t="s">
        <v>773</v>
      </c>
      <c r="Z5" s="183" t="s">
        <v>328</v>
      </c>
      <c r="AA5" s="183" t="s">
        <v>771</v>
      </c>
      <c r="AB5" s="183" t="s">
        <v>1127</v>
      </c>
      <c r="AC5" s="183" t="s">
        <v>329</v>
      </c>
      <c r="AD5" s="183" t="s">
        <v>292</v>
      </c>
      <c r="AE5" s="185" t="s">
        <v>340</v>
      </c>
      <c r="AF5" s="184" t="s">
        <v>331</v>
      </c>
      <c r="AG5" s="1129"/>
      <c r="AH5" s="182" t="s">
        <v>326</v>
      </c>
      <c r="AI5" s="183" t="s">
        <v>773</v>
      </c>
      <c r="AJ5" s="183" t="s">
        <v>328</v>
      </c>
      <c r="AK5" s="183" t="s">
        <v>771</v>
      </c>
      <c r="AL5" s="183" t="s">
        <v>1127</v>
      </c>
      <c r="AM5" s="183" t="s">
        <v>329</v>
      </c>
      <c r="AN5" s="183" t="s">
        <v>292</v>
      </c>
      <c r="AO5" s="185" t="s">
        <v>340</v>
      </c>
      <c r="AP5" s="184" t="s">
        <v>331</v>
      </c>
      <c r="AQ5" s="1129"/>
      <c r="AS5" s="24"/>
      <c r="AT5" s="24"/>
      <c r="AU5" s="24"/>
      <c r="AV5" s="24"/>
    </row>
    <row r="6" spans="1:48">
      <c r="K6" s="137" t="s">
        <v>1128</v>
      </c>
      <c r="L6" s="124"/>
      <c r="M6" s="138"/>
      <c r="N6" s="128">
        <v>70113</v>
      </c>
      <c r="O6" s="129">
        <v>23</v>
      </c>
      <c r="P6" s="129">
        <v>4234</v>
      </c>
      <c r="Q6" s="129">
        <v>4745</v>
      </c>
      <c r="R6" s="129">
        <v>3845</v>
      </c>
      <c r="S6" s="129">
        <v>2100</v>
      </c>
      <c r="T6" s="129">
        <v>12</v>
      </c>
      <c r="U6" s="129">
        <v>1</v>
      </c>
      <c r="V6" s="130">
        <v>1</v>
      </c>
      <c r="W6" s="181">
        <v>85074</v>
      </c>
      <c r="X6" s="128">
        <v>7434</v>
      </c>
      <c r="Y6" s="129">
        <v>0</v>
      </c>
      <c r="Z6" s="129">
        <v>4432</v>
      </c>
      <c r="AA6" s="129">
        <v>857</v>
      </c>
      <c r="AB6" s="129">
        <v>3398</v>
      </c>
      <c r="AC6" s="129">
        <v>3288</v>
      </c>
      <c r="AD6" s="129">
        <v>0</v>
      </c>
      <c r="AE6" s="129">
        <v>4</v>
      </c>
      <c r="AF6" s="130">
        <v>1</v>
      </c>
      <c r="AG6" s="181">
        <v>19414</v>
      </c>
      <c r="AH6" s="128">
        <f t="shared" ref="AH6:AP6" si="0">+AH7+AH14+AH21+AH33+AH44+AH64+AH82+AH106+AH130</f>
        <v>13134</v>
      </c>
      <c r="AI6" s="129">
        <f t="shared" si="0"/>
        <v>0</v>
      </c>
      <c r="AJ6" s="129">
        <f t="shared" si="0"/>
        <v>6237</v>
      </c>
      <c r="AK6" s="129">
        <f t="shared" si="0"/>
        <v>4105</v>
      </c>
      <c r="AL6" s="129">
        <f t="shared" si="0"/>
        <v>2995</v>
      </c>
      <c r="AM6" s="129">
        <f t="shared" si="0"/>
        <v>2732</v>
      </c>
      <c r="AN6" s="129">
        <f>+AN7+AN14+AN21+AN33+AN44+AN64+AN82+AN106+AN130</f>
        <v>3263</v>
      </c>
      <c r="AO6" s="129">
        <f>+AO7+AO14+AO21+AO33+AO44+AO64+AO82+AO106+AO130</f>
        <v>3</v>
      </c>
      <c r="AP6" s="130">
        <f t="shared" si="0"/>
        <v>4</v>
      </c>
      <c r="AQ6" s="181">
        <f>SUM(AH6:AP6)</f>
        <v>32473</v>
      </c>
      <c r="AS6" s="24"/>
      <c r="AT6" s="24"/>
      <c r="AU6" s="24"/>
      <c r="AV6" s="24"/>
    </row>
    <row r="7" spans="1:48">
      <c r="B7" s="127" t="s">
        <v>326</v>
      </c>
      <c r="C7" s="125" t="s">
        <v>773</v>
      </c>
      <c r="D7" s="125" t="s">
        <v>328</v>
      </c>
      <c r="E7" s="125" t="s">
        <v>771</v>
      </c>
      <c r="F7" s="125" t="s">
        <v>1127</v>
      </c>
      <c r="G7" s="125" t="s">
        <v>329</v>
      </c>
      <c r="H7" s="125" t="s">
        <v>340</v>
      </c>
      <c r="I7" s="125" t="s">
        <v>302</v>
      </c>
      <c r="J7" s="126" t="s">
        <v>331</v>
      </c>
      <c r="K7" s="139" t="s">
        <v>1129</v>
      </c>
      <c r="L7" s="106"/>
      <c r="M7" s="140"/>
      <c r="N7" s="34">
        <v>0</v>
      </c>
      <c r="O7" s="28">
        <v>1</v>
      </c>
      <c r="P7" s="28">
        <v>0</v>
      </c>
      <c r="Q7" s="28">
        <v>66</v>
      </c>
      <c r="R7" s="28">
        <v>0</v>
      </c>
      <c r="S7" s="28">
        <v>0</v>
      </c>
      <c r="T7" s="28">
        <v>1</v>
      </c>
      <c r="U7" s="28">
        <v>0</v>
      </c>
      <c r="V7" s="113">
        <v>0</v>
      </c>
      <c r="W7" s="132">
        <v>68</v>
      </c>
      <c r="X7" s="34">
        <v>0</v>
      </c>
      <c r="Y7" s="28">
        <v>0</v>
      </c>
      <c r="Z7" s="28">
        <v>0</v>
      </c>
      <c r="AA7" s="28">
        <v>0</v>
      </c>
      <c r="AB7" s="28">
        <v>0</v>
      </c>
      <c r="AC7" s="28">
        <v>0</v>
      </c>
      <c r="AD7" s="28">
        <v>0</v>
      </c>
      <c r="AE7" s="28">
        <v>0</v>
      </c>
      <c r="AF7" s="113">
        <v>0</v>
      </c>
      <c r="AG7" s="132">
        <v>0</v>
      </c>
      <c r="AH7" s="34">
        <f t="shared" ref="AH7:AP7" si="1">SUM(AH8:AH13)</f>
        <v>0</v>
      </c>
      <c r="AI7" s="28">
        <f t="shared" si="1"/>
        <v>0</v>
      </c>
      <c r="AJ7" s="28">
        <f t="shared" si="1"/>
        <v>4</v>
      </c>
      <c r="AK7" s="28">
        <f t="shared" si="1"/>
        <v>0</v>
      </c>
      <c r="AL7" s="28">
        <f t="shared" si="1"/>
        <v>0</v>
      </c>
      <c r="AM7" s="28">
        <f t="shared" si="1"/>
        <v>0</v>
      </c>
      <c r="AN7" s="28">
        <f t="shared" si="1"/>
        <v>71</v>
      </c>
      <c r="AO7" s="28">
        <f t="shared" si="1"/>
        <v>0</v>
      </c>
      <c r="AP7" s="113">
        <f t="shared" si="1"/>
        <v>0</v>
      </c>
      <c r="AQ7" s="132">
        <f t="shared" ref="AQ7:AQ70" si="2">SUM(AH7:AP7)</f>
        <v>75</v>
      </c>
      <c r="AR7" s="902" t="s">
        <v>1130</v>
      </c>
      <c r="AS7" s="624" t="s">
        <v>1131</v>
      </c>
      <c r="AT7" s="624" t="s">
        <v>1132</v>
      </c>
      <c r="AU7" s="624" t="s">
        <v>1133</v>
      </c>
      <c r="AV7" s="624" t="s">
        <v>1134</v>
      </c>
    </row>
    <row r="8" spans="1:48">
      <c r="B8" s="24" t="str">
        <f t="shared" ref="B8:B39" si="3">CONCATENATE(M8,$AH$5)</f>
        <v>142EPS010</v>
      </c>
      <c r="C8" s="24" t="str">
        <f t="shared" ref="C8:C39" si="4">CONCATENATE(M8,$AI$5)</f>
        <v>142EPS044</v>
      </c>
      <c r="D8" s="24" t="str">
        <f t="shared" ref="D8:D39" si="5">CONCATENATE(M8,$AJ$5)</f>
        <v>142EPS002</v>
      </c>
      <c r="E8" s="24" t="str">
        <f t="shared" ref="E8:E39" si="6">CONCATENATE(M8,$AK$5)</f>
        <v>142EPS016</v>
      </c>
      <c r="F8" s="24" t="str">
        <f t="shared" ref="F8:F39" si="7">CONCATENATE(M8,$AL$5)</f>
        <v>142EPS023</v>
      </c>
      <c r="G8" s="24" t="str">
        <f t="shared" ref="G8:G39" si="8">CONCATENATE(M8,$AM$5)</f>
        <v>142EPS005</v>
      </c>
      <c r="H8" s="24" t="str">
        <f t="shared" ref="H8:H39" si="9">CONCATENATE(M8,$AN$5)</f>
        <v>142EPS040</v>
      </c>
      <c r="I8" s="24" t="str">
        <f t="shared" ref="I8:I39" si="10">CONCATENATE(M8,$AO$5)</f>
        <v>142EPS017</v>
      </c>
      <c r="J8" s="24" t="str">
        <f t="shared" ref="J8:J39" si="11">CONCATENATE(M8,$AP$5)</f>
        <v>142EAS016</v>
      </c>
      <c r="K8" s="144" t="s">
        <v>443</v>
      </c>
      <c r="L8" s="906" t="s">
        <v>797</v>
      </c>
      <c r="M8" s="141">
        <v>142</v>
      </c>
      <c r="N8" s="35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1</v>
      </c>
      <c r="U8" s="29">
        <v>0</v>
      </c>
      <c r="V8" s="114">
        <v>0</v>
      </c>
      <c r="W8" s="133">
        <v>1</v>
      </c>
      <c r="X8" s="35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114">
        <v>0</v>
      </c>
      <c r="AG8" s="133">
        <v>0</v>
      </c>
      <c r="AH8" s="35">
        <f t="shared" ref="AH8:AP13" si="12">IFERROR(VLOOKUP(B8,$AR$8:$AV$928,5,0),0)</f>
        <v>0</v>
      </c>
      <c r="AI8" s="29">
        <f t="shared" si="12"/>
        <v>0</v>
      </c>
      <c r="AJ8" s="29">
        <f t="shared" si="12"/>
        <v>0</v>
      </c>
      <c r="AK8" s="29">
        <f t="shared" si="12"/>
        <v>0</v>
      </c>
      <c r="AL8" s="29">
        <f t="shared" si="12"/>
        <v>0</v>
      </c>
      <c r="AM8" s="29">
        <f t="shared" si="12"/>
        <v>0</v>
      </c>
      <c r="AN8" s="29">
        <f t="shared" si="12"/>
        <v>3</v>
      </c>
      <c r="AO8" s="29">
        <f t="shared" si="12"/>
        <v>0</v>
      </c>
      <c r="AP8" s="114">
        <f t="shared" si="12"/>
        <v>0</v>
      </c>
      <c r="AQ8" s="133">
        <f t="shared" si="2"/>
        <v>3</v>
      </c>
      <c r="AR8" s="63" t="str">
        <f>CONCATENATE(AT8,AU8)</f>
        <v>142EPS040</v>
      </c>
      <c r="AS8" s="625" t="s">
        <v>973</v>
      </c>
      <c r="AT8" s="625">
        <v>142</v>
      </c>
      <c r="AU8" s="625" t="s">
        <v>292</v>
      </c>
      <c r="AV8" s="626">
        <v>3</v>
      </c>
    </row>
    <row r="9" spans="1:48">
      <c r="B9" s="24" t="str">
        <f t="shared" si="3"/>
        <v>425EPS010</v>
      </c>
      <c r="C9" s="24" t="str">
        <f t="shared" si="4"/>
        <v>425EPS044</v>
      </c>
      <c r="D9" s="24" t="str">
        <f t="shared" si="5"/>
        <v>425EPS002</v>
      </c>
      <c r="E9" s="24" t="str">
        <f t="shared" si="6"/>
        <v>425EPS016</v>
      </c>
      <c r="F9" s="24" t="str">
        <f t="shared" si="7"/>
        <v>425EPS023</v>
      </c>
      <c r="G9" s="24" t="str">
        <f t="shared" si="8"/>
        <v>425EPS005</v>
      </c>
      <c r="H9" s="24" t="str">
        <f t="shared" si="9"/>
        <v>425EPS040</v>
      </c>
      <c r="I9" s="24" t="str">
        <f t="shared" si="10"/>
        <v>425EPS017</v>
      </c>
      <c r="J9" s="24" t="str">
        <f t="shared" si="11"/>
        <v>425EAS016</v>
      </c>
      <c r="K9" s="144" t="s">
        <v>481</v>
      </c>
      <c r="L9" s="906" t="s">
        <v>797</v>
      </c>
      <c r="M9" s="141">
        <v>425</v>
      </c>
      <c r="N9" s="35">
        <v>0</v>
      </c>
      <c r="O9" s="29">
        <v>0</v>
      </c>
      <c r="P9" s="29">
        <v>0</v>
      </c>
      <c r="Q9" s="29">
        <v>16</v>
      </c>
      <c r="R9" s="29">
        <v>0</v>
      </c>
      <c r="S9" s="29">
        <v>0</v>
      </c>
      <c r="T9" s="29">
        <v>0</v>
      </c>
      <c r="U9" s="29">
        <v>0</v>
      </c>
      <c r="V9" s="114">
        <v>0</v>
      </c>
      <c r="W9" s="133">
        <v>16</v>
      </c>
      <c r="X9" s="35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114">
        <v>0</v>
      </c>
      <c r="AG9" s="133">
        <v>0</v>
      </c>
      <c r="AH9" s="35">
        <f t="shared" si="12"/>
        <v>0</v>
      </c>
      <c r="AI9" s="29">
        <f t="shared" si="12"/>
        <v>0</v>
      </c>
      <c r="AJ9" s="29">
        <f t="shared" si="12"/>
        <v>0</v>
      </c>
      <c r="AK9" s="29">
        <f t="shared" si="12"/>
        <v>0</v>
      </c>
      <c r="AL9" s="29">
        <f t="shared" si="12"/>
        <v>0</v>
      </c>
      <c r="AM9" s="29">
        <f t="shared" si="12"/>
        <v>0</v>
      </c>
      <c r="AN9" s="29">
        <f t="shared" si="12"/>
        <v>3</v>
      </c>
      <c r="AO9" s="29">
        <f t="shared" si="12"/>
        <v>0</v>
      </c>
      <c r="AP9" s="114">
        <f t="shared" si="12"/>
        <v>0</v>
      </c>
      <c r="AQ9" s="133">
        <f t="shared" si="2"/>
        <v>3</v>
      </c>
      <c r="AR9" s="63" t="str">
        <f t="shared" ref="AR9:AR72" si="13">CONCATENATE(AT9,AU9)</f>
        <v>425EPS040</v>
      </c>
      <c r="AS9" s="625" t="s">
        <v>973</v>
      </c>
      <c r="AT9" s="625">
        <v>425</v>
      </c>
      <c r="AU9" s="625" t="s">
        <v>292</v>
      </c>
      <c r="AV9" s="626">
        <v>3</v>
      </c>
    </row>
    <row r="10" spans="1:48">
      <c r="B10" s="24" t="str">
        <f t="shared" si="3"/>
        <v>579EPS010</v>
      </c>
      <c r="C10" s="24" t="str">
        <f t="shared" si="4"/>
        <v>579EPS044</v>
      </c>
      <c r="D10" s="24" t="str">
        <f t="shared" si="5"/>
        <v>579EPS002</v>
      </c>
      <c r="E10" s="24" t="str">
        <f t="shared" si="6"/>
        <v>579EPS016</v>
      </c>
      <c r="F10" s="24" t="str">
        <f t="shared" si="7"/>
        <v>579EPS023</v>
      </c>
      <c r="G10" s="24" t="str">
        <f t="shared" si="8"/>
        <v>579EPS005</v>
      </c>
      <c r="H10" s="24" t="str">
        <f t="shared" si="9"/>
        <v>579EPS040</v>
      </c>
      <c r="I10" s="24" t="str">
        <f t="shared" si="10"/>
        <v>579EPS017</v>
      </c>
      <c r="J10" s="24" t="str">
        <f t="shared" si="11"/>
        <v>579EAS016</v>
      </c>
      <c r="K10" s="23" t="s">
        <v>493</v>
      </c>
      <c r="L10" s="906" t="s">
        <v>797</v>
      </c>
      <c r="M10" s="141">
        <v>579</v>
      </c>
      <c r="N10" s="35">
        <v>0</v>
      </c>
      <c r="O10" s="29">
        <v>1</v>
      </c>
      <c r="P10" s="29">
        <v>0</v>
      </c>
      <c r="Q10" s="29">
        <v>40</v>
      </c>
      <c r="R10" s="29">
        <v>0</v>
      </c>
      <c r="S10" s="29">
        <v>0</v>
      </c>
      <c r="T10" s="29">
        <v>0</v>
      </c>
      <c r="U10" s="29">
        <v>0</v>
      </c>
      <c r="V10" s="114">
        <v>0</v>
      </c>
      <c r="W10" s="133">
        <v>41</v>
      </c>
      <c r="X10" s="35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114">
        <v>0</v>
      </c>
      <c r="AG10" s="133">
        <v>0</v>
      </c>
      <c r="AH10" s="35">
        <f t="shared" si="12"/>
        <v>0</v>
      </c>
      <c r="AI10" s="29">
        <f t="shared" si="12"/>
        <v>0</v>
      </c>
      <c r="AJ10" s="29">
        <f t="shared" si="12"/>
        <v>0</v>
      </c>
      <c r="AK10" s="29">
        <f t="shared" si="12"/>
        <v>0</v>
      </c>
      <c r="AL10" s="29">
        <f t="shared" si="12"/>
        <v>0</v>
      </c>
      <c r="AM10" s="29">
        <f t="shared" si="12"/>
        <v>0</v>
      </c>
      <c r="AN10" s="29">
        <f t="shared" si="12"/>
        <v>28</v>
      </c>
      <c r="AO10" s="29">
        <f t="shared" si="12"/>
        <v>0</v>
      </c>
      <c r="AP10" s="114">
        <f t="shared" si="12"/>
        <v>0</v>
      </c>
      <c r="AQ10" s="133">
        <f t="shared" si="2"/>
        <v>28</v>
      </c>
      <c r="AR10" s="63" t="str">
        <f t="shared" si="13"/>
        <v>579EPS040</v>
      </c>
      <c r="AS10" s="625" t="s">
        <v>973</v>
      </c>
      <c r="AT10" s="625">
        <v>579</v>
      </c>
      <c r="AU10" s="625" t="s">
        <v>292</v>
      </c>
      <c r="AV10" s="626">
        <v>28</v>
      </c>
    </row>
    <row r="11" spans="1:48">
      <c r="B11" s="24" t="str">
        <f t="shared" si="3"/>
        <v>585EPS010</v>
      </c>
      <c r="C11" s="24" t="str">
        <f t="shared" si="4"/>
        <v>585EPS044</v>
      </c>
      <c r="D11" s="24" t="str">
        <f t="shared" si="5"/>
        <v>585EPS002</v>
      </c>
      <c r="E11" s="24" t="str">
        <f t="shared" si="6"/>
        <v>585EPS016</v>
      </c>
      <c r="F11" s="24" t="str">
        <f t="shared" si="7"/>
        <v>585EPS023</v>
      </c>
      <c r="G11" s="24" t="str">
        <f t="shared" si="8"/>
        <v>585EPS005</v>
      </c>
      <c r="H11" s="24" t="str">
        <f t="shared" si="9"/>
        <v>585EPS040</v>
      </c>
      <c r="I11" s="24" t="str">
        <f t="shared" si="10"/>
        <v>585EPS017</v>
      </c>
      <c r="J11" s="24" t="str">
        <f t="shared" si="11"/>
        <v>585EAS016</v>
      </c>
      <c r="K11" s="144" t="s">
        <v>494</v>
      </c>
      <c r="L11" s="906" t="s">
        <v>797</v>
      </c>
      <c r="M11" s="141">
        <v>585</v>
      </c>
      <c r="N11" s="35">
        <v>0</v>
      </c>
      <c r="O11" s="29">
        <v>0</v>
      </c>
      <c r="P11" s="29">
        <v>0</v>
      </c>
      <c r="Q11" s="29">
        <v>6</v>
      </c>
      <c r="R11" s="29">
        <v>0</v>
      </c>
      <c r="S11" s="29">
        <v>0</v>
      </c>
      <c r="T11" s="29">
        <v>0</v>
      </c>
      <c r="U11" s="29">
        <v>0</v>
      </c>
      <c r="V11" s="114">
        <v>0</v>
      </c>
      <c r="W11" s="133">
        <v>6</v>
      </c>
      <c r="X11" s="35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114">
        <v>0</v>
      </c>
      <c r="AG11" s="133">
        <v>0</v>
      </c>
      <c r="AH11" s="35">
        <f t="shared" si="12"/>
        <v>0</v>
      </c>
      <c r="AI11" s="29">
        <f t="shared" si="12"/>
        <v>0</v>
      </c>
      <c r="AJ11" s="29">
        <f t="shared" si="12"/>
        <v>0</v>
      </c>
      <c r="AK11" s="29">
        <f t="shared" si="12"/>
        <v>0</v>
      </c>
      <c r="AL11" s="29">
        <f t="shared" si="12"/>
        <v>0</v>
      </c>
      <c r="AM11" s="29">
        <f t="shared" si="12"/>
        <v>0</v>
      </c>
      <c r="AN11" s="29">
        <f t="shared" si="12"/>
        <v>11</v>
      </c>
      <c r="AO11" s="29">
        <f t="shared" si="12"/>
        <v>0</v>
      </c>
      <c r="AP11" s="114">
        <f t="shared" si="12"/>
        <v>0</v>
      </c>
      <c r="AQ11" s="133">
        <f t="shared" si="2"/>
        <v>11</v>
      </c>
      <c r="AR11" s="63" t="str">
        <f t="shared" si="13"/>
        <v>579ESSC02</v>
      </c>
      <c r="AS11" s="625" t="s">
        <v>973</v>
      </c>
      <c r="AT11" s="625">
        <v>579</v>
      </c>
      <c r="AU11" s="625" t="s">
        <v>1135</v>
      </c>
      <c r="AV11" s="626">
        <v>16</v>
      </c>
    </row>
    <row r="12" spans="1:48">
      <c r="B12" s="24" t="str">
        <f t="shared" si="3"/>
        <v>591EPS010</v>
      </c>
      <c r="C12" s="24" t="str">
        <f t="shared" si="4"/>
        <v>591EPS044</v>
      </c>
      <c r="D12" s="24" t="str">
        <f t="shared" si="5"/>
        <v>591EPS002</v>
      </c>
      <c r="E12" s="24" t="str">
        <f t="shared" si="6"/>
        <v>591EPS016</v>
      </c>
      <c r="F12" s="24" t="str">
        <f t="shared" si="7"/>
        <v>591EPS023</v>
      </c>
      <c r="G12" s="24" t="str">
        <f t="shared" si="8"/>
        <v>591EPS005</v>
      </c>
      <c r="H12" s="24" t="str">
        <f t="shared" si="9"/>
        <v>591EPS040</v>
      </c>
      <c r="I12" s="24" t="str">
        <f t="shared" si="10"/>
        <v>591EPS017</v>
      </c>
      <c r="J12" s="24" t="str">
        <f t="shared" si="11"/>
        <v>591EAS016</v>
      </c>
      <c r="K12" s="144" t="s">
        <v>495</v>
      </c>
      <c r="L12" s="906" t="s">
        <v>797</v>
      </c>
      <c r="M12" s="141">
        <v>591</v>
      </c>
      <c r="N12" s="35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114">
        <v>0</v>
      </c>
      <c r="W12" s="133">
        <v>0</v>
      </c>
      <c r="X12" s="35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114">
        <v>0</v>
      </c>
      <c r="AG12" s="133">
        <v>0</v>
      </c>
      <c r="AH12" s="35">
        <f t="shared" si="12"/>
        <v>0</v>
      </c>
      <c r="AI12" s="29">
        <f t="shared" si="12"/>
        <v>0</v>
      </c>
      <c r="AJ12" s="29">
        <f t="shared" si="12"/>
        <v>4</v>
      </c>
      <c r="AK12" s="29">
        <f t="shared" si="12"/>
        <v>0</v>
      </c>
      <c r="AL12" s="29">
        <f t="shared" si="12"/>
        <v>0</v>
      </c>
      <c r="AM12" s="29">
        <f t="shared" si="12"/>
        <v>0</v>
      </c>
      <c r="AN12" s="29">
        <f t="shared" si="12"/>
        <v>16</v>
      </c>
      <c r="AO12" s="29">
        <f t="shared" si="12"/>
        <v>0</v>
      </c>
      <c r="AP12" s="114">
        <f t="shared" si="12"/>
        <v>0</v>
      </c>
      <c r="AQ12" s="133">
        <f t="shared" si="2"/>
        <v>20</v>
      </c>
      <c r="AR12" s="63" t="str">
        <f t="shared" si="13"/>
        <v>585EPS040</v>
      </c>
      <c r="AS12" s="625" t="s">
        <v>973</v>
      </c>
      <c r="AT12" s="625">
        <v>585</v>
      </c>
      <c r="AU12" s="625" t="s">
        <v>292</v>
      </c>
      <c r="AV12" s="626">
        <v>11</v>
      </c>
    </row>
    <row r="13" spans="1:48">
      <c r="B13" s="24" t="str">
        <f t="shared" si="3"/>
        <v>893EPS010</v>
      </c>
      <c r="C13" s="24" t="str">
        <f t="shared" si="4"/>
        <v>893EPS044</v>
      </c>
      <c r="D13" s="24" t="str">
        <f t="shared" si="5"/>
        <v>893EPS002</v>
      </c>
      <c r="E13" s="24" t="str">
        <f t="shared" si="6"/>
        <v>893EPS016</v>
      </c>
      <c r="F13" s="24" t="str">
        <f t="shared" si="7"/>
        <v>893EPS023</v>
      </c>
      <c r="G13" s="24" t="str">
        <f t="shared" si="8"/>
        <v>893EPS005</v>
      </c>
      <c r="H13" s="24" t="str">
        <f t="shared" si="9"/>
        <v>893EPS040</v>
      </c>
      <c r="I13" s="24" t="str">
        <f t="shared" si="10"/>
        <v>893EPS017</v>
      </c>
      <c r="J13" s="24" t="str">
        <f t="shared" si="11"/>
        <v>893EAS016</v>
      </c>
      <c r="K13" s="144" t="s">
        <v>537</v>
      </c>
      <c r="L13" s="906" t="s">
        <v>797</v>
      </c>
      <c r="M13" s="141">
        <v>893</v>
      </c>
      <c r="N13" s="35">
        <v>0</v>
      </c>
      <c r="O13" s="29">
        <v>0</v>
      </c>
      <c r="P13" s="29">
        <v>0</v>
      </c>
      <c r="Q13" s="29">
        <v>4</v>
      </c>
      <c r="R13" s="29">
        <v>0</v>
      </c>
      <c r="S13" s="29">
        <v>0</v>
      </c>
      <c r="T13" s="29">
        <v>0</v>
      </c>
      <c r="U13" s="29">
        <v>0</v>
      </c>
      <c r="V13" s="114">
        <v>0</v>
      </c>
      <c r="W13" s="133">
        <v>4</v>
      </c>
      <c r="X13" s="35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114">
        <v>0</v>
      </c>
      <c r="AG13" s="133">
        <v>0</v>
      </c>
      <c r="AH13" s="35">
        <f t="shared" si="12"/>
        <v>0</v>
      </c>
      <c r="AI13" s="29">
        <f t="shared" si="12"/>
        <v>0</v>
      </c>
      <c r="AJ13" s="29">
        <f t="shared" si="12"/>
        <v>0</v>
      </c>
      <c r="AK13" s="29">
        <f t="shared" si="12"/>
        <v>0</v>
      </c>
      <c r="AL13" s="29">
        <f t="shared" si="12"/>
        <v>0</v>
      </c>
      <c r="AM13" s="29">
        <f t="shared" si="12"/>
        <v>0</v>
      </c>
      <c r="AN13" s="29">
        <f t="shared" si="12"/>
        <v>10</v>
      </c>
      <c r="AO13" s="29">
        <f t="shared" si="12"/>
        <v>0</v>
      </c>
      <c r="AP13" s="114">
        <f t="shared" si="12"/>
        <v>0</v>
      </c>
      <c r="AQ13" s="133">
        <f t="shared" si="2"/>
        <v>10</v>
      </c>
      <c r="AR13" s="63" t="str">
        <f t="shared" si="13"/>
        <v>591EPS002</v>
      </c>
      <c r="AS13" s="625" t="s">
        <v>973</v>
      </c>
      <c r="AT13" s="625">
        <v>591</v>
      </c>
      <c r="AU13" s="625" t="s">
        <v>328</v>
      </c>
      <c r="AV13" s="626">
        <v>4</v>
      </c>
    </row>
    <row r="14" spans="1:48">
      <c r="B14" s="24" t="str">
        <f t="shared" si="3"/>
        <v>EPS010</v>
      </c>
      <c r="C14" s="24" t="str">
        <f t="shared" si="4"/>
        <v>EPS044</v>
      </c>
      <c r="D14" s="24" t="str">
        <f t="shared" si="5"/>
        <v>EPS002</v>
      </c>
      <c r="E14" s="24" t="str">
        <f t="shared" si="6"/>
        <v>EPS016</v>
      </c>
      <c r="F14" s="24" t="str">
        <f t="shared" si="7"/>
        <v>EPS023</v>
      </c>
      <c r="G14" s="24" t="str">
        <f t="shared" si="8"/>
        <v>EPS005</v>
      </c>
      <c r="H14" s="24" t="str">
        <f t="shared" si="9"/>
        <v>EPS040</v>
      </c>
      <c r="I14" s="24" t="str">
        <f t="shared" si="10"/>
        <v>EPS017</v>
      </c>
      <c r="J14" s="24" t="str">
        <f t="shared" si="11"/>
        <v>EAS016</v>
      </c>
      <c r="K14" s="142" t="s">
        <v>1136</v>
      </c>
      <c r="L14" s="107"/>
      <c r="M14" s="143"/>
      <c r="N14" s="33">
        <v>0</v>
      </c>
      <c r="O14" s="30">
        <v>2</v>
      </c>
      <c r="P14" s="30">
        <v>0</v>
      </c>
      <c r="Q14" s="30">
        <v>167</v>
      </c>
      <c r="R14" s="30">
        <v>0</v>
      </c>
      <c r="S14" s="30">
        <v>1</v>
      </c>
      <c r="T14" s="30">
        <v>0</v>
      </c>
      <c r="U14" s="30">
        <v>0</v>
      </c>
      <c r="V14" s="115">
        <v>0</v>
      </c>
      <c r="W14" s="132">
        <v>170</v>
      </c>
      <c r="X14" s="33">
        <v>0</v>
      </c>
      <c r="Y14" s="30">
        <v>0</v>
      </c>
      <c r="Z14" s="30">
        <v>0</v>
      </c>
      <c r="AA14" s="30">
        <v>34</v>
      </c>
      <c r="AB14" s="30">
        <v>0</v>
      </c>
      <c r="AC14" s="30">
        <v>0</v>
      </c>
      <c r="AD14" s="30">
        <v>0</v>
      </c>
      <c r="AE14" s="30">
        <v>0</v>
      </c>
      <c r="AF14" s="115">
        <v>0</v>
      </c>
      <c r="AG14" s="132">
        <v>34</v>
      </c>
      <c r="AH14" s="33">
        <f t="shared" ref="AH14:AP14" si="14">SUM(AH15:AH20)</f>
        <v>0</v>
      </c>
      <c r="AI14" s="30">
        <f t="shared" si="14"/>
        <v>0</v>
      </c>
      <c r="AJ14" s="30">
        <f t="shared" si="14"/>
        <v>0</v>
      </c>
      <c r="AK14" s="30">
        <f t="shared" si="14"/>
        <v>141</v>
      </c>
      <c r="AL14" s="30">
        <f t="shared" si="14"/>
        <v>1</v>
      </c>
      <c r="AM14" s="30">
        <f t="shared" si="14"/>
        <v>0</v>
      </c>
      <c r="AN14" s="30">
        <f t="shared" si="14"/>
        <v>48</v>
      </c>
      <c r="AO14" s="30">
        <f t="shared" si="14"/>
        <v>0</v>
      </c>
      <c r="AP14" s="115">
        <f t="shared" si="14"/>
        <v>0</v>
      </c>
      <c r="AQ14" s="132">
        <f t="shared" si="2"/>
        <v>190</v>
      </c>
      <c r="AR14" s="63" t="str">
        <f t="shared" si="13"/>
        <v>591EPS040</v>
      </c>
      <c r="AS14" s="625" t="s">
        <v>973</v>
      </c>
      <c r="AT14" s="625">
        <v>591</v>
      </c>
      <c r="AU14" s="625" t="s">
        <v>292</v>
      </c>
      <c r="AV14" s="626">
        <v>16</v>
      </c>
    </row>
    <row r="15" spans="1:48">
      <c r="B15" s="24" t="str">
        <f t="shared" si="3"/>
        <v>120EPS010</v>
      </c>
      <c r="C15" s="24" t="str">
        <f t="shared" si="4"/>
        <v>120EPS044</v>
      </c>
      <c r="D15" s="24" t="str">
        <f t="shared" si="5"/>
        <v>120EPS002</v>
      </c>
      <c r="E15" s="24" t="str">
        <f t="shared" si="6"/>
        <v>120EPS016</v>
      </c>
      <c r="F15" s="24" t="str">
        <f t="shared" si="7"/>
        <v>120EPS023</v>
      </c>
      <c r="G15" s="24" t="str">
        <f t="shared" si="8"/>
        <v>120EPS005</v>
      </c>
      <c r="H15" s="24" t="str">
        <f t="shared" si="9"/>
        <v>120EPS040</v>
      </c>
      <c r="I15" s="24" t="str">
        <f t="shared" si="10"/>
        <v>120EPS017</v>
      </c>
      <c r="J15" s="24" t="str">
        <f t="shared" si="11"/>
        <v>120EAS016</v>
      </c>
      <c r="K15" s="144" t="s">
        <v>438</v>
      </c>
      <c r="L15" s="906" t="s">
        <v>799</v>
      </c>
      <c r="M15" s="141">
        <v>120</v>
      </c>
      <c r="N15" s="35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114">
        <v>0</v>
      </c>
      <c r="W15" s="133">
        <v>0</v>
      </c>
      <c r="X15" s="35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114">
        <v>0</v>
      </c>
      <c r="AG15" s="133">
        <v>0</v>
      </c>
      <c r="AH15" s="35">
        <f t="shared" ref="AH15:AP20" si="15">IFERROR(VLOOKUP(B15,$AR$8:$AV$928,5,0),0)</f>
        <v>0</v>
      </c>
      <c r="AI15" s="29">
        <f t="shared" si="15"/>
        <v>0</v>
      </c>
      <c r="AJ15" s="29">
        <f t="shared" si="15"/>
        <v>0</v>
      </c>
      <c r="AK15" s="29">
        <f t="shared" si="15"/>
        <v>0</v>
      </c>
      <c r="AL15" s="29">
        <f t="shared" si="15"/>
        <v>0</v>
      </c>
      <c r="AM15" s="29">
        <f t="shared" si="15"/>
        <v>0</v>
      </c>
      <c r="AN15" s="29">
        <f t="shared" si="15"/>
        <v>0</v>
      </c>
      <c r="AO15" s="29">
        <f t="shared" si="15"/>
        <v>0</v>
      </c>
      <c r="AP15" s="114">
        <f t="shared" si="15"/>
        <v>0</v>
      </c>
      <c r="AQ15" s="133">
        <f t="shared" si="2"/>
        <v>0</v>
      </c>
      <c r="AR15" s="63" t="str">
        <f t="shared" si="13"/>
        <v>893EPS040</v>
      </c>
      <c r="AS15" s="625" t="s">
        <v>973</v>
      </c>
      <c r="AT15" s="625">
        <v>893</v>
      </c>
      <c r="AU15" s="625" t="s">
        <v>292</v>
      </c>
      <c r="AV15" s="626">
        <v>10</v>
      </c>
    </row>
    <row r="16" spans="1:48">
      <c r="B16" s="24" t="str">
        <f t="shared" si="3"/>
        <v>154EPS010</v>
      </c>
      <c r="C16" s="24" t="str">
        <f t="shared" si="4"/>
        <v>154EPS044</v>
      </c>
      <c r="D16" s="24" t="str">
        <f t="shared" si="5"/>
        <v>154EPS002</v>
      </c>
      <c r="E16" s="24" t="str">
        <f t="shared" si="6"/>
        <v>154EPS016</v>
      </c>
      <c r="F16" s="24" t="str">
        <f t="shared" si="7"/>
        <v>154EPS023</v>
      </c>
      <c r="G16" s="24" t="str">
        <f t="shared" si="8"/>
        <v>154EPS005</v>
      </c>
      <c r="H16" s="24" t="str">
        <f t="shared" si="9"/>
        <v>154EPS040</v>
      </c>
      <c r="I16" s="24" t="str">
        <f t="shared" si="10"/>
        <v>154EPS017</v>
      </c>
      <c r="J16" s="24" t="str">
        <f t="shared" si="11"/>
        <v>154EAS016</v>
      </c>
      <c r="K16" s="144" t="s">
        <v>448</v>
      </c>
      <c r="L16" s="906" t="s">
        <v>799</v>
      </c>
      <c r="M16" s="141">
        <v>154</v>
      </c>
      <c r="N16" s="35">
        <v>0</v>
      </c>
      <c r="O16" s="29">
        <v>1</v>
      </c>
      <c r="P16" s="29">
        <v>0</v>
      </c>
      <c r="Q16" s="29">
        <v>151</v>
      </c>
      <c r="R16" s="29">
        <v>0</v>
      </c>
      <c r="S16" s="29">
        <v>1</v>
      </c>
      <c r="T16" s="29">
        <v>0</v>
      </c>
      <c r="U16" s="29">
        <v>0</v>
      </c>
      <c r="V16" s="114">
        <v>0</v>
      </c>
      <c r="W16" s="133">
        <v>153</v>
      </c>
      <c r="X16" s="35">
        <v>0</v>
      </c>
      <c r="Y16" s="29">
        <v>0</v>
      </c>
      <c r="Z16" s="29">
        <v>0</v>
      </c>
      <c r="AA16" s="29">
        <v>34</v>
      </c>
      <c r="AB16" s="29">
        <v>0</v>
      </c>
      <c r="AC16" s="29">
        <v>0</v>
      </c>
      <c r="AD16" s="29">
        <v>0</v>
      </c>
      <c r="AE16" s="29">
        <v>0</v>
      </c>
      <c r="AF16" s="114">
        <v>0</v>
      </c>
      <c r="AG16" s="133">
        <v>34</v>
      </c>
      <c r="AH16" s="35">
        <f t="shared" si="15"/>
        <v>0</v>
      </c>
      <c r="AI16" s="29">
        <f t="shared" si="15"/>
        <v>0</v>
      </c>
      <c r="AJ16" s="29">
        <f t="shared" si="15"/>
        <v>0</v>
      </c>
      <c r="AK16" s="29">
        <f t="shared" si="15"/>
        <v>141</v>
      </c>
      <c r="AL16" s="29">
        <f t="shared" si="15"/>
        <v>0</v>
      </c>
      <c r="AM16" s="29">
        <f t="shared" si="15"/>
        <v>0</v>
      </c>
      <c r="AN16" s="29">
        <f t="shared" si="15"/>
        <v>38</v>
      </c>
      <c r="AO16" s="29">
        <f t="shared" si="15"/>
        <v>0</v>
      </c>
      <c r="AP16" s="114">
        <f t="shared" si="15"/>
        <v>0</v>
      </c>
      <c r="AQ16" s="133">
        <f t="shared" si="2"/>
        <v>179</v>
      </c>
      <c r="AR16" s="63" t="str">
        <f t="shared" si="13"/>
        <v>154EPS016</v>
      </c>
      <c r="AS16" s="625" t="s">
        <v>974</v>
      </c>
      <c r="AT16" s="625">
        <v>154</v>
      </c>
      <c r="AU16" s="625" t="s">
        <v>771</v>
      </c>
      <c r="AV16" s="626">
        <v>141</v>
      </c>
    </row>
    <row r="17" spans="2:48">
      <c r="B17" s="24" t="str">
        <f t="shared" si="3"/>
        <v>250EPS010</v>
      </c>
      <c r="C17" s="24" t="str">
        <f t="shared" si="4"/>
        <v>250EPS044</v>
      </c>
      <c r="D17" s="24" t="str">
        <f t="shared" si="5"/>
        <v>250EPS002</v>
      </c>
      <c r="E17" s="24" t="str">
        <f t="shared" si="6"/>
        <v>250EPS016</v>
      </c>
      <c r="F17" s="24" t="str">
        <f t="shared" si="7"/>
        <v>250EPS023</v>
      </c>
      <c r="G17" s="24" t="str">
        <f t="shared" si="8"/>
        <v>250EPS005</v>
      </c>
      <c r="H17" s="24" t="str">
        <f t="shared" si="9"/>
        <v>250EPS040</v>
      </c>
      <c r="I17" s="24" t="str">
        <f t="shared" si="10"/>
        <v>250EPS017</v>
      </c>
      <c r="J17" s="24" t="str">
        <f t="shared" si="11"/>
        <v>250EAS016</v>
      </c>
      <c r="K17" s="144" t="s">
        <v>458</v>
      </c>
      <c r="L17" s="906" t="s">
        <v>799</v>
      </c>
      <c r="M17" s="141">
        <v>250</v>
      </c>
      <c r="N17" s="35">
        <v>0</v>
      </c>
      <c r="O17" s="29">
        <v>0</v>
      </c>
      <c r="P17" s="29">
        <v>0</v>
      </c>
      <c r="Q17" s="29">
        <v>16</v>
      </c>
      <c r="R17" s="29">
        <v>0</v>
      </c>
      <c r="S17" s="29">
        <v>0</v>
      </c>
      <c r="T17" s="29">
        <v>0</v>
      </c>
      <c r="U17" s="29">
        <v>0</v>
      </c>
      <c r="V17" s="114">
        <v>0</v>
      </c>
      <c r="W17" s="133">
        <v>16</v>
      </c>
      <c r="X17" s="35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114">
        <v>0</v>
      </c>
      <c r="AG17" s="133">
        <v>0</v>
      </c>
      <c r="AH17" s="35">
        <f t="shared" si="15"/>
        <v>0</v>
      </c>
      <c r="AI17" s="29">
        <f t="shared" si="15"/>
        <v>0</v>
      </c>
      <c r="AJ17" s="29">
        <f t="shared" si="15"/>
        <v>0</v>
      </c>
      <c r="AK17" s="29">
        <f t="shared" si="15"/>
        <v>0</v>
      </c>
      <c r="AL17" s="29">
        <f t="shared" si="15"/>
        <v>1</v>
      </c>
      <c r="AM17" s="29">
        <f t="shared" si="15"/>
        <v>0</v>
      </c>
      <c r="AN17" s="29">
        <f t="shared" si="15"/>
        <v>1</v>
      </c>
      <c r="AO17" s="29">
        <f t="shared" si="15"/>
        <v>0</v>
      </c>
      <c r="AP17" s="114">
        <f t="shared" si="15"/>
        <v>0</v>
      </c>
      <c r="AQ17" s="133">
        <f t="shared" si="2"/>
        <v>2</v>
      </c>
      <c r="AR17" s="63" t="str">
        <f t="shared" si="13"/>
        <v>154EPS040</v>
      </c>
      <c r="AS17" s="625" t="s">
        <v>974</v>
      </c>
      <c r="AT17" s="625">
        <v>154</v>
      </c>
      <c r="AU17" s="625" t="s">
        <v>292</v>
      </c>
      <c r="AV17" s="626">
        <v>38</v>
      </c>
    </row>
    <row r="18" spans="2:48">
      <c r="B18" s="24" t="str">
        <f t="shared" si="3"/>
        <v>495EPS010</v>
      </c>
      <c r="C18" s="24" t="str">
        <f t="shared" si="4"/>
        <v>495EPS044</v>
      </c>
      <c r="D18" s="24" t="str">
        <f t="shared" si="5"/>
        <v>495EPS002</v>
      </c>
      <c r="E18" s="24" t="str">
        <f t="shared" si="6"/>
        <v>495EPS016</v>
      </c>
      <c r="F18" s="24" t="str">
        <f t="shared" si="7"/>
        <v>495EPS023</v>
      </c>
      <c r="G18" s="24" t="str">
        <f t="shared" si="8"/>
        <v>495EPS005</v>
      </c>
      <c r="H18" s="24" t="str">
        <f t="shared" si="9"/>
        <v>495EPS040</v>
      </c>
      <c r="I18" s="24" t="str">
        <f t="shared" si="10"/>
        <v>495EPS017</v>
      </c>
      <c r="J18" s="24" t="str">
        <f t="shared" si="11"/>
        <v>495EAS016</v>
      </c>
      <c r="K18" s="144" t="s">
        <v>488</v>
      </c>
      <c r="L18" s="906" t="s">
        <v>799</v>
      </c>
      <c r="M18" s="141">
        <v>495</v>
      </c>
      <c r="N18" s="35">
        <v>0</v>
      </c>
      <c r="O18" s="29">
        <v>1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114">
        <v>0</v>
      </c>
      <c r="W18" s="133">
        <v>1</v>
      </c>
      <c r="X18" s="35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114">
        <v>0</v>
      </c>
      <c r="AG18" s="133">
        <v>0</v>
      </c>
      <c r="AH18" s="35">
        <f t="shared" si="15"/>
        <v>0</v>
      </c>
      <c r="AI18" s="29">
        <f t="shared" si="15"/>
        <v>0</v>
      </c>
      <c r="AJ18" s="29">
        <f t="shared" si="15"/>
        <v>0</v>
      </c>
      <c r="AK18" s="29">
        <f t="shared" si="15"/>
        <v>0</v>
      </c>
      <c r="AL18" s="29">
        <f t="shared" si="15"/>
        <v>0</v>
      </c>
      <c r="AM18" s="29">
        <f t="shared" si="15"/>
        <v>0</v>
      </c>
      <c r="AN18" s="29">
        <f t="shared" si="15"/>
        <v>0</v>
      </c>
      <c r="AO18" s="29">
        <f t="shared" si="15"/>
        <v>0</v>
      </c>
      <c r="AP18" s="114">
        <f t="shared" si="15"/>
        <v>0</v>
      </c>
      <c r="AQ18" s="133">
        <f t="shared" si="2"/>
        <v>0</v>
      </c>
      <c r="AR18" s="63" t="str">
        <f t="shared" si="13"/>
        <v>154ESSC02</v>
      </c>
      <c r="AS18" s="625" t="s">
        <v>974</v>
      </c>
      <c r="AT18" s="625">
        <v>154</v>
      </c>
      <c r="AU18" s="625" t="s">
        <v>1135</v>
      </c>
      <c r="AV18" s="626">
        <v>1</v>
      </c>
    </row>
    <row r="19" spans="2:48">
      <c r="B19" s="24" t="str">
        <f t="shared" si="3"/>
        <v>790EPS010</v>
      </c>
      <c r="C19" s="24" t="str">
        <f t="shared" si="4"/>
        <v>790EPS044</v>
      </c>
      <c r="D19" s="24" t="str">
        <f t="shared" si="5"/>
        <v>790EPS002</v>
      </c>
      <c r="E19" s="24" t="str">
        <f t="shared" si="6"/>
        <v>790EPS016</v>
      </c>
      <c r="F19" s="24" t="str">
        <f t="shared" si="7"/>
        <v>790EPS023</v>
      </c>
      <c r="G19" s="24" t="str">
        <f t="shared" si="8"/>
        <v>790EPS005</v>
      </c>
      <c r="H19" s="24" t="str">
        <f t="shared" si="9"/>
        <v>790EPS040</v>
      </c>
      <c r="I19" s="24" t="str">
        <f t="shared" si="10"/>
        <v>790EPS017</v>
      </c>
      <c r="J19" s="24" t="str">
        <f t="shared" si="11"/>
        <v>790EAS016</v>
      </c>
      <c r="K19" s="144" t="s">
        <v>522</v>
      </c>
      <c r="L19" s="906" t="s">
        <v>799</v>
      </c>
      <c r="M19" s="141">
        <v>790</v>
      </c>
      <c r="N19" s="35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114">
        <v>0</v>
      </c>
      <c r="W19" s="133">
        <v>0</v>
      </c>
      <c r="X19" s="35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114">
        <v>0</v>
      </c>
      <c r="AG19" s="133">
        <v>0</v>
      </c>
      <c r="AH19" s="35">
        <f t="shared" si="15"/>
        <v>0</v>
      </c>
      <c r="AI19" s="29">
        <f t="shared" si="15"/>
        <v>0</v>
      </c>
      <c r="AJ19" s="29">
        <f t="shared" si="15"/>
        <v>0</v>
      </c>
      <c r="AK19" s="29">
        <f t="shared" si="15"/>
        <v>0</v>
      </c>
      <c r="AL19" s="29">
        <f t="shared" si="15"/>
        <v>0</v>
      </c>
      <c r="AM19" s="29">
        <f t="shared" si="15"/>
        <v>0</v>
      </c>
      <c r="AN19" s="29">
        <f t="shared" si="15"/>
        <v>2</v>
      </c>
      <c r="AO19" s="29">
        <f t="shared" si="15"/>
        <v>0</v>
      </c>
      <c r="AP19" s="114">
        <f t="shared" si="15"/>
        <v>0</v>
      </c>
      <c r="AQ19" s="133">
        <f t="shared" si="2"/>
        <v>2</v>
      </c>
      <c r="AR19" s="63" t="str">
        <f t="shared" si="13"/>
        <v>250EPS023</v>
      </c>
      <c r="AS19" s="625" t="s">
        <v>974</v>
      </c>
      <c r="AT19" s="625">
        <v>250</v>
      </c>
      <c r="AU19" s="625" t="s">
        <v>1127</v>
      </c>
      <c r="AV19" s="626">
        <v>1</v>
      </c>
    </row>
    <row r="20" spans="2:48">
      <c r="B20" s="24" t="str">
        <f t="shared" si="3"/>
        <v>895EPS010</v>
      </c>
      <c r="C20" s="24" t="str">
        <f t="shared" si="4"/>
        <v>895EPS044</v>
      </c>
      <c r="D20" s="24" t="str">
        <f t="shared" si="5"/>
        <v>895EPS002</v>
      </c>
      <c r="E20" s="24" t="str">
        <f t="shared" si="6"/>
        <v>895EPS016</v>
      </c>
      <c r="F20" s="24" t="str">
        <f t="shared" si="7"/>
        <v>895EPS023</v>
      </c>
      <c r="G20" s="24" t="str">
        <f t="shared" si="8"/>
        <v>895EPS005</v>
      </c>
      <c r="H20" s="24" t="str">
        <f t="shared" si="9"/>
        <v>895EPS040</v>
      </c>
      <c r="I20" s="24" t="str">
        <f t="shared" si="10"/>
        <v>895EPS017</v>
      </c>
      <c r="J20" s="24" t="str">
        <f t="shared" si="11"/>
        <v>895EAS016</v>
      </c>
      <c r="K20" s="145" t="s">
        <v>538</v>
      </c>
      <c r="L20" s="906" t="s">
        <v>799</v>
      </c>
      <c r="M20" s="141">
        <v>895</v>
      </c>
      <c r="N20" s="35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114">
        <v>0</v>
      </c>
      <c r="W20" s="133">
        <v>0</v>
      </c>
      <c r="X20" s="35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114">
        <v>0</v>
      </c>
      <c r="AG20" s="133">
        <v>0</v>
      </c>
      <c r="AH20" s="35">
        <f t="shared" si="15"/>
        <v>0</v>
      </c>
      <c r="AI20" s="29">
        <f t="shared" si="15"/>
        <v>0</v>
      </c>
      <c r="AJ20" s="29">
        <f t="shared" si="15"/>
        <v>0</v>
      </c>
      <c r="AK20" s="29">
        <f t="shared" si="15"/>
        <v>0</v>
      </c>
      <c r="AL20" s="29">
        <f t="shared" si="15"/>
        <v>0</v>
      </c>
      <c r="AM20" s="29">
        <f t="shared" si="15"/>
        <v>0</v>
      </c>
      <c r="AN20" s="29">
        <f t="shared" si="15"/>
        <v>7</v>
      </c>
      <c r="AO20" s="29">
        <f t="shared" si="15"/>
        <v>0</v>
      </c>
      <c r="AP20" s="114">
        <f t="shared" si="15"/>
        <v>0</v>
      </c>
      <c r="AQ20" s="133">
        <f t="shared" si="2"/>
        <v>7</v>
      </c>
      <c r="AR20" s="63" t="str">
        <f t="shared" si="13"/>
        <v>250EPS040</v>
      </c>
      <c r="AS20" s="625" t="s">
        <v>974</v>
      </c>
      <c r="AT20" s="625">
        <v>250</v>
      </c>
      <c r="AU20" s="625" t="s">
        <v>292</v>
      </c>
      <c r="AV20" s="626">
        <v>1</v>
      </c>
    </row>
    <row r="21" spans="2:48">
      <c r="B21" s="24" t="str">
        <f t="shared" si="3"/>
        <v>EPS010</v>
      </c>
      <c r="C21" s="24" t="str">
        <f t="shared" si="4"/>
        <v>EPS044</v>
      </c>
      <c r="D21" s="24" t="str">
        <f t="shared" si="5"/>
        <v>EPS002</v>
      </c>
      <c r="E21" s="24" t="str">
        <f t="shared" si="6"/>
        <v>EPS016</v>
      </c>
      <c r="F21" s="24" t="str">
        <f t="shared" si="7"/>
        <v>EPS023</v>
      </c>
      <c r="G21" s="24" t="str">
        <f t="shared" si="8"/>
        <v>EPS005</v>
      </c>
      <c r="H21" s="24" t="str">
        <f t="shared" si="9"/>
        <v>EPS040</v>
      </c>
      <c r="I21" s="24" t="str">
        <f t="shared" si="10"/>
        <v>EPS017</v>
      </c>
      <c r="J21" s="24" t="str">
        <f t="shared" si="11"/>
        <v>EAS016</v>
      </c>
      <c r="K21" s="142" t="s">
        <v>1137</v>
      </c>
      <c r="L21" s="107"/>
      <c r="M21" s="143"/>
      <c r="N21" s="33">
        <v>777</v>
      </c>
      <c r="O21" s="30">
        <v>0</v>
      </c>
      <c r="P21" s="30">
        <v>0</v>
      </c>
      <c r="Q21" s="30">
        <v>794</v>
      </c>
      <c r="R21" s="30">
        <v>0</v>
      </c>
      <c r="S21" s="30">
        <v>0</v>
      </c>
      <c r="T21" s="30">
        <v>3</v>
      </c>
      <c r="U21" s="30">
        <v>0</v>
      </c>
      <c r="V21" s="115">
        <v>0</v>
      </c>
      <c r="W21" s="132">
        <v>1574</v>
      </c>
      <c r="X21" s="33">
        <v>80</v>
      </c>
      <c r="Y21" s="30">
        <v>0</v>
      </c>
      <c r="Z21" s="30">
        <v>0</v>
      </c>
      <c r="AA21" s="30">
        <v>176</v>
      </c>
      <c r="AB21" s="30">
        <v>0</v>
      </c>
      <c r="AC21" s="30">
        <v>0</v>
      </c>
      <c r="AD21" s="30">
        <v>0</v>
      </c>
      <c r="AE21" s="30">
        <v>0</v>
      </c>
      <c r="AF21" s="115">
        <v>0</v>
      </c>
      <c r="AG21" s="132">
        <v>256</v>
      </c>
      <c r="AH21" s="33">
        <f t="shared" ref="AH21:AP21" si="16">SUM(AH22:AH32)</f>
        <v>129</v>
      </c>
      <c r="AI21" s="30">
        <f t="shared" si="16"/>
        <v>0</v>
      </c>
      <c r="AJ21" s="30">
        <f t="shared" si="16"/>
        <v>0</v>
      </c>
      <c r="AK21" s="30">
        <f t="shared" si="16"/>
        <v>809</v>
      </c>
      <c r="AL21" s="30">
        <f t="shared" si="16"/>
        <v>0</v>
      </c>
      <c r="AM21" s="30">
        <f t="shared" si="16"/>
        <v>0</v>
      </c>
      <c r="AN21" s="30">
        <f t="shared" si="16"/>
        <v>246</v>
      </c>
      <c r="AO21" s="30">
        <f t="shared" si="16"/>
        <v>0</v>
      </c>
      <c r="AP21" s="115">
        <f t="shared" si="16"/>
        <v>0</v>
      </c>
      <c r="AQ21" s="132">
        <f t="shared" si="2"/>
        <v>1184</v>
      </c>
      <c r="AR21" s="63" t="str">
        <f t="shared" si="13"/>
        <v>790EPS040</v>
      </c>
      <c r="AS21" s="625" t="s">
        <v>974</v>
      </c>
      <c r="AT21" s="625">
        <v>790</v>
      </c>
      <c r="AU21" s="625" t="s">
        <v>292</v>
      </c>
      <c r="AV21" s="626">
        <v>2</v>
      </c>
    </row>
    <row r="22" spans="2:48">
      <c r="B22" s="24" t="str">
        <f t="shared" si="3"/>
        <v>45EPS010</v>
      </c>
      <c r="C22" s="24" t="str">
        <f t="shared" si="4"/>
        <v>45EPS044</v>
      </c>
      <c r="D22" s="24" t="str">
        <f t="shared" si="5"/>
        <v>45EPS002</v>
      </c>
      <c r="E22" s="24" t="str">
        <f t="shared" si="6"/>
        <v>45EPS016</v>
      </c>
      <c r="F22" s="24" t="str">
        <f t="shared" si="7"/>
        <v>45EPS023</v>
      </c>
      <c r="G22" s="24" t="str">
        <f t="shared" si="8"/>
        <v>45EPS005</v>
      </c>
      <c r="H22" s="24" t="str">
        <f t="shared" si="9"/>
        <v>45EPS040</v>
      </c>
      <c r="I22" s="24" t="str">
        <f t="shared" si="10"/>
        <v>45EPS017</v>
      </c>
      <c r="J22" s="24" t="str">
        <f t="shared" si="11"/>
        <v>45EAS016</v>
      </c>
      <c r="K22" s="144" t="s">
        <v>426</v>
      </c>
      <c r="L22" s="25" t="s">
        <v>800</v>
      </c>
      <c r="M22" s="141">
        <v>45</v>
      </c>
      <c r="N22" s="35">
        <v>540</v>
      </c>
      <c r="O22" s="29">
        <v>0</v>
      </c>
      <c r="P22" s="29">
        <v>0</v>
      </c>
      <c r="Q22" s="29">
        <v>266</v>
      </c>
      <c r="R22" s="29">
        <v>0</v>
      </c>
      <c r="S22" s="29">
        <v>0</v>
      </c>
      <c r="T22" s="29">
        <v>0</v>
      </c>
      <c r="U22" s="29">
        <v>0</v>
      </c>
      <c r="V22" s="114">
        <v>0</v>
      </c>
      <c r="W22" s="133">
        <v>806</v>
      </c>
      <c r="X22" s="35">
        <v>54</v>
      </c>
      <c r="Y22" s="29">
        <v>0</v>
      </c>
      <c r="Z22" s="29">
        <v>0</v>
      </c>
      <c r="AA22" s="29">
        <v>71</v>
      </c>
      <c r="AB22" s="29">
        <v>0</v>
      </c>
      <c r="AC22" s="29">
        <v>0</v>
      </c>
      <c r="AD22" s="29">
        <v>0</v>
      </c>
      <c r="AE22" s="29">
        <v>0</v>
      </c>
      <c r="AF22" s="114">
        <v>0</v>
      </c>
      <c r="AG22" s="133">
        <v>125</v>
      </c>
      <c r="AH22" s="35">
        <f t="shared" ref="AH22:AH32" si="17">IFERROR(VLOOKUP(B22,$AR$8:$AV$928,5,0),0)</f>
        <v>74</v>
      </c>
      <c r="AI22" s="29">
        <f t="shared" ref="AI22:AI32" si="18">IFERROR(VLOOKUP(C22,$AR$8:$AV$928,5,0),0)</f>
        <v>0</v>
      </c>
      <c r="AJ22" s="29">
        <f t="shared" ref="AJ22:AJ32" si="19">IFERROR(VLOOKUP(D22,$AR$8:$AV$928,5,0),0)</f>
        <v>0</v>
      </c>
      <c r="AK22" s="29">
        <f t="shared" ref="AK22:AK32" si="20">IFERROR(VLOOKUP(E22,$AR$8:$AV$928,5,0),0)</f>
        <v>280</v>
      </c>
      <c r="AL22" s="29">
        <f t="shared" ref="AL22:AL32" si="21">IFERROR(VLOOKUP(F22,$AR$8:$AV$928,5,0),0)</f>
        <v>0</v>
      </c>
      <c r="AM22" s="29">
        <f t="shared" ref="AM22:AM32" si="22">IFERROR(VLOOKUP(G22,$AR$8:$AV$928,5,0),0)</f>
        <v>0</v>
      </c>
      <c r="AN22" s="29">
        <f t="shared" ref="AN22:AN32" si="23">IFERROR(VLOOKUP(H22,$AR$8:$AV$928,5,0),0)</f>
        <v>73</v>
      </c>
      <c r="AO22" s="29">
        <f t="shared" ref="AO22:AO32" si="24">IFERROR(VLOOKUP(I22,$AR$8:$AV$928,5,0),0)</f>
        <v>0</v>
      </c>
      <c r="AP22" s="114">
        <f t="shared" ref="AP22:AP32" si="25">IFERROR(VLOOKUP(J22,$AR$8:$AV$928,5,0),0)</f>
        <v>0</v>
      </c>
      <c r="AQ22" s="133">
        <f t="shared" si="2"/>
        <v>427</v>
      </c>
      <c r="AR22" s="63" t="str">
        <f t="shared" si="13"/>
        <v>895EPS040</v>
      </c>
      <c r="AS22" s="625" t="s">
        <v>974</v>
      </c>
      <c r="AT22" s="625">
        <v>895</v>
      </c>
      <c r="AU22" s="625" t="s">
        <v>292</v>
      </c>
      <c r="AV22" s="626">
        <v>7</v>
      </c>
    </row>
    <row r="23" spans="2:48">
      <c r="B23" s="24" t="str">
        <f t="shared" si="3"/>
        <v>51EPS010</v>
      </c>
      <c r="C23" s="24" t="str">
        <f t="shared" si="4"/>
        <v>51EPS044</v>
      </c>
      <c r="D23" s="24" t="str">
        <f t="shared" si="5"/>
        <v>51EPS002</v>
      </c>
      <c r="E23" s="24" t="str">
        <f t="shared" si="6"/>
        <v>51EPS016</v>
      </c>
      <c r="F23" s="24" t="str">
        <f t="shared" si="7"/>
        <v>51EPS023</v>
      </c>
      <c r="G23" s="24" t="str">
        <f t="shared" si="8"/>
        <v>51EPS005</v>
      </c>
      <c r="H23" s="24" t="str">
        <f t="shared" si="9"/>
        <v>51EPS040</v>
      </c>
      <c r="I23" s="24" t="str">
        <f t="shared" si="10"/>
        <v>51EPS017</v>
      </c>
      <c r="J23" s="24" t="str">
        <f t="shared" si="11"/>
        <v>51EAS016</v>
      </c>
      <c r="K23" s="144" t="s">
        <v>427</v>
      </c>
      <c r="L23" s="25" t="s">
        <v>800</v>
      </c>
      <c r="M23" s="141">
        <v>51</v>
      </c>
      <c r="N23" s="35">
        <v>0</v>
      </c>
      <c r="O23" s="29">
        <v>0</v>
      </c>
      <c r="P23" s="29">
        <v>0</v>
      </c>
      <c r="Q23" s="29">
        <v>53</v>
      </c>
      <c r="R23" s="29">
        <v>0</v>
      </c>
      <c r="S23" s="29">
        <v>0</v>
      </c>
      <c r="T23" s="29">
        <v>0</v>
      </c>
      <c r="U23" s="29">
        <v>0</v>
      </c>
      <c r="V23" s="114">
        <v>0</v>
      </c>
      <c r="W23" s="133">
        <v>53</v>
      </c>
      <c r="X23" s="35">
        <v>0</v>
      </c>
      <c r="Y23" s="29">
        <v>0</v>
      </c>
      <c r="Z23" s="29">
        <v>0</v>
      </c>
      <c r="AA23" s="29">
        <v>14</v>
      </c>
      <c r="AB23" s="29">
        <v>0</v>
      </c>
      <c r="AC23" s="29">
        <v>0</v>
      </c>
      <c r="AD23" s="29">
        <v>0</v>
      </c>
      <c r="AE23" s="29">
        <v>0</v>
      </c>
      <c r="AF23" s="114">
        <v>0</v>
      </c>
      <c r="AG23" s="133">
        <v>14</v>
      </c>
      <c r="AH23" s="35">
        <f t="shared" si="17"/>
        <v>0</v>
      </c>
      <c r="AI23" s="29">
        <f t="shared" si="18"/>
        <v>0</v>
      </c>
      <c r="AJ23" s="29">
        <f t="shared" si="19"/>
        <v>0</v>
      </c>
      <c r="AK23" s="29">
        <f t="shared" si="20"/>
        <v>52</v>
      </c>
      <c r="AL23" s="29">
        <f t="shared" si="21"/>
        <v>0</v>
      </c>
      <c r="AM23" s="29">
        <f t="shared" si="22"/>
        <v>0</v>
      </c>
      <c r="AN23" s="29">
        <f t="shared" si="23"/>
        <v>7</v>
      </c>
      <c r="AO23" s="29">
        <f t="shared" si="24"/>
        <v>0</v>
      </c>
      <c r="AP23" s="114">
        <f t="shared" si="25"/>
        <v>0</v>
      </c>
      <c r="AQ23" s="133">
        <f t="shared" si="2"/>
        <v>59</v>
      </c>
      <c r="AR23" s="63" t="str">
        <f t="shared" si="13"/>
        <v>45EPS010</v>
      </c>
      <c r="AS23" s="625" t="s">
        <v>1138</v>
      </c>
      <c r="AT23" s="625">
        <v>45</v>
      </c>
      <c r="AU23" s="625" t="s">
        <v>326</v>
      </c>
      <c r="AV23" s="626">
        <v>74</v>
      </c>
    </row>
    <row r="24" spans="2:48">
      <c r="B24" s="24" t="str">
        <f t="shared" si="3"/>
        <v>147EPS010</v>
      </c>
      <c r="C24" s="24" t="str">
        <f t="shared" si="4"/>
        <v>147EPS044</v>
      </c>
      <c r="D24" s="24" t="str">
        <f t="shared" si="5"/>
        <v>147EPS002</v>
      </c>
      <c r="E24" s="24" t="str">
        <f t="shared" si="6"/>
        <v>147EPS016</v>
      </c>
      <c r="F24" s="24" t="str">
        <f t="shared" si="7"/>
        <v>147EPS023</v>
      </c>
      <c r="G24" s="24" t="str">
        <f t="shared" si="8"/>
        <v>147EPS005</v>
      </c>
      <c r="H24" s="24" t="str">
        <f t="shared" si="9"/>
        <v>147EPS040</v>
      </c>
      <c r="I24" s="24" t="str">
        <f t="shared" si="10"/>
        <v>147EPS017</v>
      </c>
      <c r="J24" s="24" t="str">
        <f t="shared" si="11"/>
        <v>147EAS016</v>
      </c>
      <c r="K24" s="144" t="s">
        <v>445</v>
      </c>
      <c r="L24" s="25" t="s">
        <v>800</v>
      </c>
      <c r="M24" s="141">
        <v>147</v>
      </c>
      <c r="N24" s="35">
        <v>50</v>
      </c>
      <c r="O24" s="29">
        <v>0</v>
      </c>
      <c r="P24" s="29">
        <v>0</v>
      </c>
      <c r="Q24" s="29">
        <v>56</v>
      </c>
      <c r="R24" s="29">
        <v>0</v>
      </c>
      <c r="S24" s="29">
        <v>0</v>
      </c>
      <c r="T24" s="29">
        <v>2</v>
      </c>
      <c r="U24" s="29">
        <v>0</v>
      </c>
      <c r="V24" s="114">
        <v>0</v>
      </c>
      <c r="W24" s="133">
        <v>108</v>
      </c>
      <c r="X24" s="35">
        <v>4</v>
      </c>
      <c r="Y24" s="29">
        <v>0</v>
      </c>
      <c r="Z24" s="29">
        <v>0</v>
      </c>
      <c r="AA24" s="29">
        <v>11</v>
      </c>
      <c r="AB24" s="29">
        <v>0</v>
      </c>
      <c r="AC24" s="29">
        <v>0</v>
      </c>
      <c r="AD24" s="29">
        <v>0</v>
      </c>
      <c r="AE24" s="29">
        <v>0</v>
      </c>
      <c r="AF24" s="114">
        <v>0</v>
      </c>
      <c r="AG24" s="133">
        <v>15</v>
      </c>
      <c r="AH24" s="35">
        <f t="shared" si="17"/>
        <v>5</v>
      </c>
      <c r="AI24" s="29">
        <f t="shared" si="18"/>
        <v>0</v>
      </c>
      <c r="AJ24" s="29">
        <f t="shared" si="19"/>
        <v>0</v>
      </c>
      <c r="AK24" s="29">
        <f t="shared" si="20"/>
        <v>58</v>
      </c>
      <c r="AL24" s="29">
        <f t="shared" si="21"/>
        <v>0</v>
      </c>
      <c r="AM24" s="29">
        <f t="shared" si="22"/>
        <v>0</v>
      </c>
      <c r="AN24" s="29">
        <f t="shared" si="23"/>
        <v>21</v>
      </c>
      <c r="AO24" s="29">
        <f t="shared" si="24"/>
        <v>0</v>
      </c>
      <c r="AP24" s="114">
        <f t="shared" si="25"/>
        <v>0</v>
      </c>
      <c r="AQ24" s="133">
        <f t="shared" si="2"/>
        <v>84</v>
      </c>
      <c r="AR24" s="63" t="str">
        <f t="shared" si="13"/>
        <v>45EPS016</v>
      </c>
      <c r="AS24" s="625" t="s">
        <v>1138</v>
      </c>
      <c r="AT24" s="625">
        <v>45</v>
      </c>
      <c r="AU24" s="625" t="s">
        <v>771</v>
      </c>
      <c r="AV24" s="626">
        <v>280</v>
      </c>
    </row>
    <row r="25" spans="2:48">
      <c r="B25" s="24" t="str">
        <f t="shared" si="3"/>
        <v>172EPS010</v>
      </c>
      <c r="C25" s="24" t="str">
        <f t="shared" si="4"/>
        <v>172EPS044</v>
      </c>
      <c r="D25" s="24" t="str">
        <f t="shared" si="5"/>
        <v>172EPS002</v>
      </c>
      <c r="E25" s="24" t="str">
        <f t="shared" si="6"/>
        <v>172EPS016</v>
      </c>
      <c r="F25" s="24" t="str">
        <f t="shared" si="7"/>
        <v>172EPS023</v>
      </c>
      <c r="G25" s="24" t="str">
        <f t="shared" si="8"/>
        <v>172EPS005</v>
      </c>
      <c r="H25" s="24" t="str">
        <f t="shared" si="9"/>
        <v>172EPS040</v>
      </c>
      <c r="I25" s="24" t="str">
        <f t="shared" si="10"/>
        <v>172EPS017</v>
      </c>
      <c r="J25" s="24" t="str">
        <f t="shared" si="11"/>
        <v>172EAS016</v>
      </c>
      <c r="K25" s="144" t="s">
        <v>449</v>
      </c>
      <c r="L25" s="25" t="s">
        <v>800</v>
      </c>
      <c r="M25" s="141">
        <v>172</v>
      </c>
      <c r="N25" s="35">
        <v>69</v>
      </c>
      <c r="O25" s="29">
        <v>0</v>
      </c>
      <c r="P25" s="29">
        <v>0</v>
      </c>
      <c r="Q25" s="29">
        <v>104</v>
      </c>
      <c r="R25" s="29">
        <v>0</v>
      </c>
      <c r="S25" s="29">
        <v>0</v>
      </c>
      <c r="T25" s="29">
        <v>0</v>
      </c>
      <c r="U25" s="29">
        <v>0</v>
      </c>
      <c r="V25" s="114">
        <v>0</v>
      </c>
      <c r="W25" s="133">
        <v>173</v>
      </c>
      <c r="X25" s="35">
        <v>9</v>
      </c>
      <c r="Y25" s="29">
        <v>0</v>
      </c>
      <c r="Z25" s="29">
        <v>0</v>
      </c>
      <c r="AA25" s="29">
        <v>16</v>
      </c>
      <c r="AB25" s="29">
        <v>0</v>
      </c>
      <c r="AC25" s="29">
        <v>0</v>
      </c>
      <c r="AD25" s="29">
        <v>0</v>
      </c>
      <c r="AE25" s="29">
        <v>0</v>
      </c>
      <c r="AF25" s="114">
        <v>0</v>
      </c>
      <c r="AG25" s="133">
        <v>25</v>
      </c>
      <c r="AH25" s="35">
        <f t="shared" si="17"/>
        <v>23</v>
      </c>
      <c r="AI25" s="29">
        <f t="shared" si="18"/>
        <v>0</v>
      </c>
      <c r="AJ25" s="29">
        <f t="shared" si="19"/>
        <v>0</v>
      </c>
      <c r="AK25" s="29">
        <f t="shared" si="20"/>
        <v>92</v>
      </c>
      <c r="AL25" s="29">
        <f t="shared" si="21"/>
        <v>0</v>
      </c>
      <c r="AM25" s="29">
        <f t="shared" si="22"/>
        <v>0</v>
      </c>
      <c r="AN25" s="29">
        <f t="shared" si="23"/>
        <v>25</v>
      </c>
      <c r="AO25" s="29">
        <f t="shared" si="24"/>
        <v>0</v>
      </c>
      <c r="AP25" s="114">
        <f t="shared" si="25"/>
        <v>0</v>
      </c>
      <c r="AQ25" s="133">
        <f t="shared" si="2"/>
        <v>140</v>
      </c>
      <c r="AR25" s="63" t="str">
        <f t="shared" si="13"/>
        <v>45EPS040</v>
      </c>
      <c r="AS25" s="625" t="s">
        <v>1138</v>
      </c>
      <c r="AT25" s="625">
        <v>45</v>
      </c>
      <c r="AU25" s="625" t="s">
        <v>292</v>
      </c>
      <c r="AV25" s="626">
        <v>73</v>
      </c>
    </row>
    <row r="26" spans="2:48">
      <c r="B26" s="24" t="str">
        <f t="shared" si="3"/>
        <v>475EPS010</v>
      </c>
      <c r="C26" s="24" t="str">
        <f t="shared" si="4"/>
        <v>475EPS044</v>
      </c>
      <c r="D26" s="24" t="str">
        <f t="shared" si="5"/>
        <v>475EPS002</v>
      </c>
      <c r="E26" s="24" t="str">
        <f t="shared" si="6"/>
        <v>475EPS016</v>
      </c>
      <c r="F26" s="24" t="str">
        <f t="shared" si="7"/>
        <v>475EPS023</v>
      </c>
      <c r="G26" s="24" t="str">
        <f t="shared" si="8"/>
        <v>475EPS005</v>
      </c>
      <c r="H26" s="24" t="str">
        <f t="shared" si="9"/>
        <v>475EPS040</v>
      </c>
      <c r="I26" s="24" t="str">
        <f t="shared" si="10"/>
        <v>475EPS017</v>
      </c>
      <c r="J26" s="24" t="str">
        <f t="shared" si="11"/>
        <v>475EAS016</v>
      </c>
      <c r="K26" s="144" t="s">
        <v>484</v>
      </c>
      <c r="L26" s="25" t="s">
        <v>800</v>
      </c>
      <c r="M26" s="141">
        <v>475</v>
      </c>
      <c r="N26" s="35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114">
        <v>0</v>
      </c>
      <c r="W26" s="133">
        <v>0</v>
      </c>
      <c r="X26" s="35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114">
        <v>0</v>
      </c>
      <c r="AG26" s="133">
        <v>0</v>
      </c>
      <c r="AH26" s="35">
        <f t="shared" si="17"/>
        <v>0</v>
      </c>
      <c r="AI26" s="29">
        <f t="shared" si="18"/>
        <v>0</v>
      </c>
      <c r="AJ26" s="29">
        <f t="shared" si="19"/>
        <v>0</v>
      </c>
      <c r="AK26" s="29">
        <f t="shared" si="20"/>
        <v>0</v>
      </c>
      <c r="AL26" s="29">
        <f t="shared" si="21"/>
        <v>0</v>
      </c>
      <c r="AM26" s="29">
        <f t="shared" si="22"/>
        <v>0</v>
      </c>
      <c r="AN26" s="29">
        <f t="shared" si="23"/>
        <v>15</v>
      </c>
      <c r="AO26" s="29">
        <f t="shared" si="24"/>
        <v>0</v>
      </c>
      <c r="AP26" s="114">
        <f t="shared" si="25"/>
        <v>0</v>
      </c>
      <c r="AQ26" s="133">
        <f t="shared" si="2"/>
        <v>15</v>
      </c>
      <c r="AR26" s="63" t="str">
        <f t="shared" si="13"/>
        <v>45ESSC02</v>
      </c>
      <c r="AS26" s="625" t="s">
        <v>1138</v>
      </c>
      <c r="AT26" s="625">
        <v>45</v>
      </c>
      <c r="AU26" s="625" t="s">
        <v>1135</v>
      </c>
      <c r="AV26" s="626">
        <v>15</v>
      </c>
    </row>
    <row r="27" spans="2:48">
      <c r="B27" s="24" t="str">
        <f t="shared" si="3"/>
        <v>480EPS010</v>
      </c>
      <c r="C27" s="24" t="str">
        <f t="shared" si="4"/>
        <v>480EPS044</v>
      </c>
      <c r="D27" s="24" t="str">
        <f t="shared" si="5"/>
        <v>480EPS002</v>
      </c>
      <c r="E27" s="24" t="str">
        <f t="shared" si="6"/>
        <v>480EPS016</v>
      </c>
      <c r="F27" s="24" t="str">
        <f t="shared" si="7"/>
        <v>480EPS023</v>
      </c>
      <c r="G27" s="24" t="str">
        <f t="shared" si="8"/>
        <v>480EPS005</v>
      </c>
      <c r="H27" s="24" t="str">
        <f t="shared" si="9"/>
        <v>480EPS040</v>
      </c>
      <c r="I27" s="24" t="str">
        <f t="shared" si="10"/>
        <v>480EPS017</v>
      </c>
      <c r="J27" s="24" t="str">
        <f t="shared" si="11"/>
        <v>480EAS016</v>
      </c>
      <c r="K27" s="144" t="s">
        <v>485</v>
      </c>
      <c r="L27" s="25" t="s">
        <v>800</v>
      </c>
      <c r="M27" s="141">
        <v>480</v>
      </c>
      <c r="N27" s="35">
        <v>0</v>
      </c>
      <c r="O27" s="29">
        <v>0</v>
      </c>
      <c r="P27" s="29">
        <v>0</v>
      </c>
      <c r="Q27" s="29">
        <v>15</v>
      </c>
      <c r="R27" s="29">
        <v>0</v>
      </c>
      <c r="S27" s="29">
        <v>0</v>
      </c>
      <c r="T27" s="29">
        <v>0</v>
      </c>
      <c r="U27" s="29">
        <v>0</v>
      </c>
      <c r="V27" s="114">
        <v>0</v>
      </c>
      <c r="W27" s="133">
        <v>15</v>
      </c>
      <c r="X27" s="35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114">
        <v>0</v>
      </c>
      <c r="AG27" s="133">
        <v>0</v>
      </c>
      <c r="AH27" s="35">
        <f t="shared" si="17"/>
        <v>0</v>
      </c>
      <c r="AI27" s="29">
        <f t="shared" si="18"/>
        <v>0</v>
      </c>
      <c r="AJ27" s="29">
        <f t="shared" si="19"/>
        <v>0</v>
      </c>
      <c r="AK27" s="29">
        <f t="shared" si="20"/>
        <v>0</v>
      </c>
      <c r="AL27" s="29">
        <f t="shared" si="21"/>
        <v>0</v>
      </c>
      <c r="AM27" s="29">
        <f t="shared" si="22"/>
        <v>0</v>
      </c>
      <c r="AN27" s="29">
        <f t="shared" si="23"/>
        <v>9</v>
      </c>
      <c r="AO27" s="29">
        <f t="shared" si="24"/>
        <v>0</v>
      </c>
      <c r="AP27" s="114">
        <f t="shared" si="25"/>
        <v>0</v>
      </c>
      <c r="AQ27" s="133">
        <f t="shared" si="2"/>
        <v>9</v>
      </c>
      <c r="AR27" s="63" t="str">
        <f t="shared" si="13"/>
        <v>51EPS016</v>
      </c>
      <c r="AS27" s="625" t="s">
        <v>1138</v>
      </c>
      <c r="AT27" s="625">
        <v>51</v>
      </c>
      <c r="AU27" s="625" t="s">
        <v>771</v>
      </c>
      <c r="AV27" s="626">
        <v>52</v>
      </c>
    </row>
    <row r="28" spans="2:48" ht="15" customHeight="1">
      <c r="B28" s="24" t="str">
        <f t="shared" si="3"/>
        <v>490EPS010</v>
      </c>
      <c r="C28" s="24" t="str">
        <f t="shared" si="4"/>
        <v>490EPS044</v>
      </c>
      <c r="D28" s="24" t="str">
        <f t="shared" si="5"/>
        <v>490EPS002</v>
      </c>
      <c r="E28" s="24" t="str">
        <f t="shared" si="6"/>
        <v>490EPS016</v>
      </c>
      <c r="F28" s="24" t="str">
        <f t="shared" si="7"/>
        <v>490EPS023</v>
      </c>
      <c r="G28" s="24" t="str">
        <f t="shared" si="8"/>
        <v>490EPS005</v>
      </c>
      <c r="H28" s="24" t="str">
        <f t="shared" si="9"/>
        <v>490EPS040</v>
      </c>
      <c r="I28" s="24" t="str">
        <f t="shared" si="10"/>
        <v>490EPS017</v>
      </c>
      <c r="J28" s="24" t="str">
        <f t="shared" si="11"/>
        <v>490EAS016</v>
      </c>
      <c r="K28" s="144" t="s">
        <v>487</v>
      </c>
      <c r="L28" s="25" t="s">
        <v>800</v>
      </c>
      <c r="M28" s="141">
        <v>490</v>
      </c>
      <c r="N28" s="35">
        <v>0</v>
      </c>
      <c r="O28" s="29">
        <v>0</v>
      </c>
      <c r="P28" s="29">
        <v>0</v>
      </c>
      <c r="Q28" s="29">
        <v>66</v>
      </c>
      <c r="R28" s="29">
        <v>0</v>
      </c>
      <c r="S28" s="29">
        <v>0</v>
      </c>
      <c r="T28" s="29">
        <v>0</v>
      </c>
      <c r="U28" s="29">
        <v>0</v>
      </c>
      <c r="V28" s="114">
        <v>0</v>
      </c>
      <c r="W28" s="133">
        <v>66</v>
      </c>
      <c r="X28" s="35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114">
        <v>0</v>
      </c>
      <c r="AG28" s="133">
        <v>0</v>
      </c>
      <c r="AH28" s="35">
        <f t="shared" si="17"/>
        <v>0</v>
      </c>
      <c r="AI28" s="29">
        <f t="shared" si="18"/>
        <v>0</v>
      </c>
      <c r="AJ28" s="29">
        <f t="shared" si="19"/>
        <v>0</v>
      </c>
      <c r="AK28" s="29">
        <f t="shared" si="20"/>
        <v>0</v>
      </c>
      <c r="AL28" s="29">
        <f t="shared" si="21"/>
        <v>0</v>
      </c>
      <c r="AM28" s="29">
        <f t="shared" si="22"/>
        <v>0</v>
      </c>
      <c r="AN28" s="29">
        <f t="shared" si="23"/>
        <v>11</v>
      </c>
      <c r="AO28" s="29">
        <f t="shared" si="24"/>
        <v>0</v>
      </c>
      <c r="AP28" s="114">
        <f t="shared" si="25"/>
        <v>0</v>
      </c>
      <c r="AQ28" s="133">
        <f t="shared" si="2"/>
        <v>11</v>
      </c>
      <c r="AR28" s="63" t="str">
        <f t="shared" si="13"/>
        <v>51EPS040</v>
      </c>
      <c r="AS28" s="625" t="s">
        <v>1138</v>
      </c>
      <c r="AT28" s="625">
        <v>51</v>
      </c>
      <c r="AU28" s="625" t="s">
        <v>292</v>
      </c>
      <c r="AV28" s="626">
        <v>7</v>
      </c>
    </row>
    <row r="29" spans="2:48" ht="15" customHeight="1">
      <c r="B29" s="24" t="str">
        <f t="shared" si="3"/>
        <v>659EPS010</v>
      </c>
      <c r="C29" s="24" t="str">
        <f t="shared" si="4"/>
        <v>659EPS044</v>
      </c>
      <c r="D29" s="24" t="str">
        <f t="shared" si="5"/>
        <v>659EPS002</v>
      </c>
      <c r="E29" s="24" t="str">
        <f t="shared" si="6"/>
        <v>659EPS016</v>
      </c>
      <c r="F29" s="24" t="str">
        <f t="shared" si="7"/>
        <v>659EPS023</v>
      </c>
      <c r="G29" s="24" t="str">
        <f t="shared" si="8"/>
        <v>659EPS005</v>
      </c>
      <c r="H29" s="24" t="str">
        <f t="shared" si="9"/>
        <v>659EPS040</v>
      </c>
      <c r="I29" s="24" t="str">
        <f t="shared" si="10"/>
        <v>659EPS017</v>
      </c>
      <c r="J29" s="24" t="str">
        <f t="shared" si="11"/>
        <v>659EAS016</v>
      </c>
      <c r="K29" s="144" t="s">
        <v>507</v>
      </c>
      <c r="L29" s="25" t="s">
        <v>800</v>
      </c>
      <c r="M29" s="141">
        <v>659</v>
      </c>
      <c r="N29" s="35">
        <v>0</v>
      </c>
      <c r="O29" s="29">
        <v>0</v>
      </c>
      <c r="P29" s="29">
        <v>0</v>
      </c>
      <c r="Q29" s="29">
        <v>29</v>
      </c>
      <c r="R29" s="29">
        <v>0</v>
      </c>
      <c r="S29" s="29">
        <v>0</v>
      </c>
      <c r="T29" s="29">
        <v>0</v>
      </c>
      <c r="U29" s="29">
        <v>0</v>
      </c>
      <c r="V29" s="114">
        <v>0</v>
      </c>
      <c r="W29" s="133">
        <v>29</v>
      </c>
      <c r="X29" s="35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114">
        <v>0</v>
      </c>
      <c r="AG29" s="133">
        <v>0</v>
      </c>
      <c r="AH29" s="35">
        <f t="shared" si="17"/>
        <v>0</v>
      </c>
      <c r="AI29" s="29">
        <f t="shared" si="18"/>
        <v>0</v>
      </c>
      <c r="AJ29" s="29">
        <f t="shared" si="19"/>
        <v>0</v>
      </c>
      <c r="AK29" s="29">
        <f t="shared" si="20"/>
        <v>0</v>
      </c>
      <c r="AL29" s="29">
        <f t="shared" si="21"/>
        <v>0</v>
      </c>
      <c r="AM29" s="29">
        <f t="shared" si="22"/>
        <v>0</v>
      </c>
      <c r="AN29" s="29">
        <f t="shared" si="23"/>
        <v>19</v>
      </c>
      <c r="AO29" s="29">
        <f t="shared" si="24"/>
        <v>0</v>
      </c>
      <c r="AP29" s="114">
        <f t="shared" si="25"/>
        <v>0</v>
      </c>
      <c r="AQ29" s="133">
        <f t="shared" si="2"/>
        <v>19</v>
      </c>
      <c r="AR29" s="63" t="str">
        <f t="shared" si="13"/>
        <v>147EPS010</v>
      </c>
      <c r="AS29" s="625" t="s">
        <v>1138</v>
      </c>
      <c r="AT29" s="625">
        <v>147</v>
      </c>
      <c r="AU29" s="625" t="s">
        <v>326</v>
      </c>
      <c r="AV29" s="626">
        <v>5</v>
      </c>
    </row>
    <row r="30" spans="2:48" ht="15" customHeight="1">
      <c r="B30" s="24" t="str">
        <f t="shared" si="3"/>
        <v>665EPS010</v>
      </c>
      <c r="C30" s="24" t="str">
        <f t="shared" si="4"/>
        <v>665EPS044</v>
      </c>
      <c r="D30" s="24" t="str">
        <f t="shared" si="5"/>
        <v>665EPS002</v>
      </c>
      <c r="E30" s="24" t="str">
        <f t="shared" si="6"/>
        <v>665EPS016</v>
      </c>
      <c r="F30" s="24" t="str">
        <f t="shared" si="7"/>
        <v>665EPS023</v>
      </c>
      <c r="G30" s="24" t="str">
        <f t="shared" si="8"/>
        <v>665EPS005</v>
      </c>
      <c r="H30" s="24" t="str">
        <f t="shared" si="9"/>
        <v>665EPS040</v>
      </c>
      <c r="I30" s="24" t="str">
        <f t="shared" si="10"/>
        <v>665EPS017</v>
      </c>
      <c r="J30" s="24" t="str">
        <f t="shared" si="11"/>
        <v>665EAS016</v>
      </c>
      <c r="K30" s="144" t="s">
        <v>510</v>
      </c>
      <c r="L30" s="25" t="s">
        <v>800</v>
      </c>
      <c r="M30" s="141">
        <v>665</v>
      </c>
      <c r="N30" s="35">
        <v>0</v>
      </c>
      <c r="O30" s="29">
        <v>0</v>
      </c>
      <c r="P30" s="29">
        <v>0</v>
      </c>
      <c r="Q30" s="29">
        <v>23</v>
      </c>
      <c r="R30" s="29">
        <v>0</v>
      </c>
      <c r="S30" s="29">
        <v>0</v>
      </c>
      <c r="T30" s="29">
        <v>0</v>
      </c>
      <c r="U30" s="29">
        <v>0</v>
      </c>
      <c r="V30" s="114">
        <v>0</v>
      </c>
      <c r="W30" s="133">
        <v>23</v>
      </c>
      <c r="X30" s="35">
        <v>0</v>
      </c>
      <c r="Y30" s="29">
        <v>0</v>
      </c>
      <c r="Z30" s="29">
        <v>0</v>
      </c>
      <c r="AA30" s="29">
        <v>17</v>
      </c>
      <c r="AB30" s="29">
        <v>0</v>
      </c>
      <c r="AC30" s="29">
        <v>0</v>
      </c>
      <c r="AD30" s="29">
        <v>0</v>
      </c>
      <c r="AE30" s="29">
        <v>0</v>
      </c>
      <c r="AF30" s="114">
        <v>0</v>
      </c>
      <c r="AG30" s="133">
        <v>17</v>
      </c>
      <c r="AH30" s="35">
        <f t="shared" si="17"/>
        <v>0</v>
      </c>
      <c r="AI30" s="29">
        <f t="shared" si="18"/>
        <v>0</v>
      </c>
      <c r="AJ30" s="29">
        <f t="shared" si="19"/>
        <v>0</v>
      </c>
      <c r="AK30" s="29">
        <f t="shared" si="20"/>
        <v>28</v>
      </c>
      <c r="AL30" s="29">
        <f t="shared" si="21"/>
        <v>0</v>
      </c>
      <c r="AM30" s="29">
        <f t="shared" si="22"/>
        <v>0</v>
      </c>
      <c r="AN30" s="29">
        <f t="shared" si="23"/>
        <v>14</v>
      </c>
      <c r="AO30" s="29">
        <f t="shared" si="24"/>
        <v>0</v>
      </c>
      <c r="AP30" s="114">
        <f t="shared" si="25"/>
        <v>0</v>
      </c>
      <c r="AQ30" s="133">
        <f t="shared" si="2"/>
        <v>42</v>
      </c>
      <c r="AR30" s="63" t="str">
        <f t="shared" si="13"/>
        <v>147EPS016</v>
      </c>
      <c r="AS30" s="625" t="s">
        <v>1138</v>
      </c>
      <c r="AT30" s="625">
        <v>147</v>
      </c>
      <c r="AU30" s="625" t="s">
        <v>771</v>
      </c>
      <c r="AV30" s="626">
        <v>58</v>
      </c>
    </row>
    <row r="31" spans="2:48" ht="15" customHeight="1">
      <c r="B31" s="24" t="str">
        <f t="shared" si="3"/>
        <v>837EPS010</v>
      </c>
      <c r="C31" s="24" t="str">
        <f t="shared" si="4"/>
        <v>837EPS044</v>
      </c>
      <c r="D31" s="24" t="str">
        <f t="shared" si="5"/>
        <v>837EPS002</v>
      </c>
      <c r="E31" s="24" t="str">
        <f t="shared" si="6"/>
        <v>837EPS016</v>
      </c>
      <c r="F31" s="24" t="str">
        <f t="shared" si="7"/>
        <v>837EPS023</v>
      </c>
      <c r="G31" s="24" t="str">
        <f t="shared" si="8"/>
        <v>837EPS005</v>
      </c>
      <c r="H31" s="24" t="str">
        <f t="shared" si="9"/>
        <v>837EPS040</v>
      </c>
      <c r="I31" s="24" t="str">
        <f t="shared" si="10"/>
        <v>837EPS017</v>
      </c>
      <c r="J31" s="24" t="str">
        <f t="shared" si="11"/>
        <v>837EAS016</v>
      </c>
      <c r="K31" s="144" t="s">
        <v>526</v>
      </c>
      <c r="L31" s="25" t="s">
        <v>800</v>
      </c>
      <c r="M31" s="141">
        <v>837</v>
      </c>
      <c r="N31" s="35">
        <v>118</v>
      </c>
      <c r="O31" s="29">
        <v>0</v>
      </c>
      <c r="P31" s="29">
        <v>0</v>
      </c>
      <c r="Q31" s="29">
        <v>182</v>
      </c>
      <c r="R31" s="29">
        <v>0</v>
      </c>
      <c r="S31" s="29">
        <v>0</v>
      </c>
      <c r="T31" s="29">
        <v>0</v>
      </c>
      <c r="U31" s="29">
        <v>0</v>
      </c>
      <c r="V31" s="114">
        <v>0</v>
      </c>
      <c r="W31" s="133">
        <v>300</v>
      </c>
      <c r="X31" s="35">
        <v>13</v>
      </c>
      <c r="Y31" s="29">
        <v>0</v>
      </c>
      <c r="Z31" s="29">
        <v>0</v>
      </c>
      <c r="AA31" s="29">
        <v>47</v>
      </c>
      <c r="AB31" s="29">
        <v>0</v>
      </c>
      <c r="AC31" s="29">
        <v>0</v>
      </c>
      <c r="AD31" s="29">
        <v>0</v>
      </c>
      <c r="AE31" s="29">
        <v>0</v>
      </c>
      <c r="AF31" s="114">
        <v>0</v>
      </c>
      <c r="AG31" s="133">
        <v>60</v>
      </c>
      <c r="AH31" s="35">
        <f t="shared" si="17"/>
        <v>27</v>
      </c>
      <c r="AI31" s="29">
        <f t="shared" si="18"/>
        <v>0</v>
      </c>
      <c r="AJ31" s="29">
        <f t="shared" si="19"/>
        <v>0</v>
      </c>
      <c r="AK31" s="29">
        <f t="shared" si="20"/>
        <v>299</v>
      </c>
      <c r="AL31" s="29">
        <f t="shared" si="21"/>
        <v>0</v>
      </c>
      <c r="AM31" s="29">
        <f t="shared" si="22"/>
        <v>0</v>
      </c>
      <c r="AN31" s="29">
        <f t="shared" si="23"/>
        <v>37</v>
      </c>
      <c r="AO31" s="29">
        <f t="shared" si="24"/>
        <v>0</v>
      </c>
      <c r="AP31" s="114">
        <f t="shared" si="25"/>
        <v>0</v>
      </c>
      <c r="AQ31" s="133">
        <f t="shared" si="2"/>
        <v>363</v>
      </c>
      <c r="AR31" s="63" t="str">
        <f t="shared" si="13"/>
        <v>147EPS040</v>
      </c>
      <c r="AS31" s="625" t="s">
        <v>1138</v>
      </c>
      <c r="AT31" s="625">
        <v>147</v>
      </c>
      <c r="AU31" s="625" t="s">
        <v>292</v>
      </c>
      <c r="AV31" s="626">
        <v>21</v>
      </c>
    </row>
    <row r="32" spans="2:48" ht="15" customHeight="1">
      <c r="B32" s="24" t="str">
        <f t="shared" si="3"/>
        <v>873EPS010</v>
      </c>
      <c r="C32" s="24" t="str">
        <f t="shared" si="4"/>
        <v>873EPS044</v>
      </c>
      <c r="D32" s="24" t="str">
        <f t="shared" si="5"/>
        <v>873EPS002</v>
      </c>
      <c r="E32" s="24" t="str">
        <f t="shared" si="6"/>
        <v>873EPS016</v>
      </c>
      <c r="F32" s="24" t="str">
        <f t="shared" si="7"/>
        <v>873EPS023</v>
      </c>
      <c r="G32" s="24" t="str">
        <f t="shared" si="8"/>
        <v>873EPS005</v>
      </c>
      <c r="H32" s="24" t="str">
        <f t="shared" si="9"/>
        <v>873EPS040</v>
      </c>
      <c r="I32" s="24" t="str">
        <f t="shared" si="10"/>
        <v>873EPS017</v>
      </c>
      <c r="J32" s="24" t="str">
        <f t="shared" si="11"/>
        <v>873EAS016</v>
      </c>
      <c r="K32" s="144" t="s">
        <v>533</v>
      </c>
      <c r="L32" s="25" t="s">
        <v>800</v>
      </c>
      <c r="M32" s="141">
        <v>873</v>
      </c>
      <c r="N32" s="35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1</v>
      </c>
      <c r="U32" s="29">
        <v>0</v>
      </c>
      <c r="V32" s="114">
        <v>0</v>
      </c>
      <c r="W32" s="133">
        <v>1</v>
      </c>
      <c r="X32" s="35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114">
        <v>0</v>
      </c>
      <c r="AG32" s="133">
        <v>0</v>
      </c>
      <c r="AH32" s="35">
        <f t="shared" si="17"/>
        <v>0</v>
      </c>
      <c r="AI32" s="29">
        <f t="shared" si="18"/>
        <v>0</v>
      </c>
      <c r="AJ32" s="29">
        <f t="shared" si="19"/>
        <v>0</v>
      </c>
      <c r="AK32" s="29">
        <f t="shared" si="20"/>
        <v>0</v>
      </c>
      <c r="AL32" s="29">
        <f t="shared" si="21"/>
        <v>0</v>
      </c>
      <c r="AM32" s="29">
        <f t="shared" si="22"/>
        <v>0</v>
      </c>
      <c r="AN32" s="29">
        <f t="shared" si="23"/>
        <v>15</v>
      </c>
      <c r="AO32" s="29">
        <f t="shared" si="24"/>
        <v>0</v>
      </c>
      <c r="AP32" s="114">
        <f t="shared" si="25"/>
        <v>0</v>
      </c>
      <c r="AQ32" s="133">
        <f t="shared" si="2"/>
        <v>15</v>
      </c>
      <c r="AR32" s="63" t="str">
        <f t="shared" si="13"/>
        <v>147ESSC02</v>
      </c>
      <c r="AS32" s="625" t="s">
        <v>1138</v>
      </c>
      <c r="AT32" s="625">
        <v>147</v>
      </c>
      <c r="AU32" s="625" t="s">
        <v>1135</v>
      </c>
      <c r="AV32" s="626">
        <v>3</v>
      </c>
    </row>
    <row r="33" spans="2:48" ht="15" customHeight="1">
      <c r="B33" s="24" t="str">
        <f t="shared" si="3"/>
        <v>EPS010</v>
      </c>
      <c r="C33" s="24" t="str">
        <f t="shared" si="4"/>
        <v>EPS044</v>
      </c>
      <c r="D33" s="24" t="str">
        <f t="shared" si="5"/>
        <v>EPS002</v>
      </c>
      <c r="E33" s="24" t="str">
        <f t="shared" si="6"/>
        <v>EPS016</v>
      </c>
      <c r="F33" s="24" t="str">
        <f t="shared" si="7"/>
        <v>EPS023</v>
      </c>
      <c r="G33" s="24" t="str">
        <f t="shared" si="8"/>
        <v>EPS005</v>
      </c>
      <c r="H33" s="24" t="str">
        <f t="shared" si="9"/>
        <v>EPS040</v>
      </c>
      <c r="I33" s="24" t="str">
        <f t="shared" si="10"/>
        <v>EPS017</v>
      </c>
      <c r="J33" s="24" t="str">
        <f t="shared" si="11"/>
        <v>EAS016</v>
      </c>
      <c r="K33" s="142" t="s">
        <v>1139</v>
      </c>
      <c r="L33" s="107"/>
      <c r="M33" s="143"/>
      <c r="N33" s="33">
        <v>0</v>
      </c>
      <c r="O33" s="30">
        <v>1</v>
      </c>
      <c r="P33" s="30">
        <v>0</v>
      </c>
      <c r="Q33" s="30">
        <v>88</v>
      </c>
      <c r="R33" s="30">
        <v>0</v>
      </c>
      <c r="S33" s="30">
        <v>0</v>
      </c>
      <c r="T33" s="30">
        <v>0</v>
      </c>
      <c r="U33" s="30">
        <v>0</v>
      </c>
      <c r="V33" s="115">
        <v>0</v>
      </c>
      <c r="W33" s="132">
        <v>89</v>
      </c>
      <c r="X33" s="33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115">
        <v>0</v>
      </c>
      <c r="AG33" s="132">
        <v>0</v>
      </c>
      <c r="AH33" s="33">
        <f t="shared" ref="AH33:AP33" si="26">SUM(AH34:AH43)</f>
        <v>0</v>
      </c>
      <c r="AI33" s="30">
        <f t="shared" si="26"/>
        <v>0</v>
      </c>
      <c r="AJ33" s="30">
        <f t="shared" si="26"/>
        <v>0</v>
      </c>
      <c r="AK33" s="30">
        <f t="shared" si="26"/>
        <v>0</v>
      </c>
      <c r="AL33" s="30">
        <f t="shared" si="26"/>
        <v>0</v>
      </c>
      <c r="AM33" s="30">
        <f t="shared" si="26"/>
        <v>0</v>
      </c>
      <c r="AN33" s="30">
        <f t="shared" si="26"/>
        <v>89</v>
      </c>
      <c r="AO33" s="30">
        <f t="shared" si="26"/>
        <v>0</v>
      </c>
      <c r="AP33" s="115">
        <f t="shared" si="26"/>
        <v>0</v>
      </c>
      <c r="AQ33" s="132">
        <f t="shared" si="2"/>
        <v>89</v>
      </c>
      <c r="AR33" s="63" t="str">
        <f t="shared" si="13"/>
        <v>172EPS010</v>
      </c>
      <c r="AS33" s="625" t="s">
        <v>1138</v>
      </c>
      <c r="AT33" s="625">
        <v>172</v>
      </c>
      <c r="AU33" s="625" t="s">
        <v>326</v>
      </c>
      <c r="AV33" s="626">
        <v>23</v>
      </c>
    </row>
    <row r="34" spans="2:48" ht="15" customHeight="1">
      <c r="B34" s="24" t="str">
        <f t="shared" si="3"/>
        <v>31EPS010</v>
      </c>
      <c r="C34" s="24" t="str">
        <f t="shared" si="4"/>
        <v>31EPS044</v>
      </c>
      <c r="D34" s="24" t="str">
        <f t="shared" si="5"/>
        <v>31EPS002</v>
      </c>
      <c r="E34" s="24" t="str">
        <f t="shared" si="6"/>
        <v>31EPS016</v>
      </c>
      <c r="F34" s="24" t="str">
        <f t="shared" si="7"/>
        <v>31EPS023</v>
      </c>
      <c r="G34" s="24" t="str">
        <f t="shared" si="8"/>
        <v>31EPS005</v>
      </c>
      <c r="H34" s="24" t="str">
        <f t="shared" si="9"/>
        <v>31EPS040</v>
      </c>
      <c r="I34" s="24" t="str">
        <f t="shared" si="10"/>
        <v>31EPS017</v>
      </c>
      <c r="J34" s="24" t="str">
        <f t="shared" si="11"/>
        <v>31EAS016</v>
      </c>
      <c r="K34" s="144" t="s">
        <v>419</v>
      </c>
      <c r="L34" s="25" t="s">
        <v>801</v>
      </c>
      <c r="M34" s="141">
        <v>31</v>
      </c>
      <c r="N34" s="35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114">
        <v>0</v>
      </c>
      <c r="W34" s="133">
        <v>0</v>
      </c>
      <c r="X34" s="35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114">
        <v>0</v>
      </c>
      <c r="AG34" s="133">
        <v>0</v>
      </c>
      <c r="AH34" s="35">
        <f t="shared" ref="AH34:AH43" si="27">IFERROR(VLOOKUP(B34,$AR$8:$AV$928,5,0),0)</f>
        <v>0</v>
      </c>
      <c r="AI34" s="29">
        <f t="shared" ref="AI34:AI43" si="28">IFERROR(VLOOKUP(C34,$AR$8:$AV$928,5,0),0)</f>
        <v>0</v>
      </c>
      <c r="AJ34" s="29">
        <f t="shared" ref="AJ34:AJ43" si="29">IFERROR(VLOOKUP(D34,$AR$8:$AV$928,5,0),0)</f>
        <v>0</v>
      </c>
      <c r="AK34" s="29">
        <f t="shared" ref="AK34:AK43" si="30">IFERROR(VLOOKUP(E34,$AR$8:$AV$928,5,0),0)</f>
        <v>0</v>
      </c>
      <c r="AL34" s="29">
        <f t="shared" ref="AL34:AL43" si="31">IFERROR(VLOOKUP(F34,$AR$8:$AV$928,5,0),0)</f>
        <v>0</v>
      </c>
      <c r="AM34" s="29">
        <f t="shared" ref="AM34:AM43" si="32">IFERROR(VLOOKUP(G34,$AR$8:$AV$928,5,0),0)</f>
        <v>0</v>
      </c>
      <c r="AN34" s="29">
        <f t="shared" ref="AN34:AN43" si="33">IFERROR(VLOOKUP(H34,$AR$8:$AV$928,5,0),0)</f>
        <v>1</v>
      </c>
      <c r="AO34" s="29">
        <f t="shared" ref="AO34:AO43" si="34">IFERROR(VLOOKUP(I34,$AR$8:$AV$928,5,0),0)</f>
        <v>0</v>
      </c>
      <c r="AP34" s="114">
        <f t="shared" ref="AP34:AP43" si="35">IFERROR(VLOOKUP(J34,$AR$8:$AV$928,5,0),0)</f>
        <v>0</v>
      </c>
      <c r="AQ34" s="133">
        <f t="shared" si="2"/>
        <v>1</v>
      </c>
      <c r="AR34" s="63" t="str">
        <f t="shared" si="13"/>
        <v>172EPS016</v>
      </c>
      <c r="AS34" s="625" t="s">
        <v>1138</v>
      </c>
      <c r="AT34" s="625">
        <v>172</v>
      </c>
      <c r="AU34" s="625" t="s">
        <v>771</v>
      </c>
      <c r="AV34" s="626">
        <v>92</v>
      </c>
    </row>
    <row r="35" spans="2:48" ht="15" customHeight="1">
      <c r="B35" s="24" t="str">
        <f t="shared" si="3"/>
        <v>40EPS010</v>
      </c>
      <c r="C35" s="24" t="str">
        <f t="shared" si="4"/>
        <v>40EPS044</v>
      </c>
      <c r="D35" s="24" t="str">
        <f t="shared" si="5"/>
        <v>40EPS002</v>
      </c>
      <c r="E35" s="24" t="str">
        <f t="shared" si="6"/>
        <v>40EPS016</v>
      </c>
      <c r="F35" s="24" t="str">
        <f t="shared" si="7"/>
        <v>40EPS023</v>
      </c>
      <c r="G35" s="24" t="str">
        <f t="shared" si="8"/>
        <v>40EPS005</v>
      </c>
      <c r="H35" s="24" t="str">
        <f t="shared" si="9"/>
        <v>40EPS040</v>
      </c>
      <c r="I35" s="24" t="str">
        <f t="shared" si="10"/>
        <v>40EPS017</v>
      </c>
      <c r="J35" s="24" t="str">
        <f t="shared" si="11"/>
        <v>40EAS016</v>
      </c>
      <c r="K35" s="144" t="s">
        <v>423</v>
      </c>
      <c r="L35" s="25" t="s">
        <v>801</v>
      </c>
      <c r="M35" s="141">
        <v>40</v>
      </c>
      <c r="N35" s="35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114">
        <v>0</v>
      </c>
      <c r="W35" s="133">
        <v>0</v>
      </c>
      <c r="X35" s="35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114">
        <v>0</v>
      </c>
      <c r="AG35" s="133">
        <v>0</v>
      </c>
      <c r="AH35" s="35">
        <f t="shared" si="27"/>
        <v>0</v>
      </c>
      <c r="AI35" s="29">
        <f t="shared" si="28"/>
        <v>0</v>
      </c>
      <c r="AJ35" s="29">
        <f t="shared" si="29"/>
        <v>0</v>
      </c>
      <c r="AK35" s="29">
        <f t="shared" si="30"/>
        <v>0</v>
      </c>
      <c r="AL35" s="29">
        <f t="shared" si="31"/>
        <v>0</v>
      </c>
      <c r="AM35" s="29">
        <f t="shared" si="32"/>
        <v>0</v>
      </c>
      <c r="AN35" s="29">
        <f t="shared" si="33"/>
        <v>2</v>
      </c>
      <c r="AO35" s="29">
        <f t="shared" si="34"/>
        <v>0</v>
      </c>
      <c r="AP35" s="114">
        <f t="shared" si="35"/>
        <v>0</v>
      </c>
      <c r="AQ35" s="133">
        <f t="shared" si="2"/>
        <v>2</v>
      </c>
      <c r="AR35" s="63" t="str">
        <f t="shared" si="13"/>
        <v>172EPS040</v>
      </c>
      <c r="AS35" s="625" t="s">
        <v>1138</v>
      </c>
      <c r="AT35" s="625">
        <v>172</v>
      </c>
      <c r="AU35" s="625" t="s">
        <v>292</v>
      </c>
      <c r="AV35" s="626">
        <v>25</v>
      </c>
    </row>
    <row r="36" spans="2:48" ht="15" customHeight="1">
      <c r="B36" s="24" t="str">
        <f t="shared" si="3"/>
        <v>190EPS010</v>
      </c>
      <c r="C36" s="24" t="str">
        <f t="shared" si="4"/>
        <v>190EPS044</v>
      </c>
      <c r="D36" s="24" t="str">
        <f t="shared" si="5"/>
        <v>190EPS002</v>
      </c>
      <c r="E36" s="24" t="str">
        <f t="shared" si="6"/>
        <v>190EPS016</v>
      </c>
      <c r="F36" s="24" t="str">
        <f t="shared" si="7"/>
        <v>190EPS023</v>
      </c>
      <c r="G36" s="24" t="str">
        <f t="shared" si="8"/>
        <v>190EPS005</v>
      </c>
      <c r="H36" s="24" t="str">
        <f t="shared" si="9"/>
        <v>190EPS040</v>
      </c>
      <c r="I36" s="24" t="str">
        <f t="shared" si="10"/>
        <v>190EPS017</v>
      </c>
      <c r="J36" s="24" t="str">
        <f t="shared" si="11"/>
        <v>190EAS016</v>
      </c>
      <c r="K36" s="144" t="s">
        <v>450</v>
      </c>
      <c r="L36" s="25" t="s">
        <v>801</v>
      </c>
      <c r="M36" s="141">
        <v>190</v>
      </c>
      <c r="N36" s="35">
        <v>0</v>
      </c>
      <c r="O36" s="29">
        <v>0</v>
      </c>
      <c r="P36" s="29">
        <v>0</v>
      </c>
      <c r="Q36" s="29">
        <v>3</v>
      </c>
      <c r="R36" s="29">
        <v>0</v>
      </c>
      <c r="S36" s="29">
        <v>0</v>
      </c>
      <c r="T36" s="29">
        <v>0</v>
      </c>
      <c r="U36" s="29">
        <v>0</v>
      </c>
      <c r="V36" s="114">
        <v>0</v>
      </c>
      <c r="W36" s="133">
        <v>3</v>
      </c>
      <c r="X36" s="35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114">
        <v>0</v>
      </c>
      <c r="AG36" s="133">
        <v>0</v>
      </c>
      <c r="AH36" s="35">
        <f t="shared" si="27"/>
        <v>0</v>
      </c>
      <c r="AI36" s="29">
        <f t="shared" si="28"/>
        <v>0</v>
      </c>
      <c r="AJ36" s="29">
        <f t="shared" si="29"/>
        <v>0</v>
      </c>
      <c r="AK36" s="29">
        <f t="shared" si="30"/>
        <v>0</v>
      </c>
      <c r="AL36" s="29">
        <f t="shared" si="31"/>
        <v>0</v>
      </c>
      <c r="AM36" s="29">
        <f t="shared" si="32"/>
        <v>0</v>
      </c>
      <c r="AN36" s="29">
        <f t="shared" si="33"/>
        <v>9</v>
      </c>
      <c r="AO36" s="29">
        <f t="shared" si="34"/>
        <v>0</v>
      </c>
      <c r="AP36" s="114">
        <f t="shared" si="35"/>
        <v>0</v>
      </c>
      <c r="AQ36" s="133">
        <f t="shared" si="2"/>
        <v>9</v>
      </c>
      <c r="AR36" s="63" t="str">
        <f t="shared" si="13"/>
        <v>172ESSC02</v>
      </c>
      <c r="AS36" s="625" t="s">
        <v>1138</v>
      </c>
      <c r="AT36" s="625">
        <v>172</v>
      </c>
      <c r="AU36" s="625" t="s">
        <v>1135</v>
      </c>
      <c r="AV36" s="626">
        <v>7</v>
      </c>
    </row>
    <row r="37" spans="2:48" ht="15" customHeight="1">
      <c r="B37" s="24" t="str">
        <f t="shared" si="3"/>
        <v>604EPS010</v>
      </c>
      <c r="C37" s="24" t="str">
        <f t="shared" si="4"/>
        <v>604EPS044</v>
      </c>
      <c r="D37" s="24" t="str">
        <f t="shared" si="5"/>
        <v>604EPS002</v>
      </c>
      <c r="E37" s="24" t="str">
        <f t="shared" si="6"/>
        <v>604EPS016</v>
      </c>
      <c r="F37" s="24" t="str">
        <f t="shared" si="7"/>
        <v>604EPS023</v>
      </c>
      <c r="G37" s="24" t="str">
        <f t="shared" si="8"/>
        <v>604EPS005</v>
      </c>
      <c r="H37" s="24" t="str">
        <f t="shared" si="9"/>
        <v>604EPS040</v>
      </c>
      <c r="I37" s="24" t="str">
        <f t="shared" si="10"/>
        <v>604EPS017</v>
      </c>
      <c r="J37" s="24" t="str">
        <f t="shared" si="11"/>
        <v>604EAS016</v>
      </c>
      <c r="K37" s="144" t="s">
        <v>496</v>
      </c>
      <c r="L37" s="25" t="s">
        <v>801</v>
      </c>
      <c r="M37" s="141">
        <v>604</v>
      </c>
      <c r="N37" s="35">
        <v>0</v>
      </c>
      <c r="O37" s="29">
        <v>0</v>
      </c>
      <c r="P37" s="29">
        <v>0</v>
      </c>
      <c r="Q37" s="29">
        <v>25</v>
      </c>
      <c r="R37" s="29">
        <v>0</v>
      </c>
      <c r="S37" s="29">
        <v>0</v>
      </c>
      <c r="T37" s="29">
        <v>0</v>
      </c>
      <c r="U37" s="29">
        <v>0</v>
      </c>
      <c r="V37" s="114">
        <v>0</v>
      </c>
      <c r="W37" s="133">
        <v>25</v>
      </c>
      <c r="X37" s="35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114">
        <v>0</v>
      </c>
      <c r="AG37" s="133">
        <v>0</v>
      </c>
      <c r="AH37" s="35">
        <f t="shared" si="27"/>
        <v>0</v>
      </c>
      <c r="AI37" s="29">
        <f t="shared" si="28"/>
        <v>0</v>
      </c>
      <c r="AJ37" s="29">
        <f t="shared" si="29"/>
        <v>0</v>
      </c>
      <c r="AK37" s="29">
        <f t="shared" si="30"/>
        <v>0</v>
      </c>
      <c r="AL37" s="29">
        <f t="shared" si="31"/>
        <v>0</v>
      </c>
      <c r="AM37" s="29">
        <f t="shared" si="32"/>
        <v>0</v>
      </c>
      <c r="AN37" s="29">
        <f t="shared" si="33"/>
        <v>17</v>
      </c>
      <c r="AO37" s="29">
        <f t="shared" si="34"/>
        <v>0</v>
      </c>
      <c r="AP37" s="114">
        <f t="shared" si="35"/>
        <v>0</v>
      </c>
      <c r="AQ37" s="133">
        <f t="shared" si="2"/>
        <v>17</v>
      </c>
      <c r="AR37" s="63" t="str">
        <f t="shared" si="13"/>
        <v>475EPS040</v>
      </c>
      <c r="AS37" s="625" t="s">
        <v>1138</v>
      </c>
      <c r="AT37" s="625">
        <v>475</v>
      </c>
      <c r="AU37" s="625" t="s">
        <v>292</v>
      </c>
      <c r="AV37" s="626">
        <v>15</v>
      </c>
    </row>
    <row r="38" spans="2:48" ht="15" customHeight="1">
      <c r="B38" s="24" t="str">
        <f t="shared" si="3"/>
        <v>670EPS010</v>
      </c>
      <c r="C38" s="24" t="str">
        <f t="shared" si="4"/>
        <v>670EPS044</v>
      </c>
      <c r="D38" s="24" t="str">
        <f t="shared" si="5"/>
        <v>670EPS002</v>
      </c>
      <c r="E38" s="24" t="str">
        <f t="shared" si="6"/>
        <v>670EPS016</v>
      </c>
      <c r="F38" s="24" t="str">
        <f t="shared" si="7"/>
        <v>670EPS023</v>
      </c>
      <c r="G38" s="24" t="str">
        <f t="shared" si="8"/>
        <v>670EPS005</v>
      </c>
      <c r="H38" s="24" t="str">
        <f t="shared" si="9"/>
        <v>670EPS040</v>
      </c>
      <c r="I38" s="24" t="str">
        <f t="shared" si="10"/>
        <v>670EPS017</v>
      </c>
      <c r="J38" s="24" t="str">
        <f t="shared" si="11"/>
        <v>670EAS016</v>
      </c>
      <c r="K38" s="144" t="s">
        <v>512</v>
      </c>
      <c r="L38" s="25" t="s">
        <v>801</v>
      </c>
      <c r="M38" s="141">
        <v>670</v>
      </c>
      <c r="N38" s="35">
        <v>0</v>
      </c>
      <c r="O38" s="29">
        <v>0</v>
      </c>
      <c r="P38" s="29">
        <v>0</v>
      </c>
      <c r="Q38" s="29">
        <v>7</v>
      </c>
      <c r="R38" s="29">
        <v>0</v>
      </c>
      <c r="S38" s="29">
        <v>0</v>
      </c>
      <c r="T38" s="29">
        <v>0</v>
      </c>
      <c r="U38" s="29">
        <v>0</v>
      </c>
      <c r="V38" s="114">
        <v>0</v>
      </c>
      <c r="W38" s="133">
        <v>7</v>
      </c>
      <c r="X38" s="35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114">
        <v>0</v>
      </c>
      <c r="AG38" s="133">
        <v>0</v>
      </c>
      <c r="AH38" s="35">
        <f t="shared" si="27"/>
        <v>0</v>
      </c>
      <c r="AI38" s="29">
        <f t="shared" si="28"/>
        <v>0</v>
      </c>
      <c r="AJ38" s="29">
        <f t="shared" si="29"/>
        <v>0</v>
      </c>
      <c r="AK38" s="29">
        <f t="shared" si="30"/>
        <v>0</v>
      </c>
      <c r="AL38" s="29">
        <f t="shared" si="31"/>
        <v>0</v>
      </c>
      <c r="AM38" s="29">
        <f t="shared" si="32"/>
        <v>0</v>
      </c>
      <c r="AN38" s="29">
        <f t="shared" si="33"/>
        <v>10</v>
      </c>
      <c r="AO38" s="29">
        <f t="shared" si="34"/>
        <v>0</v>
      </c>
      <c r="AP38" s="114">
        <f t="shared" si="35"/>
        <v>0</v>
      </c>
      <c r="AQ38" s="133">
        <f t="shared" si="2"/>
        <v>10</v>
      </c>
      <c r="AR38" s="63" t="str">
        <f t="shared" si="13"/>
        <v>480EPS040</v>
      </c>
      <c r="AS38" s="625" t="s">
        <v>1138</v>
      </c>
      <c r="AT38" s="625">
        <v>480</v>
      </c>
      <c r="AU38" s="625" t="s">
        <v>292</v>
      </c>
      <c r="AV38" s="626">
        <v>9</v>
      </c>
    </row>
    <row r="39" spans="2:48" ht="15" customHeight="1">
      <c r="B39" s="24" t="str">
        <f t="shared" si="3"/>
        <v>690EPS010</v>
      </c>
      <c r="C39" s="24" t="str">
        <f t="shared" si="4"/>
        <v>690EPS044</v>
      </c>
      <c r="D39" s="24" t="str">
        <f t="shared" si="5"/>
        <v>690EPS002</v>
      </c>
      <c r="E39" s="24" t="str">
        <f t="shared" si="6"/>
        <v>690EPS016</v>
      </c>
      <c r="F39" s="24" t="str">
        <f t="shared" si="7"/>
        <v>690EPS023</v>
      </c>
      <c r="G39" s="24" t="str">
        <f t="shared" si="8"/>
        <v>690EPS005</v>
      </c>
      <c r="H39" s="24" t="str">
        <f t="shared" si="9"/>
        <v>690EPS040</v>
      </c>
      <c r="I39" s="24" t="str">
        <f t="shared" si="10"/>
        <v>690EPS017</v>
      </c>
      <c r="J39" s="24" t="str">
        <f t="shared" si="11"/>
        <v>690EAS016</v>
      </c>
      <c r="K39" s="144" t="s">
        <v>516</v>
      </c>
      <c r="L39" s="25" t="s">
        <v>801</v>
      </c>
      <c r="M39" s="141">
        <v>690</v>
      </c>
      <c r="N39" s="35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114">
        <v>0</v>
      </c>
      <c r="W39" s="133">
        <v>0</v>
      </c>
      <c r="X39" s="35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114">
        <v>0</v>
      </c>
      <c r="AG39" s="133">
        <v>0</v>
      </c>
      <c r="AH39" s="35">
        <f t="shared" si="27"/>
        <v>0</v>
      </c>
      <c r="AI39" s="29">
        <f t="shared" si="28"/>
        <v>0</v>
      </c>
      <c r="AJ39" s="29">
        <f t="shared" si="29"/>
        <v>0</v>
      </c>
      <c r="AK39" s="29">
        <f t="shared" si="30"/>
        <v>0</v>
      </c>
      <c r="AL39" s="29">
        <f t="shared" si="31"/>
        <v>0</v>
      </c>
      <c r="AM39" s="29">
        <f t="shared" si="32"/>
        <v>0</v>
      </c>
      <c r="AN39" s="29">
        <f t="shared" si="33"/>
        <v>4</v>
      </c>
      <c r="AO39" s="29">
        <f t="shared" si="34"/>
        <v>0</v>
      </c>
      <c r="AP39" s="114">
        <f t="shared" si="35"/>
        <v>0</v>
      </c>
      <c r="AQ39" s="133">
        <f t="shared" si="2"/>
        <v>4</v>
      </c>
      <c r="AR39" s="63" t="str">
        <f t="shared" si="13"/>
        <v>480ESSC02</v>
      </c>
      <c r="AS39" s="625" t="s">
        <v>1138</v>
      </c>
      <c r="AT39" s="625">
        <v>480</v>
      </c>
      <c r="AU39" s="625" t="s">
        <v>1135</v>
      </c>
      <c r="AV39" s="626">
        <v>1</v>
      </c>
    </row>
    <row r="40" spans="2:48" ht="15" customHeight="1">
      <c r="B40" s="24" t="str">
        <f t="shared" ref="B40:B71" si="36">CONCATENATE(M40,$AH$5)</f>
        <v>736EPS010</v>
      </c>
      <c r="C40" s="24" t="str">
        <f t="shared" ref="C40:C71" si="37">CONCATENATE(M40,$AI$5)</f>
        <v>736EPS044</v>
      </c>
      <c r="D40" s="24" t="str">
        <f t="shared" ref="D40:D71" si="38">CONCATENATE(M40,$AJ$5)</f>
        <v>736EPS002</v>
      </c>
      <c r="E40" s="24" t="str">
        <f t="shared" ref="E40:E71" si="39">CONCATENATE(M40,$AK$5)</f>
        <v>736EPS016</v>
      </c>
      <c r="F40" s="24" t="str">
        <f t="shared" ref="F40:F71" si="40">CONCATENATE(M40,$AL$5)</f>
        <v>736EPS023</v>
      </c>
      <c r="G40" s="24" t="str">
        <f t="shared" ref="G40:G71" si="41">CONCATENATE(M40,$AM$5)</f>
        <v>736EPS005</v>
      </c>
      <c r="H40" s="24" t="str">
        <f t="shared" ref="H40:H71" si="42">CONCATENATE(M40,$AN$5)</f>
        <v>736EPS040</v>
      </c>
      <c r="I40" s="24" t="str">
        <f t="shared" ref="I40:I71" si="43">CONCATENATE(M40,$AO$5)</f>
        <v>736EPS017</v>
      </c>
      <c r="J40" s="24" t="str">
        <f t="shared" ref="J40:J71" si="44">CONCATENATE(M40,$AP$5)</f>
        <v>736EAS016</v>
      </c>
      <c r="K40" s="144" t="s">
        <v>518</v>
      </c>
      <c r="L40" s="25" t="s">
        <v>801</v>
      </c>
      <c r="M40" s="141">
        <v>736</v>
      </c>
      <c r="N40" s="35">
        <v>0</v>
      </c>
      <c r="O40" s="29">
        <v>0</v>
      </c>
      <c r="P40" s="29">
        <v>0</v>
      </c>
      <c r="Q40" s="29">
        <v>24</v>
      </c>
      <c r="R40" s="29">
        <v>0</v>
      </c>
      <c r="S40" s="29">
        <v>0</v>
      </c>
      <c r="T40" s="29">
        <v>0</v>
      </c>
      <c r="U40" s="29">
        <v>0</v>
      </c>
      <c r="V40" s="114">
        <v>0</v>
      </c>
      <c r="W40" s="133">
        <v>24</v>
      </c>
      <c r="X40" s="35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114">
        <v>0</v>
      </c>
      <c r="AG40" s="133">
        <v>0</v>
      </c>
      <c r="AH40" s="35">
        <f t="shared" si="27"/>
        <v>0</v>
      </c>
      <c r="AI40" s="29">
        <f t="shared" si="28"/>
        <v>0</v>
      </c>
      <c r="AJ40" s="29">
        <f t="shared" si="29"/>
        <v>0</v>
      </c>
      <c r="AK40" s="29">
        <f t="shared" si="30"/>
        <v>0</v>
      </c>
      <c r="AL40" s="29">
        <f t="shared" si="31"/>
        <v>0</v>
      </c>
      <c r="AM40" s="29">
        <f t="shared" si="32"/>
        <v>0</v>
      </c>
      <c r="AN40" s="29">
        <f t="shared" si="33"/>
        <v>12</v>
      </c>
      <c r="AO40" s="29">
        <f t="shared" si="34"/>
        <v>0</v>
      </c>
      <c r="AP40" s="114">
        <f t="shared" si="35"/>
        <v>0</v>
      </c>
      <c r="AQ40" s="133">
        <f t="shared" si="2"/>
        <v>12</v>
      </c>
      <c r="AR40" s="63" t="str">
        <f t="shared" si="13"/>
        <v>490EPS040</v>
      </c>
      <c r="AS40" s="625" t="s">
        <v>1138</v>
      </c>
      <c r="AT40" s="625">
        <v>490</v>
      </c>
      <c r="AU40" s="625" t="s">
        <v>292</v>
      </c>
      <c r="AV40" s="626">
        <v>11</v>
      </c>
    </row>
    <row r="41" spans="2:48" ht="15" customHeight="1">
      <c r="B41" s="24" t="str">
        <f t="shared" si="36"/>
        <v>858EPS010</v>
      </c>
      <c r="C41" s="24" t="str">
        <f t="shared" si="37"/>
        <v>858EPS044</v>
      </c>
      <c r="D41" s="24" t="str">
        <f t="shared" si="38"/>
        <v>858EPS002</v>
      </c>
      <c r="E41" s="24" t="str">
        <f t="shared" si="39"/>
        <v>858EPS016</v>
      </c>
      <c r="F41" s="24" t="str">
        <f t="shared" si="40"/>
        <v>858EPS023</v>
      </c>
      <c r="G41" s="24" t="str">
        <f t="shared" si="41"/>
        <v>858EPS005</v>
      </c>
      <c r="H41" s="24" t="str">
        <f t="shared" si="42"/>
        <v>858EPS040</v>
      </c>
      <c r="I41" s="24" t="str">
        <f t="shared" si="43"/>
        <v>858EPS017</v>
      </c>
      <c r="J41" s="24" t="str">
        <f t="shared" si="44"/>
        <v>858EAS016</v>
      </c>
      <c r="K41" s="144" t="s">
        <v>531</v>
      </c>
      <c r="L41" s="25" t="s">
        <v>801</v>
      </c>
      <c r="M41" s="141">
        <v>858</v>
      </c>
      <c r="N41" s="35">
        <v>0</v>
      </c>
      <c r="O41" s="29">
        <v>0</v>
      </c>
      <c r="P41" s="29">
        <v>0</v>
      </c>
      <c r="Q41" s="29">
        <v>29</v>
      </c>
      <c r="R41" s="29">
        <v>0</v>
      </c>
      <c r="S41" s="29">
        <v>0</v>
      </c>
      <c r="T41" s="29">
        <v>0</v>
      </c>
      <c r="U41" s="29">
        <v>0</v>
      </c>
      <c r="V41" s="114">
        <v>0</v>
      </c>
      <c r="W41" s="133">
        <v>29</v>
      </c>
      <c r="X41" s="35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114">
        <v>0</v>
      </c>
      <c r="AG41" s="133">
        <v>0</v>
      </c>
      <c r="AH41" s="35">
        <f t="shared" si="27"/>
        <v>0</v>
      </c>
      <c r="AI41" s="29">
        <f t="shared" si="28"/>
        <v>0</v>
      </c>
      <c r="AJ41" s="29">
        <f t="shared" si="29"/>
        <v>0</v>
      </c>
      <c r="AK41" s="29">
        <f t="shared" si="30"/>
        <v>0</v>
      </c>
      <c r="AL41" s="29">
        <f t="shared" si="31"/>
        <v>0</v>
      </c>
      <c r="AM41" s="29">
        <f t="shared" si="32"/>
        <v>0</v>
      </c>
      <c r="AN41" s="29">
        <f t="shared" si="33"/>
        <v>15</v>
      </c>
      <c r="AO41" s="29">
        <f t="shared" si="34"/>
        <v>0</v>
      </c>
      <c r="AP41" s="114">
        <f t="shared" si="35"/>
        <v>0</v>
      </c>
      <c r="AQ41" s="133">
        <f t="shared" si="2"/>
        <v>15</v>
      </c>
      <c r="AR41" s="63" t="str">
        <f t="shared" si="13"/>
        <v>490ESSC02</v>
      </c>
      <c r="AS41" s="625" t="s">
        <v>1138</v>
      </c>
      <c r="AT41" s="625">
        <v>490</v>
      </c>
      <c r="AU41" s="625" t="s">
        <v>1135</v>
      </c>
      <c r="AV41" s="626">
        <v>17</v>
      </c>
    </row>
    <row r="42" spans="2:48" ht="15" customHeight="1">
      <c r="B42" s="24" t="str">
        <f t="shared" si="36"/>
        <v>885EPS010</v>
      </c>
      <c r="C42" s="24" t="str">
        <f t="shared" si="37"/>
        <v>885EPS044</v>
      </c>
      <c r="D42" s="24" t="str">
        <f t="shared" si="38"/>
        <v>885EPS002</v>
      </c>
      <c r="E42" s="24" t="str">
        <f t="shared" si="39"/>
        <v>885EPS016</v>
      </c>
      <c r="F42" s="24" t="str">
        <f t="shared" si="40"/>
        <v>885EPS023</v>
      </c>
      <c r="G42" s="24" t="str">
        <f t="shared" si="41"/>
        <v>885EPS005</v>
      </c>
      <c r="H42" s="24" t="str">
        <f t="shared" si="42"/>
        <v>885EPS040</v>
      </c>
      <c r="I42" s="24" t="str">
        <f t="shared" si="43"/>
        <v>885EPS017</v>
      </c>
      <c r="J42" s="24" t="str">
        <f t="shared" si="44"/>
        <v>885EAS016</v>
      </c>
      <c r="K42" s="144" t="s">
        <v>534</v>
      </c>
      <c r="L42" s="25" t="s">
        <v>801</v>
      </c>
      <c r="M42" s="141">
        <v>885</v>
      </c>
      <c r="N42" s="35">
        <v>0</v>
      </c>
      <c r="O42" s="29">
        <v>1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114">
        <v>0</v>
      </c>
      <c r="W42" s="133">
        <v>1</v>
      </c>
      <c r="X42" s="35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114">
        <v>0</v>
      </c>
      <c r="AG42" s="133">
        <v>0</v>
      </c>
      <c r="AH42" s="35">
        <f t="shared" si="27"/>
        <v>0</v>
      </c>
      <c r="AI42" s="29">
        <f t="shared" si="28"/>
        <v>0</v>
      </c>
      <c r="AJ42" s="29">
        <f t="shared" si="29"/>
        <v>0</v>
      </c>
      <c r="AK42" s="29">
        <f t="shared" si="30"/>
        <v>0</v>
      </c>
      <c r="AL42" s="29">
        <f t="shared" si="31"/>
        <v>0</v>
      </c>
      <c r="AM42" s="29">
        <f t="shared" si="32"/>
        <v>0</v>
      </c>
      <c r="AN42" s="29">
        <f t="shared" si="33"/>
        <v>5</v>
      </c>
      <c r="AO42" s="29">
        <f t="shared" si="34"/>
        <v>0</v>
      </c>
      <c r="AP42" s="114">
        <f t="shared" si="35"/>
        <v>0</v>
      </c>
      <c r="AQ42" s="133">
        <f t="shared" si="2"/>
        <v>5</v>
      </c>
      <c r="AR42" s="63" t="str">
        <f t="shared" si="13"/>
        <v>659EPS040</v>
      </c>
      <c r="AS42" s="625" t="s">
        <v>1138</v>
      </c>
      <c r="AT42" s="625">
        <v>659</v>
      </c>
      <c r="AU42" s="625" t="s">
        <v>292</v>
      </c>
      <c r="AV42" s="626">
        <v>19</v>
      </c>
    </row>
    <row r="43" spans="2:48" ht="15" customHeight="1">
      <c r="B43" s="24" t="str">
        <f t="shared" si="36"/>
        <v>890EPS010</v>
      </c>
      <c r="C43" s="24" t="str">
        <f t="shared" si="37"/>
        <v>890EPS044</v>
      </c>
      <c r="D43" s="24" t="str">
        <f t="shared" si="38"/>
        <v>890EPS002</v>
      </c>
      <c r="E43" s="24" t="str">
        <f t="shared" si="39"/>
        <v>890EPS016</v>
      </c>
      <c r="F43" s="24" t="str">
        <f t="shared" si="40"/>
        <v>890EPS023</v>
      </c>
      <c r="G43" s="24" t="str">
        <f t="shared" si="41"/>
        <v>890EPS005</v>
      </c>
      <c r="H43" s="24" t="str">
        <f t="shared" si="42"/>
        <v>890EPS040</v>
      </c>
      <c r="I43" s="24" t="str">
        <f t="shared" si="43"/>
        <v>890EPS017</v>
      </c>
      <c r="J43" s="24" t="str">
        <f t="shared" si="44"/>
        <v>890EAS016</v>
      </c>
      <c r="K43" s="144" t="s">
        <v>536</v>
      </c>
      <c r="L43" s="25" t="s">
        <v>801</v>
      </c>
      <c r="M43" s="141">
        <v>890</v>
      </c>
      <c r="N43" s="35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114">
        <v>0</v>
      </c>
      <c r="W43" s="133">
        <v>0</v>
      </c>
      <c r="X43" s="35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114">
        <v>0</v>
      </c>
      <c r="AG43" s="133">
        <v>0</v>
      </c>
      <c r="AH43" s="35">
        <f t="shared" si="27"/>
        <v>0</v>
      </c>
      <c r="AI43" s="29">
        <f t="shared" si="28"/>
        <v>0</v>
      </c>
      <c r="AJ43" s="29">
        <f t="shared" si="29"/>
        <v>0</v>
      </c>
      <c r="AK43" s="29">
        <f t="shared" si="30"/>
        <v>0</v>
      </c>
      <c r="AL43" s="29">
        <f t="shared" si="31"/>
        <v>0</v>
      </c>
      <c r="AM43" s="29">
        <f t="shared" si="32"/>
        <v>0</v>
      </c>
      <c r="AN43" s="29">
        <f t="shared" si="33"/>
        <v>14</v>
      </c>
      <c r="AO43" s="29">
        <f t="shared" si="34"/>
        <v>0</v>
      </c>
      <c r="AP43" s="114">
        <f t="shared" si="35"/>
        <v>0</v>
      </c>
      <c r="AQ43" s="133">
        <f t="shared" si="2"/>
        <v>14</v>
      </c>
      <c r="AR43" s="63" t="str">
        <f t="shared" si="13"/>
        <v>659ESSC02</v>
      </c>
      <c r="AS43" s="625" t="s">
        <v>1138</v>
      </c>
      <c r="AT43" s="625">
        <v>659</v>
      </c>
      <c r="AU43" s="625" t="s">
        <v>1135</v>
      </c>
      <c r="AV43" s="626">
        <v>6</v>
      </c>
    </row>
    <row r="44" spans="2:48" ht="15" customHeight="1">
      <c r="B44" s="24" t="str">
        <f t="shared" si="36"/>
        <v>EPS010</v>
      </c>
      <c r="C44" s="24" t="str">
        <f t="shared" si="37"/>
        <v>EPS044</v>
      </c>
      <c r="D44" s="24" t="str">
        <f t="shared" si="38"/>
        <v>EPS002</v>
      </c>
      <c r="E44" s="24" t="str">
        <f t="shared" si="39"/>
        <v>EPS016</v>
      </c>
      <c r="F44" s="24" t="str">
        <f t="shared" si="40"/>
        <v>EPS023</v>
      </c>
      <c r="G44" s="24" t="str">
        <f t="shared" si="41"/>
        <v>EPS005</v>
      </c>
      <c r="H44" s="24" t="str">
        <f t="shared" si="42"/>
        <v>EPS040</v>
      </c>
      <c r="I44" s="24" t="str">
        <f t="shared" si="43"/>
        <v>EPS017</v>
      </c>
      <c r="J44" s="24" t="str">
        <f t="shared" si="44"/>
        <v>EAS016</v>
      </c>
      <c r="K44" s="142" t="s">
        <v>1140</v>
      </c>
      <c r="L44" s="107"/>
      <c r="M44" s="143"/>
      <c r="N44" s="33">
        <v>0</v>
      </c>
      <c r="O44" s="30">
        <v>2</v>
      </c>
      <c r="P44" s="30">
        <v>1</v>
      </c>
      <c r="Q44" s="30">
        <v>42</v>
      </c>
      <c r="R44" s="30">
        <v>1</v>
      </c>
      <c r="S44" s="30">
        <v>1</v>
      </c>
      <c r="T44" s="30">
        <v>1</v>
      </c>
      <c r="U44" s="30">
        <v>0</v>
      </c>
      <c r="V44" s="115">
        <v>0</v>
      </c>
      <c r="W44" s="132">
        <v>48</v>
      </c>
      <c r="X44" s="33">
        <v>0</v>
      </c>
      <c r="Y44" s="30">
        <v>0</v>
      </c>
      <c r="Z44" s="30">
        <v>1</v>
      </c>
      <c r="AA44" s="30">
        <v>0</v>
      </c>
      <c r="AB44" s="30">
        <v>1</v>
      </c>
      <c r="AC44" s="30">
        <v>2</v>
      </c>
      <c r="AD44" s="30">
        <v>0</v>
      </c>
      <c r="AE44" s="30">
        <v>0</v>
      </c>
      <c r="AF44" s="115">
        <v>0</v>
      </c>
      <c r="AG44" s="132">
        <v>4</v>
      </c>
      <c r="AH44" s="33">
        <f t="shared" ref="AH44:AP44" si="45">SUM(AH45:AH63)</f>
        <v>0</v>
      </c>
      <c r="AI44" s="30">
        <f t="shared" si="45"/>
        <v>0</v>
      </c>
      <c r="AJ44" s="30">
        <f t="shared" si="45"/>
        <v>1</v>
      </c>
      <c r="AK44" s="30">
        <f t="shared" si="45"/>
        <v>0</v>
      </c>
      <c r="AL44" s="30">
        <f t="shared" si="45"/>
        <v>0</v>
      </c>
      <c r="AM44" s="30">
        <f t="shared" si="45"/>
        <v>0</v>
      </c>
      <c r="AN44" s="30">
        <f>SUM(AN45:AN63)</f>
        <v>109</v>
      </c>
      <c r="AO44" s="30">
        <f>SUM(AO45:AO63)</f>
        <v>0</v>
      </c>
      <c r="AP44" s="115">
        <f t="shared" si="45"/>
        <v>0</v>
      </c>
      <c r="AQ44" s="132">
        <f t="shared" si="2"/>
        <v>110</v>
      </c>
      <c r="AR44" s="63" t="str">
        <f t="shared" si="13"/>
        <v>665EPS016</v>
      </c>
      <c r="AS44" s="625" t="s">
        <v>1138</v>
      </c>
      <c r="AT44" s="625">
        <v>665</v>
      </c>
      <c r="AU44" s="625" t="s">
        <v>771</v>
      </c>
      <c r="AV44" s="626">
        <v>28</v>
      </c>
    </row>
    <row r="45" spans="2:48" ht="15" customHeight="1">
      <c r="B45" s="24" t="str">
        <f t="shared" si="36"/>
        <v>4EPS010</v>
      </c>
      <c r="C45" s="24" t="str">
        <f t="shared" si="37"/>
        <v>4EPS044</v>
      </c>
      <c r="D45" s="24" t="str">
        <f t="shared" si="38"/>
        <v>4EPS002</v>
      </c>
      <c r="E45" s="24" t="str">
        <f t="shared" si="39"/>
        <v>4EPS016</v>
      </c>
      <c r="F45" s="24" t="str">
        <f t="shared" si="40"/>
        <v>4EPS023</v>
      </c>
      <c r="G45" s="24" t="str">
        <f t="shared" si="41"/>
        <v>4EPS005</v>
      </c>
      <c r="H45" s="24" t="str">
        <f t="shared" si="42"/>
        <v>4EPS040</v>
      </c>
      <c r="I45" s="24" t="str">
        <f t="shared" si="43"/>
        <v>4EPS017</v>
      </c>
      <c r="J45" s="24" t="str">
        <f t="shared" si="44"/>
        <v>4EAS016</v>
      </c>
      <c r="K45" s="144" t="s">
        <v>416</v>
      </c>
      <c r="L45" s="25" t="s">
        <v>689</v>
      </c>
      <c r="M45" s="141">
        <v>4</v>
      </c>
      <c r="N45" s="35">
        <v>0</v>
      </c>
      <c r="O45" s="29">
        <v>0</v>
      </c>
      <c r="P45" s="29">
        <v>0</v>
      </c>
      <c r="Q45" s="29">
        <v>0</v>
      </c>
      <c r="R45" s="29">
        <v>1</v>
      </c>
      <c r="S45" s="29">
        <v>0</v>
      </c>
      <c r="T45" s="29">
        <v>0</v>
      </c>
      <c r="U45" s="29">
        <v>0</v>
      </c>
      <c r="V45" s="114">
        <v>0</v>
      </c>
      <c r="W45" s="133">
        <v>1</v>
      </c>
      <c r="X45" s="35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114">
        <v>0</v>
      </c>
      <c r="AG45" s="133">
        <v>0</v>
      </c>
      <c r="AH45" s="35">
        <f t="shared" ref="AH45:AH63" si="46">IFERROR(VLOOKUP(B45,$AR$8:$AV$928,5,0),0)</f>
        <v>0</v>
      </c>
      <c r="AI45" s="29">
        <f t="shared" ref="AI45:AI63" si="47">IFERROR(VLOOKUP(C45,$AR$8:$AV$928,5,0),0)</f>
        <v>0</v>
      </c>
      <c r="AJ45" s="29">
        <f t="shared" ref="AJ45:AJ63" si="48">IFERROR(VLOOKUP(D45,$AR$8:$AV$928,5,0),0)</f>
        <v>0</v>
      </c>
      <c r="AK45" s="29">
        <f t="shared" ref="AK45:AK63" si="49">IFERROR(VLOOKUP(E45,$AR$8:$AV$928,5,0),0)</f>
        <v>0</v>
      </c>
      <c r="AL45" s="29">
        <f t="shared" ref="AL45:AL63" si="50">IFERROR(VLOOKUP(F45,$AR$8:$AV$928,5,0),0)</f>
        <v>0</v>
      </c>
      <c r="AM45" s="29">
        <f t="shared" ref="AM45:AM63" si="51">IFERROR(VLOOKUP(G45,$AR$8:$AV$928,5,0),0)</f>
        <v>0</v>
      </c>
      <c r="AN45" s="29">
        <f t="shared" ref="AN45:AN63" si="52">IFERROR(VLOOKUP(H45,$AR$8:$AV$928,5,0),0)</f>
        <v>2</v>
      </c>
      <c r="AO45" s="29">
        <f t="shared" ref="AO45:AO63" si="53">IFERROR(VLOOKUP(I45,$AR$8:$AV$928,5,0),0)</f>
        <v>0</v>
      </c>
      <c r="AP45" s="114">
        <f t="shared" ref="AP45:AP63" si="54">IFERROR(VLOOKUP(J45,$AR$8:$AV$928,5,0),0)</f>
        <v>0</v>
      </c>
      <c r="AQ45" s="133">
        <f t="shared" si="2"/>
        <v>2</v>
      </c>
      <c r="AR45" s="63" t="str">
        <f t="shared" si="13"/>
        <v>665EPS040</v>
      </c>
      <c r="AS45" s="625" t="s">
        <v>1138</v>
      </c>
      <c r="AT45" s="625">
        <v>665</v>
      </c>
      <c r="AU45" s="625" t="s">
        <v>292</v>
      </c>
      <c r="AV45" s="626">
        <v>14</v>
      </c>
    </row>
    <row r="46" spans="2:48" ht="15" customHeight="1">
      <c r="B46" s="24" t="str">
        <f t="shared" si="36"/>
        <v>42EPS010</v>
      </c>
      <c r="C46" s="24" t="str">
        <f t="shared" si="37"/>
        <v>42EPS044</v>
      </c>
      <c r="D46" s="24" t="str">
        <f t="shared" si="38"/>
        <v>42EPS002</v>
      </c>
      <c r="E46" s="24" t="str">
        <f t="shared" si="39"/>
        <v>42EPS016</v>
      </c>
      <c r="F46" s="24" t="str">
        <f t="shared" si="40"/>
        <v>42EPS023</v>
      </c>
      <c r="G46" s="24" t="str">
        <f t="shared" si="41"/>
        <v>42EPS005</v>
      </c>
      <c r="H46" s="24" t="str">
        <f t="shared" si="42"/>
        <v>42EPS040</v>
      </c>
      <c r="I46" s="24" t="str">
        <f t="shared" si="43"/>
        <v>42EPS017</v>
      </c>
      <c r="J46" s="24" t="str">
        <f t="shared" si="44"/>
        <v>42EAS016</v>
      </c>
      <c r="K46" s="146" t="s">
        <v>424</v>
      </c>
      <c r="L46" s="25" t="s">
        <v>689</v>
      </c>
      <c r="M46" s="141">
        <v>42</v>
      </c>
      <c r="N46" s="35">
        <v>0</v>
      </c>
      <c r="O46" s="29">
        <v>1</v>
      </c>
      <c r="P46" s="29">
        <v>0</v>
      </c>
      <c r="Q46" s="29">
        <v>23</v>
      </c>
      <c r="R46" s="29">
        <v>0</v>
      </c>
      <c r="S46" s="29">
        <v>0</v>
      </c>
      <c r="T46" s="29">
        <v>0</v>
      </c>
      <c r="U46" s="29">
        <v>0</v>
      </c>
      <c r="V46" s="114">
        <v>0</v>
      </c>
      <c r="W46" s="133">
        <v>24</v>
      </c>
      <c r="X46" s="35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114">
        <v>0</v>
      </c>
      <c r="AG46" s="133">
        <v>0</v>
      </c>
      <c r="AH46" s="35">
        <f t="shared" si="46"/>
        <v>0</v>
      </c>
      <c r="AI46" s="29">
        <f t="shared" si="47"/>
        <v>0</v>
      </c>
      <c r="AJ46" s="29">
        <f t="shared" si="48"/>
        <v>0</v>
      </c>
      <c r="AK46" s="29">
        <f t="shared" si="49"/>
        <v>0</v>
      </c>
      <c r="AL46" s="29">
        <f t="shared" si="50"/>
        <v>0</v>
      </c>
      <c r="AM46" s="29">
        <f t="shared" si="51"/>
        <v>0</v>
      </c>
      <c r="AN46" s="29">
        <f t="shared" si="52"/>
        <v>31</v>
      </c>
      <c r="AO46" s="29">
        <f t="shared" si="53"/>
        <v>0</v>
      </c>
      <c r="AP46" s="114">
        <f t="shared" si="54"/>
        <v>0</v>
      </c>
      <c r="AQ46" s="133">
        <f t="shared" si="2"/>
        <v>31</v>
      </c>
      <c r="AR46" s="63" t="str">
        <f t="shared" si="13"/>
        <v>665ESSC02</v>
      </c>
      <c r="AS46" s="625" t="s">
        <v>1138</v>
      </c>
      <c r="AT46" s="625">
        <v>665</v>
      </c>
      <c r="AU46" s="625" t="s">
        <v>1135</v>
      </c>
      <c r="AV46" s="626">
        <v>1</v>
      </c>
    </row>
    <row r="47" spans="2:48" ht="15" customHeight="1">
      <c r="B47" s="24" t="str">
        <f t="shared" si="36"/>
        <v>44EPS010</v>
      </c>
      <c r="C47" s="24" t="str">
        <f t="shared" si="37"/>
        <v>44EPS044</v>
      </c>
      <c r="D47" s="24" t="str">
        <f t="shared" si="38"/>
        <v>44EPS002</v>
      </c>
      <c r="E47" s="24" t="str">
        <f t="shared" si="39"/>
        <v>44EPS016</v>
      </c>
      <c r="F47" s="24" t="str">
        <f t="shared" si="40"/>
        <v>44EPS023</v>
      </c>
      <c r="G47" s="24" t="str">
        <f t="shared" si="41"/>
        <v>44EPS005</v>
      </c>
      <c r="H47" s="24" t="str">
        <f t="shared" si="42"/>
        <v>44EPS040</v>
      </c>
      <c r="I47" s="24" t="str">
        <f t="shared" si="43"/>
        <v>44EPS017</v>
      </c>
      <c r="J47" s="24" t="str">
        <f t="shared" si="44"/>
        <v>44EAS016</v>
      </c>
      <c r="K47" s="144" t="s">
        <v>425</v>
      </c>
      <c r="L47" s="25" t="s">
        <v>689</v>
      </c>
      <c r="M47" s="141">
        <v>44</v>
      </c>
      <c r="N47" s="35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114">
        <v>0</v>
      </c>
      <c r="W47" s="133">
        <v>0</v>
      </c>
      <c r="X47" s="35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114">
        <v>0</v>
      </c>
      <c r="AG47" s="133">
        <v>0</v>
      </c>
      <c r="AH47" s="35">
        <f t="shared" si="46"/>
        <v>0</v>
      </c>
      <c r="AI47" s="29">
        <f t="shared" si="47"/>
        <v>0</v>
      </c>
      <c r="AJ47" s="29">
        <f t="shared" si="48"/>
        <v>0</v>
      </c>
      <c r="AK47" s="29">
        <f t="shared" si="49"/>
        <v>0</v>
      </c>
      <c r="AL47" s="29">
        <f t="shared" si="50"/>
        <v>0</v>
      </c>
      <c r="AM47" s="29">
        <f t="shared" si="51"/>
        <v>0</v>
      </c>
      <c r="AN47" s="29">
        <f t="shared" si="52"/>
        <v>8</v>
      </c>
      <c r="AO47" s="29">
        <f t="shared" si="53"/>
        <v>0</v>
      </c>
      <c r="AP47" s="114">
        <f t="shared" si="54"/>
        <v>0</v>
      </c>
      <c r="AQ47" s="133">
        <f t="shared" si="2"/>
        <v>8</v>
      </c>
      <c r="AR47" s="63" t="str">
        <f t="shared" si="13"/>
        <v>837EPS010</v>
      </c>
      <c r="AS47" s="625" t="s">
        <v>1138</v>
      </c>
      <c r="AT47" s="625">
        <v>837</v>
      </c>
      <c r="AU47" s="625" t="s">
        <v>326</v>
      </c>
      <c r="AV47" s="626">
        <v>27</v>
      </c>
    </row>
    <row r="48" spans="2:48" ht="15" customHeight="1">
      <c r="B48" s="24" t="str">
        <f t="shared" si="36"/>
        <v>59EPS010</v>
      </c>
      <c r="C48" s="24" t="str">
        <f t="shared" si="37"/>
        <v>59EPS044</v>
      </c>
      <c r="D48" s="24" t="str">
        <f t="shared" si="38"/>
        <v>59EPS002</v>
      </c>
      <c r="E48" s="24" t="str">
        <f t="shared" si="39"/>
        <v>59EPS016</v>
      </c>
      <c r="F48" s="24" t="str">
        <f t="shared" si="40"/>
        <v>59EPS023</v>
      </c>
      <c r="G48" s="24" t="str">
        <f t="shared" si="41"/>
        <v>59EPS005</v>
      </c>
      <c r="H48" s="24" t="str">
        <f t="shared" si="42"/>
        <v>59EPS040</v>
      </c>
      <c r="I48" s="24" t="str">
        <f t="shared" si="43"/>
        <v>59EPS017</v>
      </c>
      <c r="J48" s="24" t="str">
        <f t="shared" si="44"/>
        <v>59EAS016</v>
      </c>
      <c r="K48" s="144" t="s">
        <v>429</v>
      </c>
      <c r="L48" s="25" t="s">
        <v>689</v>
      </c>
      <c r="M48" s="141">
        <v>59</v>
      </c>
      <c r="N48" s="35">
        <v>0</v>
      </c>
      <c r="O48" s="29">
        <v>0</v>
      </c>
      <c r="P48" s="29">
        <v>1</v>
      </c>
      <c r="Q48" s="29">
        <v>0</v>
      </c>
      <c r="R48" s="29">
        <v>0</v>
      </c>
      <c r="S48" s="29">
        <v>1</v>
      </c>
      <c r="T48" s="29">
        <v>0</v>
      </c>
      <c r="U48" s="29">
        <v>0</v>
      </c>
      <c r="V48" s="114">
        <v>0</v>
      </c>
      <c r="W48" s="133">
        <v>2</v>
      </c>
      <c r="X48" s="35">
        <v>0</v>
      </c>
      <c r="Y48" s="29">
        <v>0</v>
      </c>
      <c r="Z48" s="29">
        <v>1</v>
      </c>
      <c r="AA48" s="29">
        <v>0</v>
      </c>
      <c r="AB48" s="29">
        <v>0</v>
      </c>
      <c r="AC48" s="29">
        <v>2</v>
      </c>
      <c r="AD48" s="29">
        <v>0</v>
      </c>
      <c r="AE48" s="29">
        <v>0</v>
      </c>
      <c r="AF48" s="114">
        <v>0</v>
      </c>
      <c r="AG48" s="133">
        <v>3</v>
      </c>
      <c r="AH48" s="35">
        <f t="shared" si="46"/>
        <v>0</v>
      </c>
      <c r="AI48" s="29">
        <f t="shared" si="47"/>
        <v>0</v>
      </c>
      <c r="AJ48" s="29">
        <f t="shared" si="48"/>
        <v>1</v>
      </c>
      <c r="AK48" s="29">
        <f t="shared" si="49"/>
        <v>0</v>
      </c>
      <c r="AL48" s="29">
        <f t="shared" si="50"/>
        <v>0</v>
      </c>
      <c r="AM48" s="29">
        <f t="shared" si="51"/>
        <v>0</v>
      </c>
      <c r="AN48" s="29">
        <f t="shared" si="52"/>
        <v>0</v>
      </c>
      <c r="AO48" s="29">
        <f t="shared" si="53"/>
        <v>0</v>
      </c>
      <c r="AP48" s="114">
        <f t="shared" si="54"/>
        <v>0</v>
      </c>
      <c r="AQ48" s="133">
        <f t="shared" si="2"/>
        <v>1</v>
      </c>
      <c r="AR48" s="63" t="str">
        <f t="shared" si="13"/>
        <v>837EPS016</v>
      </c>
      <c r="AS48" s="625" t="s">
        <v>1138</v>
      </c>
      <c r="AT48" s="625">
        <v>837</v>
      </c>
      <c r="AU48" s="625" t="s">
        <v>771</v>
      </c>
      <c r="AV48" s="626">
        <v>299</v>
      </c>
    </row>
    <row r="49" spans="2:48" ht="15" customHeight="1">
      <c r="B49" s="24" t="str">
        <f t="shared" si="36"/>
        <v>113EPS010</v>
      </c>
      <c r="C49" s="24" t="str">
        <f t="shared" si="37"/>
        <v>113EPS044</v>
      </c>
      <c r="D49" s="24" t="str">
        <f t="shared" si="38"/>
        <v>113EPS002</v>
      </c>
      <c r="E49" s="24" t="str">
        <f t="shared" si="39"/>
        <v>113EPS016</v>
      </c>
      <c r="F49" s="24" t="str">
        <f t="shared" si="40"/>
        <v>113EPS023</v>
      </c>
      <c r="G49" s="24" t="str">
        <f t="shared" si="41"/>
        <v>113EPS005</v>
      </c>
      <c r="H49" s="24" t="str">
        <f t="shared" si="42"/>
        <v>113EPS040</v>
      </c>
      <c r="I49" s="24" t="str">
        <f t="shared" si="43"/>
        <v>113EPS017</v>
      </c>
      <c r="J49" s="24" t="str">
        <f t="shared" si="44"/>
        <v>113EAS016</v>
      </c>
      <c r="K49" s="144" t="s">
        <v>437</v>
      </c>
      <c r="L49" s="25" t="s">
        <v>689</v>
      </c>
      <c r="M49" s="141">
        <v>113</v>
      </c>
      <c r="N49" s="35">
        <v>0</v>
      </c>
      <c r="O49" s="29">
        <v>1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114">
        <v>0</v>
      </c>
      <c r="W49" s="133">
        <v>1</v>
      </c>
      <c r="X49" s="35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114">
        <v>0</v>
      </c>
      <c r="AG49" s="133">
        <v>0</v>
      </c>
      <c r="AH49" s="35">
        <f t="shared" si="46"/>
        <v>0</v>
      </c>
      <c r="AI49" s="29">
        <f t="shared" si="47"/>
        <v>0</v>
      </c>
      <c r="AJ49" s="29">
        <f t="shared" si="48"/>
        <v>0</v>
      </c>
      <c r="AK49" s="29">
        <f t="shared" si="49"/>
        <v>0</v>
      </c>
      <c r="AL49" s="29">
        <f t="shared" si="50"/>
        <v>0</v>
      </c>
      <c r="AM49" s="29">
        <f t="shared" si="51"/>
        <v>0</v>
      </c>
      <c r="AN49" s="29">
        <f t="shared" si="52"/>
        <v>13</v>
      </c>
      <c r="AO49" s="29">
        <f t="shared" si="53"/>
        <v>0</v>
      </c>
      <c r="AP49" s="114">
        <f t="shared" si="54"/>
        <v>0</v>
      </c>
      <c r="AQ49" s="133">
        <f t="shared" si="2"/>
        <v>13</v>
      </c>
      <c r="AR49" s="63" t="str">
        <f t="shared" si="13"/>
        <v>837EPS040</v>
      </c>
      <c r="AS49" s="625" t="s">
        <v>1138</v>
      </c>
      <c r="AT49" s="625">
        <v>837</v>
      </c>
      <c r="AU49" s="625" t="s">
        <v>292</v>
      </c>
      <c r="AV49" s="626">
        <v>37</v>
      </c>
    </row>
    <row r="50" spans="2:48" ht="15" customHeight="1">
      <c r="B50" s="24" t="str">
        <f t="shared" si="36"/>
        <v>125EPS010</v>
      </c>
      <c r="C50" s="24" t="str">
        <f t="shared" si="37"/>
        <v>125EPS044</v>
      </c>
      <c r="D50" s="24" t="str">
        <f t="shared" si="38"/>
        <v>125EPS002</v>
      </c>
      <c r="E50" s="24" t="str">
        <f t="shared" si="39"/>
        <v>125EPS016</v>
      </c>
      <c r="F50" s="24" t="str">
        <f t="shared" si="40"/>
        <v>125EPS023</v>
      </c>
      <c r="G50" s="24" t="str">
        <f t="shared" si="41"/>
        <v>125EPS005</v>
      </c>
      <c r="H50" s="24" t="str">
        <f t="shared" si="42"/>
        <v>125EPS040</v>
      </c>
      <c r="I50" s="24" t="str">
        <f t="shared" si="43"/>
        <v>125EPS017</v>
      </c>
      <c r="J50" s="24" t="str">
        <f t="shared" si="44"/>
        <v>125EAS016</v>
      </c>
      <c r="K50" s="144" t="s">
        <v>439</v>
      </c>
      <c r="L50" s="25" t="s">
        <v>689</v>
      </c>
      <c r="M50" s="141">
        <v>125</v>
      </c>
      <c r="N50" s="35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114">
        <v>0</v>
      </c>
      <c r="W50" s="133">
        <v>0</v>
      </c>
      <c r="X50" s="35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114">
        <v>0</v>
      </c>
      <c r="AG50" s="133">
        <v>0</v>
      </c>
      <c r="AH50" s="35">
        <f t="shared" si="46"/>
        <v>0</v>
      </c>
      <c r="AI50" s="29">
        <f t="shared" si="47"/>
        <v>0</v>
      </c>
      <c r="AJ50" s="29">
        <f t="shared" si="48"/>
        <v>0</v>
      </c>
      <c r="AK50" s="29">
        <f t="shared" si="49"/>
        <v>0</v>
      </c>
      <c r="AL50" s="29">
        <f t="shared" si="50"/>
        <v>0</v>
      </c>
      <c r="AM50" s="29">
        <f t="shared" si="51"/>
        <v>0</v>
      </c>
      <c r="AN50" s="29">
        <f t="shared" si="52"/>
        <v>3</v>
      </c>
      <c r="AO50" s="29">
        <f t="shared" si="53"/>
        <v>0</v>
      </c>
      <c r="AP50" s="114">
        <f t="shared" si="54"/>
        <v>0</v>
      </c>
      <c r="AQ50" s="133">
        <f t="shared" si="2"/>
        <v>3</v>
      </c>
      <c r="AR50" s="63" t="str">
        <f t="shared" si="13"/>
        <v>837ESSC02</v>
      </c>
      <c r="AS50" s="625" t="s">
        <v>1138</v>
      </c>
      <c r="AT50" s="625">
        <v>837</v>
      </c>
      <c r="AU50" s="625" t="s">
        <v>1135</v>
      </c>
      <c r="AV50" s="626">
        <v>55</v>
      </c>
    </row>
    <row r="51" spans="2:48" ht="15" customHeight="1">
      <c r="B51" s="24" t="str">
        <f t="shared" si="36"/>
        <v>138EPS010</v>
      </c>
      <c r="C51" s="24" t="str">
        <f t="shared" si="37"/>
        <v>138EPS044</v>
      </c>
      <c r="D51" s="24" t="str">
        <f t="shared" si="38"/>
        <v>138EPS002</v>
      </c>
      <c r="E51" s="24" t="str">
        <f t="shared" si="39"/>
        <v>138EPS016</v>
      </c>
      <c r="F51" s="24" t="str">
        <f t="shared" si="40"/>
        <v>138EPS023</v>
      </c>
      <c r="G51" s="24" t="str">
        <f t="shared" si="41"/>
        <v>138EPS005</v>
      </c>
      <c r="H51" s="24" t="str">
        <f t="shared" si="42"/>
        <v>138EPS040</v>
      </c>
      <c r="I51" s="24" t="str">
        <f t="shared" si="43"/>
        <v>138EPS017</v>
      </c>
      <c r="J51" s="24" t="str">
        <f t="shared" si="44"/>
        <v>138EAS016</v>
      </c>
      <c r="K51" s="144" t="s">
        <v>442</v>
      </c>
      <c r="L51" s="25" t="s">
        <v>689</v>
      </c>
      <c r="M51" s="141">
        <v>138</v>
      </c>
      <c r="N51" s="35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114">
        <v>0</v>
      </c>
      <c r="W51" s="133">
        <v>0</v>
      </c>
      <c r="X51" s="35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114">
        <v>0</v>
      </c>
      <c r="AG51" s="133">
        <v>0</v>
      </c>
      <c r="AH51" s="35">
        <f t="shared" si="46"/>
        <v>0</v>
      </c>
      <c r="AI51" s="29">
        <f t="shared" si="47"/>
        <v>0</v>
      </c>
      <c r="AJ51" s="29">
        <f t="shared" si="48"/>
        <v>0</v>
      </c>
      <c r="AK51" s="29">
        <f t="shared" si="49"/>
        <v>0</v>
      </c>
      <c r="AL51" s="29">
        <f t="shared" si="50"/>
        <v>0</v>
      </c>
      <c r="AM51" s="29">
        <f t="shared" si="51"/>
        <v>0</v>
      </c>
      <c r="AN51" s="29">
        <f t="shared" si="52"/>
        <v>0</v>
      </c>
      <c r="AO51" s="29">
        <f t="shared" si="53"/>
        <v>0</v>
      </c>
      <c r="AP51" s="114">
        <f t="shared" si="54"/>
        <v>0</v>
      </c>
      <c r="AQ51" s="133">
        <f t="shared" si="2"/>
        <v>0</v>
      </c>
      <c r="AR51" s="63" t="str">
        <f t="shared" si="13"/>
        <v>873EPS040</v>
      </c>
      <c r="AS51" s="625" t="s">
        <v>1138</v>
      </c>
      <c r="AT51" s="625">
        <v>873</v>
      </c>
      <c r="AU51" s="625" t="s">
        <v>292</v>
      </c>
      <c r="AV51" s="626">
        <v>15</v>
      </c>
    </row>
    <row r="52" spans="2:48" ht="15" customHeight="1">
      <c r="B52" s="24" t="str">
        <f t="shared" si="36"/>
        <v>234EPS010</v>
      </c>
      <c r="C52" s="24" t="str">
        <f t="shared" si="37"/>
        <v>234EPS044</v>
      </c>
      <c r="D52" s="24" t="str">
        <f t="shared" si="38"/>
        <v>234EPS002</v>
      </c>
      <c r="E52" s="24" t="str">
        <f t="shared" si="39"/>
        <v>234EPS016</v>
      </c>
      <c r="F52" s="24" t="str">
        <f t="shared" si="40"/>
        <v>234EPS023</v>
      </c>
      <c r="G52" s="24" t="str">
        <f t="shared" si="41"/>
        <v>234EPS005</v>
      </c>
      <c r="H52" s="24" t="str">
        <f t="shared" si="42"/>
        <v>234EPS040</v>
      </c>
      <c r="I52" s="24" t="str">
        <f t="shared" si="43"/>
        <v>234EPS017</v>
      </c>
      <c r="J52" s="24" t="str">
        <f t="shared" si="44"/>
        <v>234EAS016</v>
      </c>
      <c r="K52" s="144" t="s">
        <v>455</v>
      </c>
      <c r="L52" s="25" t="s">
        <v>689</v>
      </c>
      <c r="M52" s="141">
        <v>234</v>
      </c>
      <c r="N52" s="35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114">
        <v>0</v>
      </c>
      <c r="W52" s="133">
        <v>0</v>
      </c>
      <c r="X52" s="35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114">
        <v>0</v>
      </c>
      <c r="AG52" s="133">
        <v>0</v>
      </c>
      <c r="AH52" s="35">
        <f t="shared" si="46"/>
        <v>0</v>
      </c>
      <c r="AI52" s="29">
        <f t="shared" si="47"/>
        <v>0</v>
      </c>
      <c r="AJ52" s="29">
        <f t="shared" si="48"/>
        <v>0</v>
      </c>
      <c r="AK52" s="29">
        <f t="shared" si="49"/>
        <v>0</v>
      </c>
      <c r="AL52" s="29">
        <f t="shared" si="50"/>
        <v>0</v>
      </c>
      <c r="AM52" s="29">
        <f t="shared" si="51"/>
        <v>0</v>
      </c>
      <c r="AN52" s="29">
        <f t="shared" si="52"/>
        <v>0</v>
      </c>
      <c r="AO52" s="29">
        <f t="shared" si="53"/>
        <v>0</v>
      </c>
      <c r="AP52" s="114">
        <f t="shared" si="54"/>
        <v>0</v>
      </c>
      <c r="AQ52" s="133">
        <f t="shared" si="2"/>
        <v>0</v>
      </c>
      <c r="AR52" s="63" t="str">
        <f t="shared" si="13"/>
        <v>31EPS040</v>
      </c>
      <c r="AS52" s="625" t="s">
        <v>1141</v>
      </c>
      <c r="AT52" s="625">
        <v>31</v>
      </c>
      <c r="AU52" s="625" t="s">
        <v>292</v>
      </c>
      <c r="AV52" s="626">
        <v>1</v>
      </c>
    </row>
    <row r="53" spans="2:48" ht="15" customHeight="1">
      <c r="B53" s="24" t="str">
        <f t="shared" si="36"/>
        <v>240EPS010</v>
      </c>
      <c r="C53" s="24" t="str">
        <f t="shared" si="37"/>
        <v>240EPS044</v>
      </c>
      <c r="D53" s="24" t="str">
        <f t="shared" si="38"/>
        <v>240EPS002</v>
      </c>
      <c r="E53" s="24" t="str">
        <f t="shared" si="39"/>
        <v>240EPS016</v>
      </c>
      <c r="F53" s="24" t="str">
        <f t="shared" si="40"/>
        <v>240EPS023</v>
      </c>
      <c r="G53" s="24" t="str">
        <f t="shared" si="41"/>
        <v>240EPS005</v>
      </c>
      <c r="H53" s="24" t="str">
        <f t="shared" si="42"/>
        <v>240EPS040</v>
      </c>
      <c r="I53" s="24" t="str">
        <f t="shared" si="43"/>
        <v>240EPS017</v>
      </c>
      <c r="J53" s="24" t="str">
        <f t="shared" si="44"/>
        <v>240EAS016</v>
      </c>
      <c r="K53" s="144" t="s">
        <v>457</v>
      </c>
      <c r="L53" s="25" t="s">
        <v>689</v>
      </c>
      <c r="M53" s="141">
        <v>240</v>
      </c>
      <c r="N53" s="35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114">
        <v>0</v>
      </c>
      <c r="W53" s="133">
        <v>0</v>
      </c>
      <c r="X53" s="35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114">
        <v>0</v>
      </c>
      <c r="AG53" s="133">
        <v>0</v>
      </c>
      <c r="AH53" s="35">
        <f t="shared" si="46"/>
        <v>0</v>
      </c>
      <c r="AI53" s="29">
        <f t="shared" si="47"/>
        <v>0</v>
      </c>
      <c r="AJ53" s="29">
        <f t="shared" si="48"/>
        <v>0</v>
      </c>
      <c r="AK53" s="29">
        <f t="shared" si="49"/>
        <v>0</v>
      </c>
      <c r="AL53" s="29">
        <f t="shared" si="50"/>
        <v>0</v>
      </c>
      <c r="AM53" s="29">
        <f t="shared" si="51"/>
        <v>0</v>
      </c>
      <c r="AN53" s="29">
        <f t="shared" si="52"/>
        <v>4</v>
      </c>
      <c r="AO53" s="29">
        <f t="shared" si="53"/>
        <v>0</v>
      </c>
      <c r="AP53" s="114">
        <f t="shared" si="54"/>
        <v>0</v>
      </c>
      <c r="AQ53" s="133">
        <f t="shared" si="2"/>
        <v>4</v>
      </c>
      <c r="AR53" s="63" t="str">
        <f t="shared" si="13"/>
        <v>40EPS040</v>
      </c>
      <c r="AS53" s="625" t="s">
        <v>1141</v>
      </c>
      <c r="AT53" s="625">
        <v>40</v>
      </c>
      <c r="AU53" s="625" t="s">
        <v>292</v>
      </c>
      <c r="AV53" s="626">
        <v>2</v>
      </c>
    </row>
    <row r="54" spans="2:48" ht="15" customHeight="1">
      <c r="B54" s="24" t="str">
        <f t="shared" si="36"/>
        <v>284EPS010</v>
      </c>
      <c r="C54" s="24" t="str">
        <f t="shared" si="37"/>
        <v>284EPS044</v>
      </c>
      <c r="D54" s="24" t="str">
        <f t="shared" si="38"/>
        <v>284EPS002</v>
      </c>
      <c r="E54" s="24" t="str">
        <f t="shared" si="39"/>
        <v>284EPS016</v>
      </c>
      <c r="F54" s="24" t="str">
        <f t="shared" si="40"/>
        <v>284EPS023</v>
      </c>
      <c r="G54" s="24" t="str">
        <f t="shared" si="41"/>
        <v>284EPS005</v>
      </c>
      <c r="H54" s="24" t="str">
        <f t="shared" si="42"/>
        <v>284EPS040</v>
      </c>
      <c r="I54" s="24" t="str">
        <f t="shared" si="43"/>
        <v>284EPS017</v>
      </c>
      <c r="J54" s="24" t="str">
        <f t="shared" si="44"/>
        <v>284EAS016</v>
      </c>
      <c r="K54" s="144" t="s">
        <v>462</v>
      </c>
      <c r="L54" s="25" t="s">
        <v>689</v>
      </c>
      <c r="M54" s="141">
        <v>284</v>
      </c>
      <c r="N54" s="35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114">
        <v>0</v>
      </c>
      <c r="W54" s="133">
        <v>0</v>
      </c>
      <c r="X54" s="35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114">
        <v>0</v>
      </c>
      <c r="AG54" s="133">
        <v>0</v>
      </c>
      <c r="AH54" s="35">
        <f t="shared" si="46"/>
        <v>0</v>
      </c>
      <c r="AI54" s="29">
        <f t="shared" si="47"/>
        <v>0</v>
      </c>
      <c r="AJ54" s="29">
        <f t="shared" si="48"/>
        <v>0</v>
      </c>
      <c r="AK54" s="29">
        <f t="shared" si="49"/>
        <v>0</v>
      </c>
      <c r="AL54" s="29">
        <f t="shared" si="50"/>
        <v>0</v>
      </c>
      <c r="AM54" s="29">
        <f t="shared" si="51"/>
        <v>0</v>
      </c>
      <c r="AN54" s="29">
        <f t="shared" si="52"/>
        <v>9</v>
      </c>
      <c r="AO54" s="29">
        <f t="shared" si="53"/>
        <v>0</v>
      </c>
      <c r="AP54" s="114">
        <f t="shared" si="54"/>
        <v>0</v>
      </c>
      <c r="AQ54" s="133">
        <f t="shared" si="2"/>
        <v>9</v>
      </c>
      <c r="AR54" s="63" t="str">
        <f t="shared" si="13"/>
        <v>190EPS040</v>
      </c>
      <c r="AS54" s="625" t="s">
        <v>1141</v>
      </c>
      <c r="AT54" s="625">
        <v>190</v>
      </c>
      <c r="AU54" s="625" t="s">
        <v>292</v>
      </c>
      <c r="AV54" s="626">
        <v>9</v>
      </c>
    </row>
    <row r="55" spans="2:48" ht="15" customHeight="1">
      <c r="B55" s="24" t="str">
        <f t="shared" si="36"/>
        <v>306EPS010</v>
      </c>
      <c r="C55" s="24" t="str">
        <f t="shared" si="37"/>
        <v>306EPS044</v>
      </c>
      <c r="D55" s="24" t="str">
        <f t="shared" si="38"/>
        <v>306EPS002</v>
      </c>
      <c r="E55" s="24" t="str">
        <f t="shared" si="39"/>
        <v>306EPS016</v>
      </c>
      <c r="F55" s="24" t="str">
        <f t="shared" si="40"/>
        <v>306EPS023</v>
      </c>
      <c r="G55" s="24" t="str">
        <f t="shared" si="41"/>
        <v>306EPS005</v>
      </c>
      <c r="H55" s="24" t="str">
        <f t="shared" si="42"/>
        <v>306EPS040</v>
      </c>
      <c r="I55" s="24" t="str">
        <f t="shared" si="43"/>
        <v>306EPS017</v>
      </c>
      <c r="J55" s="24" t="str">
        <f t="shared" si="44"/>
        <v>306EAS016</v>
      </c>
      <c r="K55" s="144" t="s">
        <v>463</v>
      </c>
      <c r="L55" s="25" t="s">
        <v>689</v>
      </c>
      <c r="M55" s="141">
        <v>306</v>
      </c>
      <c r="N55" s="35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114">
        <v>0</v>
      </c>
      <c r="W55" s="133">
        <v>0</v>
      </c>
      <c r="X55" s="35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114">
        <v>0</v>
      </c>
      <c r="AG55" s="133">
        <v>0</v>
      </c>
      <c r="AH55" s="35">
        <f t="shared" si="46"/>
        <v>0</v>
      </c>
      <c r="AI55" s="29">
        <f t="shared" si="47"/>
        <v>0</v>
      </c>
      <c r="AJ55" s="29">
        <f t="shared" si="48"/>
        <v>0</v>
      </c>
      <c r="AK55" s="29">
        <f t="shared" si="49"/>
        <v>0</v>
      </c>
      <c r="AL55" s="29">
        <f t="shared" si="50"/>
        <v>0</v>
      </c>
      <c r="AM55" s="29">
        <f t="shared" si="51"/>
        <v>0</v>
      </c>
      <c r="AN55" s="29">
        <f t="shared" si="52"/>
        <v>0</v>
      </c>
      <c r="AO55" s="29">
        <f t="shared" si="53"/>
        <v>0</v>
      </c>
      <c r="AP55" s="114">
        <f t="shared" si="54"/>
        <v>0</v>
      </c>
      <c r="AQ55" s="133">
        <f t="shared" si="2"/>
        <v>0</v>
      </c>
      <c r="AR55" s="63" t="str">
        <f t="shared" si="13"/>
        <v>604EPS040</v>
      </c>
      <c r="AS55" s="625" t="s">
        <v>1141</v>
      </c>
      <c r="AT55" s="625">
        <v>604</v>
      </c>
      <c r="AU55" s="625" t="s">
        <v>292</v>
      </c>
      <c r="AV55" s="626">
        <v>17</v>
      </c>
    </row>
    <row r="56" spans="2:48" ht="15" customHeight="1">
      <c r="B56" s="24" t="str">
        <f t="shared" si="36"/>
        <v>347EPS010</v>
      </c>
      <c r="C56" s="24" t="str">
        <f t="shared" si="37"/>
        <v>347EPS044</v>
      </c>
      <c r="D56" s="24" t="str">
        <f t="shared" si="38"/>
        <v>347EPS002</v>
      </c>
      <c r="E56" s="24" t="str">
        <f t="shared" si="39"/>
        <v>347EPS016</v>
      </c>
      <c r="F56" s="24" t="str">
        <f t="shared" si="40"/>
        <v>347EPS023</v>
      </c>
      <c r="G56" s="24" t="str">
        <f t="shared" si="41"/>
        <v>347EPS005</v>
      </c>
      <c r="H56" s="24" t="str">
        <f t="shared" si="42"/>
        <v>347EPS040</v>
      </c>
      <c r="I56" s="24" t="str">
        <f t="shared" si="43"/>
        <v>347EPS017</v>
      </c>
      <c r="J56" s="24" t="str">
        <f t="shared" si="44"/>
        <v>347EAS016</v>
      </c>
      <c r="K56" s="144" t="s">
        <v>470</v>
      </c>
      <c r="L56" s="25" t="s">
        <v>689</v>
      </c>
      <c r="M56" s="141">
        <v>347</v>
      </c>
      <c r="N56" s="35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114">
        <v>0</v>
      </c>
      <c r="W56" s="133">
        <v>0</v>
      </c>
      <c r="X56" s="35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114">
        <v>0</v>
      </c>
      <c r="AG56" s="133">
        <v>0</v>
      </c>
      <c r="AH56" s="35">
        <f t="shared" si="46"/>
        <v>0</v>
      </c>
      <c r="AI56" s="29">
        <f t="shared" si="47"/>
        <v>0</v>
      </c>
      <c r="AJ56" s="29">
        <f t="shared" si="48"/>
        <v>0</v>
      </c>
      <c r="AK56" s="29">
        <f t="shared" si="49"/>
        <v>0</v>
      </c>
      <c r="AL56" s="29">
        <f t="shared" si="50"/>
        <v>0</v>
      </c>
      <c r="AM56" s="29">
        <f t="shared" si="51"/>
        <v>0</v>
      </c>
      <c r="AN56" s="29">
        <f t="shared" si="52"/>
        <v>16</v>
      </c>
      <c r="AO56" s="29">
        <f t="shared" si="53"/>
        <v>0</v>
      </c>
      <c r="AP56" s="114">
        <f t="shared" si="54"/>
        <v>0</v>
      </c>
      <c r="AQ56" s="133">
        <f t="shared" si="2"/>
        <v>16</v>
      </c>
      <c r="AR56" s="63" t="str">
        <f t="shared" si="13"/>
        <v>670EPS040</v>
      </c>
      <c r="AS56" s="625" t="s">
        <v>1141</v>
      </c>
      <c r="AT56" s="625">
        <v>670</v>
      </c>
      <c r="AU56" s="625" t="s">
        <v>292</v>
      </c>
      <c r="AV56" s="626">
        <v>10</v>
      </c>
    </row>
    <row r="57" spans="2:48" ht="15" customHeight="1">
      <c r="B57" s="24" t="str">
        <f t="shared" si="36"/>
        <v>411EPS010</v>
      </c>
      <c r="C57" s="24" t="str">
        <f t="shared" si="37"/>
        <v>411EPS044</v>
      </c>
      <c r="D57" s="24" t="str">
        <f t="shared" si="38"/>
        <v>411EPS002</v>
      </c>
      <c r="E57" s="24" t="str">
        <f t="shared" si="39"/>
        <v>411EPS016</v>
      </c>
      <c r="F57" s="24" t="str">
        <f t="shared" si="40"/>
        <v>411EPS023</v>
      </c>
      <c r="G57" s="24" t="str">
        <f t="shared" si="41"/>
        <v>411EPS005</v>
      </c>
      <c r="H57" s="24" t="str">
        <f t="shared" si="42"/>
        <v>411EPS040</v>
      </c>
      <c r="I57" s="24" t="str">
        <f t="shared" si="43"/>
        <v>411EPS017</v>
      </c>
      <c r="J57" s="24" t="str">
        <f t="shared" si="44"/>
        <v>411EAS016</v>
      </c>
      <c r="K57" s="144" t="s">
        <v>480</v>
      </c>
      <c r="L57" s="25" t="s">
        <v>689</v>
      </c>
      <c r="M57" s="141">
        <v>411</v>
      </c>
      <c r="N57" s="35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114">
        <v>0</v>
      </c>
      <c r="W57" s="133">
        <v>0</v>
      </c>
      <c r="X57" s="35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114">
        <v>0</v>
      </c>
      <c r="AG57" s="133">
        <v>0</v>
      </c>
      <c r="AH57" s="35">
        <f t="shared" si="46"/>
        <v>0</v>
      </c>
      <c r="AI57" s="29">
        <f t="shared" si="47"/>
        <v>0</v>
      </c>
      <c r="AJ57" s="29">
        <f t="shared" si="48"/>
        <v>0</v>
      </c>
      <c r="AK57" s="29">
        <f t="shared" si="49"/>
        <v>0</v>
      </c>
      <c r="AL57" s="29">
        <f t="shared" si="50"/>
        <v>0</v>
      </c>
      <c r="AM57" s="29">
        <f t="shared" si="51"/>
        <v>0</v>
      </c>
      <c r="AN57" s="29">
        <f t="shared" si="52"/>
        <v>0</v>
      </c>
      <c r="AO57" s="29">
        <f t="shared" si="53"/>
        <v>0</v>
      </c>
      <c r="AP57" s="114">
        <f t="shared" si="54"/>
        <v>0</v>
      </c>
      <c r="AQ57" s="133">
        <f t="shared" si="2"/>
        <v>0</v>
      </c>
      <c r="AR57" s="63" t="str">
        <f t="shared" si="13"/>
        <v>690EPS040</v>
      </c>
      <c r="AS57" s="625" t="s">
        <v>1141</v>
      </c>
      <c r="AT57" s="625">
        <v>690</v>
      </c>
      <c r="AU57" s="625" t="s">
        <v>292</v>
      </c>
      <c r="AV57" s="626">
        <v>4</v>
      </c>
    </row>
    <row r="58" spans="2:48" ht="15" customHeight="1">
      <c r="B58" s="24" t="str">
        <f t="shared" si="36"/>
        <v>501EPS010</v>
      </c>
      <c r="C58" s="24" t="str">
        <f t="shared" si="37"/>
        <v>501EPS044</v>
      </c>
      <c r="D58" s="24" t="str">
        <f t="shared" si="38"/>
        <v>501EPS002</v>
      </c>
      <c r="E58" s="24" t="str">
        <f t="shared" si="39"/>
        <v>501EPS016</v>
      </c>
      <c r="F58" s="24" t="str">
        <f t="shared" si="40"/>
        <v>501EPS023</v>
      </c>
      <c r="G58" s="24" t="str">
        <f t="shared" si="41"/>
        <v>501EPS005</v>
      </c>
      <c r="H58" s="24" t="str">
        <f t="shared" si="42"/>
        <v>501EPS040</v>
      </c>
      <c r="I58" s="24" t="str">
        <f t="shared" si="43"/>
        <v>501EPS017</v>
      </c>
      <c r="J58" s="24" t="str">
        <f t="shared" si="44"/>
        <v>501EAS016</v>
      </c>
      <c r="K58" s="144" t="s">
        <v>489</v>
      </c>
      <c r="L58" s="25" t="s">
        <v>689</v>
      </c>
      <c r="M58" s="141">
        <v>501</v>
      </c>
      <c r="N58" s="35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114">
        <v>0</v>
      </c>
      <c r="W58" s="133">
        <v>0</v>
      </c>
      <c r="X58" s="35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114">
        <v>0</v>
      </c>
      <c r="AG58" s="133">
        <v>0</v>
      </c>
      <c r="AH58" s="35">
        <f t="shared" si="46"/>
        <v>0</v>
      </c>
      <c r="AI58" s="29">
        <f t="shared" si="47"/>
        <v>0</v>
      </c>
      <c r="AJ58" s="29">
        <f t="shared" si="48"/>
        <v>0</v>
      </c>
      <c r="AK58" s="29">
        <f t="shared" si="49"/>
        <v>0</v>
      </c>
      <c r="AL58" s="29">
        <f t="shared" si="50"/>
        <v>0</v>
      </c>
      <c r="AM58" s="29">
        <f t="shared" si="51"/>
        <v>0</v>
      </c>
      <c r="AN58" s="29">
        <f t="shared" si="52"/>
        <v>1</v>
      </c>
      <c r="AO58" s="29">
        <f t="shared" si="53"/>
        <v>0</v>
      </c>
      <c r="AP58" s="114">
        <f t="shared" si="54"/>
        <v>0</v>
      </c>
      <c r="AQ58" s="133">
        <f t="shared" si="2"/>
        <v>1</v>
      </c>
      <c r="AR58" s="63" t="str">
        <f t="shared" si="13"/>
        <v>736EPS040</v>
      </c>
      <c r="AS58" s="625" t="s">
        <v>1141</v>
      </c>
      <c r="AT58" s="625">
        <v>736</v>
      </c>
      <c r="AU58" s="625" t="s">
        <v>292</v>
      </c>
      <c r="AV58" s="626">
        <v>12</v>
      </c>
    </row>
    <row r="59" spans="2:48" ht="15" customHeight="1">
      <c r="B59" s="24" t="str">
        <f t="shared" si="36"/>
        <v>543EPS010</v>
      </c>
      <c r="C59" s="24" t="str">
        <f t="shared" si="37"/>
        <v>543EPS044</v>
      </c>
      <c r="D59" s="24" t="str">
        <f t="shared" si="38"/>
        <v>543EPS002</v>
      </c>
      <c r="E59" s="24" t="str">
        <f t="shared" si="39"/>
        <v>543EPS016</v>
      </c>
      <c r="F59" s="24" t="str">
        <f t="shared" si="40"/>
        <v>543EPS023</v>
      </c>
      <c r="G59" s="24" t="str">
        <f t="shared" si="41"/>
        <v>543EPS005</v>
      </c>
      <c r="H59" s="24" t="str">
        <f t="shared" si="42"/>
        <v>543EPS040</v>
      </c>
      <c r="I59" s="24" t="str">
        <f t="shared" si="43"/>
        <v>543EPS017</v>
      </c>
      <c r="J59" s="24" t="str">
        <f t="shared" si="44"/>
        <v>543EAS016</v>
      </c>
      <c r="K59" s="144" t="s">
        <v>491</v>
      </c>
      <c r="L59" s="25" t="s">
        <v>689</v>
      </c>
      <c r="M59" s="141">
        <v>543</v>
      </c>
      <c r="N59" s="35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114">
        <v>0</v>
      </c>
      <c r="W59" s="133">
        <v>0</v>
      </c>
      <c r="X59" s="35">
        <v>0</v>
      </c>
      <c r="Y59" s="29">
        <v>0</v>
      </c>
      <c r="Z59" s="29">
        <v>0</v>
      </c>
      <c r="AA59" s="29">
        <v>0</v>
      </c>
      <c r="AB59" s="29">
        <v>1</v>
      </c>
      <c r="AC59" s="29">
        <v>0</v>
      </c>
      <c r="AD59" s="29">
        <v>0</v>
      </c>
      <c r="AE59" s="29">
        <v>0</v>
      </c>
      <c r="AF59" s="114">
        <v>0</v>
      </c>
      <c r="AG59" s="133">
        <v>1</v>
      </c>
      <c r="AH59" s="35">
        <f t="shared" si="46"/>
        <v>0</v>
      </c>
      <c r="AI59" s="29">
        <f t="shared" si="47"/>
        <v>0</v>
      </c>
      <c r="AJ59" s="29">
        <f t="shared" si="48"/>
        <v>0</v>
      </c>
      <c r="AK59" s="29">
        <f t="shared" si="49"/>
        <v>0</v>
      </c>
      <c r="AL59" s="29">
        <f t="shared" si="50"/>
        <v>0</v>
      </c>
      <c r="AM59" s="29">
        <f t="shared" si="51"/>
        <v>0</v>
      </c>
      <c r="AN59" s="29">
        <f t="shared" si="52"/>
        <v>0</v>
      </c>
      <c r="AO59" s="29">
        <f t="shared" si="53"/>
        <v>0</v>
      </c>
      <c r="AP59" s="114">
        <f t="shared" si="54"/>
        <v>0</v>
      </c>
      <c r="AQ59" s="133">
        <f t="shared" si="2"/>
        <v>0</v>
      </c>
      <c r="AR59" s="63" t="str">
        <f t="shared" si="13"/>
        <v>858EPS040</v>
      </c>
      <c r="AS59" s="625" t="s">
        <v>1141</v>
      </c>
      <c r="AT59" s="625">
        <v>858</v>
      </c>
      <c r="AU59" s="625" t="s">
        <v>292</v>
      </c>
      <c r="AV59" s="626">
        <v>15</v>
      </c>
    </row>
    <row r="60" spans="2:48" ht="15" customHeight="1">
      <c r="B60" s="24" t="str">
        <f t="shared" si="36"/>
        <v>628EPS010</v>
      </c>
      <c r="C60" s="24" t="str">
        <f t="shared" si="37"/>
        <v>628EPS044</v>
      </c>
      <c r="D60" s="24" t="str">
        <f t="shared" si="38"/>
        <v>628EPS002</v>
      </c>
      <c r="E60" s="24" t="str">
        <f t="shared" si="39"/>
        <v>628EPS016</v>
      </c>
      <c r="F60" s="24" t="str">
        <f t="shared" si="40"/>
        <v>628EPS023</v>
      </c>
      <c r="G60" s="24" t="str">
        <f t="shared" si="41"/>
        <v>628EPS005</v>
      </c>
      <c r="H60" s="24" t="str">
        <f t="shared" si="42"/>
        <v>628EPS040</v>
      </c>
      <c r="I60" s="24" t="str">
        <f t="shared" si="43"/>
        <v>628EPS017</v>
      </c>
      <c r="J60" s="24" t="str">
        <f t="shared" si="44"/>
        <v>628EAS016</v>
      </c>
      <c r="K60" s="144" t="s">
        <v>499</v>
      </c>
      <c r="L60" s="25" t="s">
        <v>689</v>
      </c>
      <c r="M60" s="141">
        <v>628</v>
      </c>
      <c r="N60" s="35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114">
        <v>0</v>
      </c>
      <c r="W60" s="133">
        <v>0</v>
      </c>
      <c r="X60" s="35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114">
        <v>0</v>
      </c>
      <c r="AG60" s="133">
        <v>0</v>
      </c>
      <c r="AH60" s="35">
        <f t="shared" si="46"/>
        <v>0</v>
      </c>
      <c r="AI60" s="29">
        <f t="shared" si="47"/>
        <v>0</v>
      </c>
      <c r="AJ60" s="29">
        <f t="shared" si="48"/>
        <v>0</v>
      </c>
      <c r="AK60" s="29">
        <f t="shared" si="49"/>
        <v>0</v>
      </c>
      <c r="AL60" s="29">
        <f t="shared" si="50"/>
        <v>0</v>
      </c>
      <c r="AM60" s="29">
        <f t="shared" si="51"/>
        <v>0</v>
      </c>
      <c r="AN60" s="29">
        <f t="shared" si="52"/>
        <v>3</v>
      </c>
      <c r="AO60" s="29">
        <f t="shared" si="53"/>
        <v>0</v>
      </c>
      <c r="AP60" s="114">
        <f t="shared" si="54"/>
        <v>0</v>
      </c>
      <c r="AQ60" s="133">
        <f t="shared" si="2"/>
        <v>3</v>
      </c>
      <c r="AR60" s="63" t="str">
        <f t="shared" si="13"/>
        <v>885EPS040</v>
      </c>
      <c r="AS60" s="625" t="s">
        <v>1141</v>
      </c>
      <c r="AT60" s="625">
        <v>885</v>
      </c>
      <c r="AU60" s="625" t="s">
        <v>292</v>
      </c>
      <c r="AV60" s="626">
        <v>5</v>
      </c>
    </row>
    <row r="61" spans="2:48" ht="15" customHeight="1">
      <c r="B61" s="24" t="str">
        <f t="shared" si="36"/>
        <v>656EPS010</v>
      </c>
      <c r="C61" s="24" t="str">
        <f t="shared" si="37"/>
        <v>656EPS044</v>
      </c>
      <c r="D61" s="24" t="str">
        <f t="shared" si="38"/>
        <v>656EPS002</v>
      </c>
      <c r="E61" s="24" t="str">
        <f t="shared" si="39"/>
        <v>656EPS016</v>
      </c>
      <c r="F61" s="24" t="str">
        <f t="shared" si="40"/>
        <v>656EPS023</v>
      </c>
      <c r="G61" s="24" t="str">
        <f t="shared" si="41"/>
        <v>656EPS005</v>
      </c>
      <c r="H61" s="24" t="str">
        <f t="shared" si="42"/>
        <v>656EPS040</v>
      </c>
      <c r="I61" s="24" t="str">
        <f t="shared" si="43"/>
        <v>656EPS017</v>
      </c>
      <c r="J61" s="24" t="str">
        <f t="shared" si="44"/>
        <v>656EAS016</v>
      </c>
      <c r="K61" s="145" t="s">
        <v>505</v>
      </c>
      <c r="L61" s="25" t="s">
        <v>689</v>
      </c>
      <c r="M61" s="141">
        <v>656</v>
      </c>
      <c r="N61" s="35">
        <v>0</v>
      </c>
      <c r="O61" s="29">
        <v>0</v>
      </c>
      <c r="P61" s="29">
        <v>0</v>
      </c>
      <c r="Q61" s="29">
        <v>8</v>
      </c>
      <c r="R61" s="29">
        <v>0</v>
      </c>
      <c r="S61" s="29">
        <v>0</v>
      </c>
      <c r="T61" s="29">
        <v>1</v>
      </c>
      <c r="U61" s="29">
        <v>0</v>
      </c>
      <c r="V61" s="114">
        <v>0</v>
      </c>
      <c r="W61" s="133">
        <v>9</v>
      </c>
      <c r="X61" s="35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114">
        <v>0</v>
      </c>
      <c r="AG61" s="133">
        <v>0</v>
      </c>
      <c r="AH61" s="35">
        <f t="shared" si="46"/>
        <v>0</v>
      </c>
      <c r="AI61" s="29">
        <f t="shared" si="47"/>
        <v>0</v>
      </c>
      <c r="AJ61" s="29">
        <f t="shared" si="48"/>
        <v>0</v>
      </c>
      <c r="AK61" s="29">
        <f t="shared" si="49"/>
        <v>0</v>
      </c>
      <c r="AL61" s="29">
        <f t="shared" si="50"/>
        <v>0</v>
      </c>
      <c r="AM61" s="29">
        <f t="shared" si="51"/>
        <v>0</v>
      </c>
      <c r="AN61" s="29">
        <f t="shared" si="52"/>
        <v>10</v>
      </c>
      <c r="AO61" s="29">
        <f t="shared" si="53"/>
        <v>0</v>
      </c>
      <c r="AP61" s="114">
        <f t="shared" si="54"/>
        <v>0</v>
      </c>
      <c r="AQ61" s="133">
        <f t="shared" si="2"/>
        <v>10</v>
      </c>
      <c r="AR61" s="63" t="str">
        <f t="shared" si="13"/>
        <v>890EPS040</v>
      </c>
      <c r="AS61" s="625" t="s">
        <v>1141</v>
      </c>
      <c r="AT61" s="625">
        <v>890</v>
      </c>
      <c r="AU61" s="625" t="s">
        <v>292</v>
      </c>
      <c r="AV61" s="626">
        <v>14</v>
      </c>
    </row>
    <row r="62" spans="2:48" ht="15" customHeight="1">
      <c r="B62" s="24" t="str">
        <f t="shared" si="36"/>
        <v>761EPS010</v>
      </c>
      <c r="C62" s="24" t="str">
        <f t="shared" si="37"/>
        <v>761EPS044</v>
      </c>
      <c r="D62" s="24" t="str">
        <f t="shared" si="38"/>
        <v>761EPS002</v>
      </c>
      <c r="E62" s="24" t="str">
        <f t="shared" si="39"/>
        <v>761EPS016</v>
      </c>
      <c r="F62" s="24" t="str">
        <f t="shared" si="40"/>
        <v>761EPS023</v>
      </c>
      <c r="G62" s="24" t="str">
        <f t="shared" si="41"/>
        <v>761EPS005</v>
      </c>
      <c r="H62" s="24" t="str">
        <f t="shared" si="42"/>
        <v>761EPS040</v>
      </c>
      <c r="I62" s="24" t="str">
        <f t="shared" si="43"/>
        <v>761EPS017</v>
      </c>
      <c r="J62" s="24" t="str">
        <f t="shared" si="44"/>
        <v>761EAS016</v>
      </c>
      <c r="K62" s="144" t="s">
        <v>520</v>
      </c>
      <c r="L62" s="25" t="s">
        <v>689</v>
      </c>
      <c r="M62" s="141">
        <v>761</v>
      </c>
      <c r="N62" s="35">
        <v>0</v>
      </c>
      <c r="O62" s="29">
        <v>0</v>
      </c>
      <c r="P62" s="29">
        <v>0</v>
      </c>
      <c r="Q62" s="29">
        <v>11</v>
      </c>
      <c r="R62" s="29">
        <v>0</v>
      </c>
      <c r="S62" s="29">
        <v>0</v>
      </c>
      <c r="T62" s="29">
        <v>0</v>
      </c>
      <c r="U62" s="29">
        <v>0</v>
      </c>
      <c r="V62" s="114">
        <v>0</v>
      </c>
      <c r="W62" s="133">
        <v>11</v>
      </c>
      <c r="X62" s="35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114">
        <v>0</v>
      </c>
      <c r="AG62" s="133">
        <v>0</v>
      </c>
      <c r="AH62" s="35">
        <f t="shared" si="46"/>
        <v>0</v>
      </c>
      <c r="AI62" s="29">
        <f t="shared" si="47"/>
        <v>0</v>
      </c>
      <c r="AJ62" s="29">
        <f t="shared" si="48"/>
        <v>0</v>
      </c>
      <c r="AK62" s="29">
        <f t="shared" si="49"/>
        <v>0</v>
      </c>
      <c r="AL62" s="29">
        <f t="shared" si="50"/>
        <v>0</v>
      </c>
      <c r="AM62" s="29">
        <f t="shared" si="51"/>
        <v>0</v>
      </c>
      <c r="AN62" s="29">
        <f t="shared" si="52"/>
        <v>9</v>
      </c>
      <c r="AO62" s="29">
        <f t="shared" si="53"/>
        <v>0</v>
      </c>
      <c r="AP62" s="114">
        <f t="shared" si="54"/>
        <v>0</v>
      </c>
      <c r="AQ62" s="133">
        <f t="shared" si="2"/>
        <v>9</v>
      </c>
      <c r="AR62" s="63" t="str">
        <f t="shared" si="13"/>
        <v>4EPS040</v>
      </c>
      <c r="AS62" s="625" t="s">
        <v>1142</v>
      </c>
      <c r="AT62" s="625">
        <v>4</v>
      </c>
      <c r="AU62" s="625" t="s">
        <v>292</v>
      </c>
      <c r="AV62" s="626">
        <v>2</v>
      </c>
    </row>
    <row r="63" spans="2:48" ht="15" customHeight="1">
      <c r="B63" s="24" t="str">
        <f t="shared" si="36"/>
        <v>842EPS010</v>
      </c>
      <c r="C63" s="24" t="str">
        <f t="shared" si="37"/>
        <v>842EPS044</v>
      </c>
      <c r="D63" s="24" t="str">
        <f t="shared" si="38"/>
        <v>842EPS002</v>
      </c>
      <c r="E63" s="24" t="str">
        <f t="shared" si="39"/>
        <v>842EPS016</v>
      </c>
      <c r="F63" s="24" t="str">
        <f t="shared" si="40"/>
        <v>842EPS023</v>
      </c>
      <c r="G63" s="24" t="str">
        <f t="shared" si="41"/>
        <v>842EPS005</v>
      </c>
      <c r="H63" s="24" t="str">
        <f t="shared" si="42"/>
        <v>842EPS040</v>
      </c>
      <c r="I63" s="24" t="str">
        <f t="shared" si="43"/>
        <v>842EPS017</v>
      </c>
      <c r="J63" s="24" t="str">
        <f t="shared" si="44"/>
        <v>842EAS016</v>
      </c>
      <c r="K63" s="144" t="s">
        <v>527</v>
      </c>
      <c r="L63" s="25" t="s">
        <v>689</v>
      </c>
      <c r="M63" s="141">
        <v>842</v>
      </c>
      <c r="N63" s="35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114">
        <v>0</v>
      </c>
      <c r="W63" s="133">
        <v>0</v>
      </c>
      <c r="X63" s="35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114">
        <v>0</v>
      </c>
      <c r="AG63" s="133">
        <v>0</v>
      </c>
      <c r="AH63" s="35">
        <f t="shared" si="46"/>
        <v>0</v>
      </c>
      <c r="AI63" s="29">
        <f t="shared" si="47"/>
        <v>0</v>
      </c>
      <c r="AJ63" s="29">
        <f t="shared" si="48"/>
        <v>0</v>
      </c>
      <c r="AK63" s="29">
        <f t="shared" si="49"/>
        <v>0</v>
      </c>
      <c r="AL63" s="29">
        <f t="shared" si="50"/>
        <v>0</v>
      </c>
      <c r="AM63" s="29">
        <f t="shared" si="51"/>
        <v>0</v>
      </c>
      <c r="AN63" s="29">
        <f t="shared" si="52"/>
        <v>0</v>
      </c>
      <c r="AO63" s="29">
        <f t="shared" si="53"/>
        <v>0</v>
      </c>
      <c r="AP63" s="114">
        <f t="shared" si="54"/>
        <v>0</v>
      </c>
      <c r="AQ63" s="133">
        <f t="shared" si="2"/>
        <v>0</v>
      </c>
      <c r="AR63" s="63" t="str">
        <f t="shared" si="13"/>
        <v>42EPS040</v>
      </c>
      <c r="AS63" s="625" t="s">
        <v>1142</v>
      </c>
      <c r="AT63" s="625">
        <v>42</v>
      </c>
      <c r="AU63" s="625" t="s">
        <v>292</v>
      </c>
      <c r="AV63" s="626">
        <v>31</v>
      </c>
    </row>
    <row r="64" spans="2:48" ht="15" customHeight="1">
      <c r="B64" s="24" t="str">
        <f t="shared" si="36"/>
        <v>EPS010</v>
      </c>
      <c r="C64" s="24" t="str">
        <f t="shared" si="37"/>
        <v>EPS044</v>
      </c>
      <c r="D64" s="24" t="str">
        <f t="shared" si="38"/>
        <v>EPS002</v>
      </c>
      <c r="E64" s="24" t="str">
        <f t="shared" si="39"/>
        <v>EPS016</v>
      </c>
      <c r="F64" s="24" t="str">
        <f t="shared" si="40"/>
        <v>EPS023</v>
      </c>
      <c r="G64" s="24" t="str">
        <f t="shared" si="41"/>
        <v>EPS005</v>
      </c>
      <c r="H64" s="24" t="str">
        <f t="shared" si="42"/>
        <v>EPS040</v>
      </c>
      <c r="I64" s="24" t="str">
        <f t="shared" si="43"/>
        <v>EPS017</v>
      </c>
      <c r="J64" s="24" t="str">
        <f t="shared" si="44"/>
        <v>EAS016</v>
      </c>
      <c r="K64" s="142" t="s">
        <v>1143</v>
      </c>
      <c r="L64" s="107"/>
      <c r="M64" s="143"/>
      <c r="N64" s="33">
        <v>745</v>
      </c>
      <c r="O64" s="30">
        <v>0</v>
      </c>
      <c r="P64" s="30">
        <v>29</v>
      </c>
      <c r="Q64" s="30">
        <v>189</v>
      </c>
      <c r="R64" s="30">
        <v>0</v>
      </c>
      <c r="S64" s="30">
        <v>0</v>
      </c>
      <c r="T64" s="30">
        <v>1</v>
      </c>
      <c r="U64" s="30">
        <v>0</v>
      </c>
      <c r="V64" s="115">
        <v>0</v>
      </c>
      <c r="W64" s="132">
        <v>964</v>
      </c>
      <c r="X64" s="33">
        <v>71</v>
      </c>
      <c r="Y64" s="30">
        <v>0</v>
      </c>
      <c r="Z64" s="30">
        <v>40</v>
      </c>
      <c r="AA64" s="30">
        <v>17</v>
      </c>
      <c r="AB64" s="30">
        <v>0</v>
      </c>
      <c r="AC64" s="30">
        <v>0</v>
      </c>
      <c r="AD64" s="30">
        <v>0</v>
      </c>
      <c r="AE64" s="30">
        <v>0</v>
      </c>
      <c r="AF64" s="115">
        <v>0</v>
      </c>
      <c r="AG64" s="132">
        <v>128</v>
      </c>
      <c r="AH64" s="33">
        <f t="shared" ref="AH64:AP64" si="55">SUM(AH65:AH81)</f>
        <v>132</v>
      </c>
      <c r="AI64" s="30">
        <f t="shared" si="55"/>
        <v>0</v>
      </c>
      <c r="AJ64" s="30">
        <f t="shared" si="55"/>
        <v>44</v>
      </c>
      <c r="AK64" s="30">
        <f t="shared" si="55"/>
        <v>123</v>
      </c>
      <c r="AL64" s="30">
        <f t="shared" si="55"/>
        <v>0</v>
      </c>
      <c r="AM64" s="30">
        <f t="shared" si="55"/>
        <v>0</v>
      </c>
      <c r="AN64" s="30">
        <f t="shared" si="55"/>
        <v>153</v>
      </c>
      <c r="AO64" s="30">
        <f t="shared" si="55"/>
        <v>0</v>
      </c>
      <c r="AP64" s="115">
        <f t="shared" si="55"/>
        <v>0</v>
      </c>
      <c r="AQ64" s="132">
        <f t="shared" si="2"/>
        <v>452</v>
      </c>
      <c r="AR64" s="63" t="str">
        <f t="shared" si="13"/>
        <v>44EPS040</v>
      </c>
      <c r="AS64" s="625" t="s">
        <v>1142</v>
      </c>
      <c r="AT64" s="625">
        <v>44</v>
      </c>
      <c r="AU64" s="625" t="s">
        <v>292</v>
      </c>
      <c r="AV64" s="626">
        <v>8</v>
      </c>
    </row>
    <row r="65" spans="2:48" ht="15" customHeight="1">
      <c r="B65" s="24" t="str">
        <f t="shared" si="36"/>
        <v>38EPS010</v>
      </c>
      <c r="C65" s="24" t="str">
        <f t="shared" si="37"/>
        <v>38EPS044</v>
      </c>
      <c r="D65" s="24" t="str">
        <f t="shared" si="38"/>
        <v>38EPS002</v>
      </c>
      <c r="E65" s="24" t="str">
        <f t="shared" si="39"/>
        <v>38EPS016</v>
      </c>
      <c r="F65" s="24" t="str">
        <f t="shared" si="40"/>
        <v>38EPS023</v>
      </c>
      <c r="G65" s="24" t="str">
        <f t="shared" si="41"/>
        <v>38EPS005</v>
      </c>
      <c r="H65" s="24" t="str">
        <f t="shared" si="42"/>
        <v>38EPS040</v>
      </c>
      <c r="I65" s="24" t="str">
        <f t="shared" si="43"/>
        <v>38EPS017</v>
      </c>
      <c r="J65" s="24" t="str">
        <f t="shared" si="44"/>
        <v>38EAS016</v>
      </c>
      <c r="K65" s="144" t="s">
        <v>422</v>
      </c>
      <c r="L65" s="25" t="s">
        <v>690</v>
      </c>
      <c r="M65" s="141">
        <v>38</v>
      </c>
      <c r="N65" s="35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114">
        <v>0</v>
      </c>
      <c r="W65" s="133">
        <v>0</v>
      </c>
      <c r="X65" s="35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114">
        <v>0</v>
      </c>
      <c r="AG65" s="133">
        <v>0</v>
      </c>
      <c r="AH65" s="35">
        <f t="shared" ref="AH65:AH81" si="56">IFERROR(VLOOKUP(B65,$AR$8:$AV$928,5,0),0)</f>
        <v>0</v>
      </c>
      <c r="AI65" s="29">
        <f t="shared" ref="AI65:AI81" si="57">IFERROR(VLOOKUP(C65,$AR$8:$AV$928,5,0),0)</f>
        <v>0</v>
      </c>
      <c r="AJ65" s="29">
        <f t="shared" ref="AJ65:AJ81" si="58">IFERROR(VLOOKUP(D65,$AR$8:$AV$928,5,0),0)</f>
        <v>0</v>
      </c>
      <c r="AK65" s="29">
        <f t="shared" ref="AK65:AK81" si="59">IFERROR(VLOOKUP(E65,$AR$8:$AV$928,5,0),0)</f>
        <v>0</v>
      </c>
      <c r="AL65" s="29">
        <f t="shared" ref="AL65:AL81" si="60">IFERROR(VLOOKUP(F65,$AR$8:$AV$928,5,0),0)</f>
        <v>0</v>
      </c>
      <c r="AM65" s="29">
        <f t="shared" ref="AM65:AM81" si="61">IFERROR(VLOOKUP(G65,$AR$8:$AV$928,5,0),0)</f>
        <v>0</v>
      </c>
      <c r="AN65" s="29">
        <f t="shared" ref="AN65:AN81" si="62">IFERROR(VLOOKUP(H65,$AR$8:$AV$928,5,0),0)</f>
        <v>0</v>
      </c>
      <c r="AO65" s="29">
        <f t="shared" ref="AO65:AO81" si="63">IFERROR(VLOOKUP(I65,$AR$8:$AV$928,5,0),0)</f>
        <v>0</v>
      </c>
      <c r="AP65" s="114">
        <f t="shared" ref="AP65:AP81" si="64">IFERROR(VLOOKUP(J65,$AR$8:$AV$928,5,0),0)</f>
        <v>0</v>
      </c>
      <c r="AQ65" s="133">
        <f t="shared" si="2"/>
        <v>0</v>
      </c>
      <c r="AR65" s="63" t="str">
        <f t="shared" si="13"/>
        <v>59EPS002</v>
      </c>
      <c r="AS65" s="625" t="s">
        <v>1142</v>
      </c>
      <c r="AT65" s="625">
        <v>59</v>
      </c>
      <c r="AU65" s="625" t="s">
        <v>328</v>
      </c>
      <c r="AV65" s="626">
        <v>1</v>
      </c>
    </row>
    <row r="66" spans="2:48" ht="15" customHeight="1">
      <c r="B66" s="24" t="str">
        <f t="shared" si="36"/>
        <v>86EPS010</v>
      </c>
      <c r="C66" s="24" t="str">
        <f t="shared" si="37"/>
        <v>86EPS044</v>
      </c>
      <c r="D66" s="24" t="str">
        <f t="shared" si="38"/>
        <v>86EPS002</v>
      </c>
      <c r="E66" s="24" t="str">
        <f t="shared" si="39"/>
        <v>86EPS016</v>
      </c>
      <c r="F66" s="24" t="str">
        <f t="shared" si="40"/>
        <v>86EPS023</v>
      </c>
      <c r="G66" s="24" t="str">
        <f t="shared" si="41"/>
        <v>86EPS005</v>
      </c>
      <c r="H66" s="24" t="str">
        <f t="shared" si="42"/>
        <v>86EPS040</v>
      </c>
      <c r="I66" s="24" t="str">
        <f t="shared" si="43"/>
        <v>86EPS017</v>
      </c>
      <c r="J66" s="24" t="str">
        <f t="shared" si="44"/>
        <v>86EAS016</v>
      </c>
      <c r="K66" s="144" t="s">
        <v>431</v>
      </c>
      <c r="L66" s="25" t="s">
        <v>690</v>
      </c>
      <c r="M66" s="141">
        <v>86</v>
      </c>
      <c r="N66" s="35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114">
        <v>0</v>
      </c>
      <c r="W66" s="133">
        <v>0</v>
      </c>
      <c r="X66" s="35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114">
        <v>0</v>
      </c>
      <c r="AG66" s="133">
        <v>0</v>
      </c>
      <c r="AH66" s="35">
        <f t="shared" si="56"/>
        <v>0</v>
      </c>
      <c r="AI66" s="29">
        <f t="shared" si="57"/>
        <v>0</v>
      </c>
      <c r="AJ66" s="29">
        <f t="shared" si="58"/>
        <v>0</v>
      </c>
      <c r="AK66" s="29">
        <f t="shared" si="59"/>
        <v>0</v>
      </c>
      <c r="AL66" s="29">
        <f t="shared" si="60"/>
        <v>0</v>
      </c>
      <c r="AM66" s="29">
        <f t="shared" si="61"/>
        <v>0</v>
      </c>
      <c r="AN66" s="29">
        <f t="shared" si="62"/>
        <v>11</v>
      </c>
      <c r="AO66" s="29">
        <f t="shared" si="63"/>
        <v>0</v>
      </c>
      <c r="AP66" s="114">
        <f t="shared" si="64"/>
        <v>0</v>
      </c>
      <c r="AQ66" s="133">
        <f t="shared" si="2"/>
        <v>11</v>
      </c>
      <c r="AR66" s="63" t="str">
        <f t="shared" si="13"/>
        <v>113EPS040</v>
      </c>
      <c r="AS66" s="625" t="s">
        <v>1142</v>
      </c>
      <c r="AT66" s="625">
        <v>113</v>
      </c>
      <c r="AU66" s="625" t="s">
        <v>292</v>
      </c>
      <c r="AV66" s="626">
        <v>13</v>
      </c>
    </row>
    <row r="67" spans="2:48" ht="15" customHeight="1">
      <c r="B67" s="24" t="str">
        <f t="shared" si="36"/>
        <v>107EPS010</v>
      </c>
      <c r="C67" s="24" t="str">
        <f t="shared" si="37"/>
        <v>107EPS044</v>
      </c>
      <c r="D67" s="24" t="str">
        <f t="shared" si="38"/>
        <v>107EPS002</v>
      </c>
      <c r="E67" s="24" t="str">
        <f t="shared" si="39"/>
        <v>107EPS016</v>
      </c>
      <c r="F67" s="24" t="str">
        <f t="shared" si="40"/>
        <v>107EPS023</v>
      </c>
      <c r="G67" s="24" t="str">
        <f t="shared" si="41"/>
        <v>107EPS005</v>
      </c>
      <c r="H67" s="24" t="str">
        <f t="shared" si="42"/>
        <v>107EPS040</v>
      </c>
      <c r="I67" s="24" t="str">
        <f t="shared" si="43"/>
        <v>107EPS017</v>
      </c>
      <c r="J67" s="24" t="str">
        <f t="shared" si="44"/>
        <v>107EAS016</v>
      </c>
      <c r="K67" s="144" t="s">
        <v>436</v>
      </c>
      <c r="L67" s="25" t="s">
        <v>690</v>
      </c>
      <c r="M67" s="141">
        <v>107</v>
      </c>
      <c r="N67" s="35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114">
        <v>0</v>
      </c>
      <c r="W67" s="133">
        <v>0</v>
      </c>
      <c r="X67" s="35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114">
        <v>0</v>
      </c>
      <c r="AG67" s="133">
        <v>0</v>
      </c>
      <c r="AH67" s="35">
        <f t="shared" si="56"/>
        <v>0</v>
      </c>
      <c r="AI67" s="29">
        <f t="shared" si="57"/>
        <v>0</v>
      </c>
      <c r="AJ67" s="29">
        <f t="shared" si="58"/>
        <v>0</v>
      </c>
      <c r="AK67" s="29">
        <f t="shared" si="59"/>
        <v>0</v>
      </c>
      <c r="AL67" s="29">
        <f t="shared" si="60"/>
        <v>0</v>
      </c>
      <c r="AM67" s="29">
        <f t="shared" si="61"/>
        <v>0</v>
      </c>
      <c r="AN67" s="29">
        <f t="shared" si="62"/>
        <v>0</v>
      </c>
      <c r="AO67" s="29">
        <f t="shared" si="63"/>
        <v>0</v>
      </c>
      <c r="AP67" s="114">
        <f t="shared" si="64"/>
        <v>0</v>
      </c>
      <c r="AQ67" s="133">
        <f t="shared" si="2"/>
        <v>0</v>
      </c>
      <c r="AR67" s="63" t="str">
        <f t="shared" si="13"/>
        <v>125EPS040</v>
      </c>
      <c r="AS67" s="625" t="s">
        <v>1142</v>
      </c>
      <c r="AT67" s="625">
        <v>125</v>
      </c>
      <c r="AU67" s="625" t="s">
        <v>292</v>
      </c>
      <c r="AV67" s="626">
        <v>3</v>
      </c>
    </row>
    <row r="68" spans="2:48" ht="15" customHeight="1">
      <c r="B68" s="24" t="str">
        <f t="shared" si="36"/>
        <v>134EPS010</v>
      </c>
      <c r="C68" s="24" t="str">
        <f t="shared" si="37"/>
        <v>134EPS044</v>
      </c>
      <c r="D68" s="24" t="str">
        <f t="shared" si="38"/>
        <v>134EPS002</v>
      </c>
      <c r="E68" s="24" t="str">
        <f t="shared" si="39"/>
        <v>134EPS016</v>
      </c>
      <c r="F68" s="24" t="str">
        <f t="shared" si="40"/>
        <v>134EPS023</v>
      </c>
      <c r="G68" s="24" t="str">
        <f t="shared" si="41"/>
        <v>134EPS005</v>
      </c>
      <c r="H68" s="24" t="str">
        <f t="shared" si="42"/>
        <v>134EPS040</v>
      </c>
      <c r="I68" s="24" t="str">
        <f t="shared" si="43"/>
        <v>134EPS017</v>
      </c>
      <c r="J68" s="24" t="str">
        <f t="shared" si="44"/>
        <v>134EAS016</v>
      </c>
      <c r="K68" s="144" t="s">
        <v>441</v>
      </c>
      <c r="L68" s="25" t="s">
        <v>690</v>
      </c>
      <c r="M68" s="141">
        <v>134</v>
      </c>
      <c r="N68" s="35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114">
        <v>0</v>
      </c>
      <c r="W68" s="133">
        <v>0</v>
      </c>
      <c r="X68" s="35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0</v>
      </c>
      <c r="AF68" s="114">
        <v>0</v>
      </c>
      <c r="AG68" s="133">
        <v>0</v>
      </c>
      <c r="AH68" s="35">
        <f t="shared" si="56"/>
        <v>0</v>
      </c>
      <c r="AI68" s="29">
        <f t="shared" si="57"/>
        <v>0</v>
      </c>
      <c r="AJ68" s="29">
        <f t="shared" si="58"/>
        <v>0</v>
      </c>
      <c r="AK68" s="29">
        <f t="shared" si="59"/>
        <v>0</v>
      </c>
      <c r="AL68" s="29">
        <f t="shared" si="60"/>
        <v>0</v>
      </c>
      <c r="AM68" s="29">
        <f t="shared" si="61"/>
        <v>0</v>
      </c>
      <c r="AN68" s="29">
        <f t="shared" si="62"/>
        <v>4</v>
      </c>
      <c r="AO68" s="29">
        <f t="shared" si="63"/>
        <v>0</v>
      </c>
      <c r="AP68" s="114">
        <f t="shared" si="64"/>
        <v>0</v>
      </c>
      <c r="AQ68" s="133">
        <f t="shared" si="2"/>
        <v>4</v>
      </c>
      <c r="AR68" s="63" t="str">
        <f t="shared" si="13"/>
        <v>240EPS040</v>
      </c>
      <c r="AS68" s="625" t="s">
        <v>1142</v>
      </c>
      <c r="AT68" s="625">
        <v>240</v>
      </c>
      <c r="AU68" s="625" t="s">
        <v>292</v>
      </c>
      <c r="AV68" s="626">
        <v>4</v>
      </c>
    </row>
    <row r="69" spans="2:48" ht="15" customHeight="1">
      <c r="B69" s="24" t="str">
        <f t="shared" si="36"/>
        <v>150EPS010</v>
      </c>
      <c r="C69" s="24" t="str">
        <f t="shared" si="37"/>
        <v>150EPS044</v>
      </c>
      <c r="D69" s="24" t="str">
        <f t="shared" si="38"/>
        <v>150EPS002</v>
      </c>
      <c r="E69" s="24" t="str">
        <f t="shared" si="39"/>
        <v>150EPS016</v>
      </c>
      <c r="F69" s="24" t="str">
        <f t="shared" si="40"/>
        <v>150EPS023</v>
      </c>
      <c r="G69" s="24" t="str">
        <f t="shared" si="41"/>
        <v>150EPS005</v>
      </c>
      <c r="H69" s="24" t="str">
        <f t="shared" si="42"/>
        <v>150EPS040</v>
      </c>
      <c r="I69" s="24" t="str">
        <f t="shared" si="43"/>
        <v>150EPS017</v>
      </c>
      <c r="J69" s="24" t="str">
        <f t="shared" si="44"/>
        <v>150EAS016</v>
      </c>
      <c r="K69" s="145" t="s">
        <v>447</v>
      </c>
      <c r="L69" s="25" t="s">
        <v>690</v>
      </c>
      <c r="M69" s="141">
        <v>150</v>
      </c>
      <c r="N69" s="35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114">
        <v>0</v>
      </c>
      <c r="W69" s="133">
        <v>0</v>
      </c>
      <c r="X69" s="35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114">
        <v>0</v>
      </c>
      <c r="AG69" s="133">
        <v>0</v>
      </c>
      <c r="AH69" s="35">
        <f t="shared" si="56"/>
        <v>0</v>
      </c>
      <c r="AI69" s="29">
        <f t="shared" si="57"/>
        <v>0</v>
      </c>
      <c r="AJ69" s="29">
        <f t="shared" si="58"/>
        <v>0</v>
      </c>
      <c r="AK69" s="29">
        <f t="shared" si="59"/>
        <v>0</v>
      </c>
      <c r="AL69" s="29">
        <f t="shared" si="60"/>
        <v>0</v>
      </c>
      <c r="AM69" s="29">
        <f t="shared" si="61"/>
        <v>0</v>
      </c>
      <c r="AN69" s="29">
        <f t="shared" si="62"/>
        <v>6</v>
      </c>
      <c r="AO69" s="29">
        <f t="shared" si="63"/>
        <v>0</v>
      </c>
      <c r="AP69" s="114">
        <f t="shared" si="64"/>
        <v>0</v>
      </c>
      <c r="AQ69" s="133">
        <f t="shared" si="2"/>
        <v>6</v>
      </c>
      <c r="AR69" s="63" t="str">
        <f t="shared" si="13"/>
        <v>284EPS040</v>
      </c>
      <c r="AS69" s="625" t="s">
        <v>1142</v>
      </c>
      <c r="AT69" s="625">
        <v>284</v>
      </c>
      <c r="AU69" s="625" t="s">
        <v>292</v>
      </c>
      <c r="AV69" s="626">
        <v>9</v>
      </c>
    </row>
    <row r="70" spans="2:48" ht="15" customHeight="1">
      <c r="B70" s="24" t="str">
        <f t="shared" si="36"/>
        <v>237EPS010</v>
      </c>
      <c r="C70" s="24" t="str">
        <f t="shared" si="37"/>
        <v>237EPS044</v>
      </c>
      <c r="D70" s="24" t="str">
        <f t="shared" si="38"/>
        <v>237EPS002</v>
      </c>
      <c r="E70" s="24" t="str">
        <f t="shared" si="39"/>
        <v>237EPS016</v>
      </c>
      <c r="F70" s="24" t="str">
        <f t="shared" si="40"/>
        <v>237EPS023</v>
      </c>
      <c r="G70" s="24" t="str">
        <f t="shared" si="41"/>
        <v>237EPS005</v>
      </c>
      <c r="H70" s="24" t="str">
        <f t="shared" si="42"/>
        <v>237EPS040</v>
      </c>
      <c r="I70" s="24" t="str">
        <f t="shared" si="43"/>
        <v>237EPS017</v>
      </c>
      <c r="J70" s="24" t="str">
        <f t="shared" si="44"/>
        <v>237EAS016</v>
      </c>
      <c r="K70" s="23" t="s">
        <v>456</v>
      </c>
      <c r="L70" s="25" t="s">
        <v>690</v>
      </c>
      <c r="M70" s="141">
        <v>237</v>
      </c>
      <c r="N70" s="35">
        <v>404</v>
      </c>
      <c r="O70" s="29">
        <v>0</v>
      </c>
      <c r="P70" s="29">
        <v>2</v>
      </c>
      <c r="Q70" s="29">
        <v>19</v>
      </c>
      <c r="R70" s="29">
        <v>0</v>
      </c>
      <c r="S70" s="29">
        <v>0</v>
      </c>
      <c r="T70" s="29">
        <v>0</v>
      </c>
      <c r="U70" s="29">
        <v>0</v>
      </c>
      <c r="V70" s="114">
        <v>0</v>
      </c>
      <c r="W70" s="133">
        <v>425</v>
      </c>
      <c r="X70" s="35">
        <v>37</v>
      </c>
      <c r="Y70" s="29">
        <v>0</v>
      </c>
      <c r="Z70" s="29">
        <v>6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114">
        <v>0</v>
      </c>
      <c r="AG70" s="133">
        <v>43</v>
      </c>
      <c r="AH70" s="35">
        <f t="shared" si="56"/>
        <v>76</v>
      </c>
      <c r="AI70" s="29">
        <f t="shared" si="57"/>
        <v>0</v>
      </c>
      <c r="AJ70" s="29">
        <f t="shared" si="58"/>
        <v>14</v>
      </c>
      <c r="AK70" s="29">
        <f t="shared" si="59"/>
        <v>0</v>
      </c>
      <c r="AL70" s="29">
        <f t="shared" si="60"/>
        <v>0</v>
      </c>
      <c r="AM70" s="29">
        <f t="shared" si="61"/>
        <v>0</v>
      </c>
      <c r="AN70" s="29">
        <f t="shared" si="62"/>
        <v>20</v>
      </c>
      <c r="AO70" s="29">
        <f t="shared" si="63"/>
        <v>0</v>
      </c>
      <c r="AP70" s="114">
        <f t="shared" si="64"/>
        <v>0</v>
      </c>
      <c r="AQ70" s="133">
        <f t="shared" si="2"/>
        <v>110</v>
      </c>
      <c r="AR70" s="63" t="str">
        <f t="shared" si="13"/>
        <v>347EPS040</v>
      </c>
      <c r="AS70" s="625" t="s">
        <v>1142</v>
      </c>
      <c r="AT70" s="625">
        <v>347</v>
      </c>
      <c r="AU70" s="625" t="s">
        <v>292</v>
      </c>
      <c r="AV70" s="626">
        <v>16</v>
      </c>
    </row>
    <row r="71" spans="2:48" ht="15" customHeight="1">
      <c r="B71" s="24" t="str">
        <f t="shared" si="36"/>
        <v>264EPS010</v>
      </c>
      <c r="C71" s="24" t="str">
        <f t="shared" si="37"/>
        <v>264EPS044</v>
      </c>
      <c r="D71" s="24" t="str">
        <f t="shared" si="38"/>
        <v>264EPS002</v>
      </c>
      <c r="E71" s="24" t="str">
        <f t="shared" si="39"/>
        <v>264EPS016</v>
      </c>
      <c r="F71" s="24" t="str">
        <f t="shared" si="40"/>
        <v>264EPS023</v>
      </c>
      <c r="G71" s="24" t="str">
        <f t="shared" si="41"/>
        <v>264EPS005</v>
      </c>
      <c r="H71" s="24" t="str">
        <f t="shared" si="42"/>
        <v>264EPS040</v>
      </c>
      <c r="I71" s="24" t="str">
        <f t="shared" si="43"/>
        <v>264EPS017</v>
      </c>
      <c r="J71" s="24" t="str">
        <f t="shared" si="44"/>
        <v>264EAS016</v>
      </c>
      <c r="K71" s="145" t="s">
        <v>459</v>
      </c>
      <c r="L71" s="25" t="s">
        <v>690</v>
      </c>
      <c r="M71" s="141">
        <v>264</v>
      </c>
      <c r="N71" s="35">
        <v>0</v>
      </c>
      <c r="O71" s="29">
        <v>0</v>
      </c>
      <c r="P71" s="29">
        <v>12</v>
      </c>
      <c r="Q71" s="29">
        <v>25</v>
      </c>
      <c r="R71" s="29">
        <v>0</v>
      </c>
      <c r="S71" s="29">
        <v>0</v>
      </c>
      <c r="T71" s="29">
        <v>0</v>
      </c>
      <c r="U71" s="29">
        <v>0</v>
      </c>
      <c r="V71" s="114">
        <v>0</v>
      </c>
      <c r="W71" s="133">
        <v>37</v>
      </c>
      <c r="X71" s="35">
        <v>0</v>
      </c>
      <c r="Y71" s="29">
        <v>0</v>
      </c>
      <c r="Z71" s="29">
        <v>15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114">
        <v>0</v>
      </c>
      <c r="AG71" s="133">
        <v>15</v>
      </c>
      <c r="AH71" s="35">
        <f t="shared" si="56"/>
        <v>0</v>
      </c>
      <c r="AI71" s="29">
        <f t="shared" si="57"/>
        <v>0</v>
      </c>
      <c r="AJ71" s="29">
        <f t="shared" si="58"/>
        <v>15</v>
      </c>
      <c r="AK71" s="29">
        <f t="shared" si="59"/>
        <v>0</v>
      </c>
      <c r="AL71" s="29">
        <f t="shared" si="60"/>
        <v>0</v>
      </c>
      <c r="AM71" s="29">
        <f t="shared" si="61"/>
        <v>0</v>
      </c>
      <c r="AN71" s="29">
        <f t="shared" si="62"/>
        <v>8</v>
      </c>
      <c r="AO71" s="29">
        <f t="shared" si="63"/>
        <v>0</v>
      </c>
      <c r="AP71" s="114">
        <f t="shared" si="64"/>
        <v>0</v>
      </c>
      <c r="AQ71" s="133">
        <f t="shared" ref="AQ71:AQ134" si="65">SUM(AH71:AP71)</f>
        <v>23</v>
      </c>
      <c r="AR71" s="63" t="str">
        <f t="shared" si="13"/>
        <v>501EPS040</v>
      </c>
      <c r="AS71" s="625" t="s">
        <v>1142</v>
      </c>
      <c r="AT71" s="625">
        <v>501</v>
      </c>
      <c r="AU71" s="625" t="s">
        <v>292</v>
      </c>
      <c r="AV71" s="626">
        <v>1</v>
      </c>
    </row>
    <row r="72" spans="2:48" ht="15" customHeight="1">
      <c r="B72" s="24" t="str">
        <f t="shared" ref="B72:B103" si="66">CONCATENATE(M72,$AH$5)</f>
        <v>310EPS010</v>
      </c>
      <c r="C72" s="24" t="str">
        <f t="shared" ref="C72:C103" si="67">CONCATENATE(M72,$AI$5)</f>
        <v>310EPS044</v>
      </c>
      <c r="D72" s="24" t="str">
        <f t="shared" ref="D72:D103" si="68">CONCATENATE(M72,$AJ$5)</f>
        <v>310EPS002</v>
      </c>
      <c r="E72" s="24" t="str">
        <f t="shared" ref="E72:E103" si="69">CONCATENATE(M72,$AK$5)</f>
        <v>310EPS016</v>
      </c>
      <c r="F72" s="24" t="str">
        <f t="shared" ref="F72:F103" si="70">CONCATENATE(M72,$AL$5)</f>
        <v>310EPS023</v>
      </c>
      <c r="G72" s="24" t="str">
        <f t="shared" ref="G72:G103" si="71">CONCATENATE(M72,$AM$5)</f>
        <v>310EPS005</v>
      </c>
      <c r="H72" s="24" t="str">
        <f t="shared" ref="H72:H103" si="72">CONCATENATE(M72,$AN$5)</f>
        <v>310EPS040</v>
      </c>
      <c r="I72" s="24" t="str">
        <f t="shared" ref="I72:I103" si="73">CONCATENATE(M72,$AO$5)</f>
        <v>310EPS017</v>
      </c>
      <c r="J72" s="24" t="str">
        <f t="shared" ref="J72:J103" si="74">CONCATENATE(M72,$AP$5)</f>
        <v>310EAS016</v>
      </c>
      <c r="K72" s="147" t="s">
        <v>465</v>
      </c>
      <c r="L72" s="25" t="s">
        <v>690</v>
      </c>
      <c r="M72" s="141">
        <v>310</v>
      </c>
      <c r="N72" s="35">
        <v>0</v>
      </c>
      <c r="O72" s="29">
        <v>0</v>
      </c>
      <c r="P72" s="29">
        <v>0</v>
      </c>
      <c r="Q72" s="29">
        <v>3</v>
      </c>
      <c r="R72" s="29">
        <v>0</v>
      </c>
      <c r="S72" s="29">
        <v>0</v>
      </c>
      <c r="T72" s="29">
        <v>0</v>
      </c>
      <c r="U72" s="29">
        <v>0</v>
      </c>
      <c r="V72" s="114">
        <v>0</v>
      </c>
      <c r="W72" s="133">
        <v>3</v>
      </c>
      <c r="X72" s="35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114">
        <v>0</v>
      </c>
      <c r="AG72" s="133">
        <v>0</v>
      </c>
      <c r="AH72" s="35">
        <f t="shared" si="56"/>
        <v>0</v>
      </c>
      <c r="AI72" s="29">
        <f t="shared" si="57"/>
        <v>0</v>
      </c>
      <c r="AJ72" s="29">
        <f t="shared" si="58"/>
        <v>0</v>
      </c>
      <c r="AK72" s="29">
        <f t="shared" si="59"/>
        <v>0</v>
      </c>
      <c r="AL72" s="29">
        <f t="shared" si="60"/>
        <v>0</v>
      </c>
      <c r="AM72" s="29">
        <f t="shared" si="61"/>
        <v>0</v>
      </c>
      <c r="AN72" s="29">
        <f t="shared" si="62"/>
        <v>5</v>
      </c>
      <c r="AO72" s="29">
        <f t="shared" si="63"/>
        <v>0</v>
      </c>
      <c r="AP72" s="114">
        <f t="shared" si="64"/>
        <v>0</v>
      </c>
      <c r="AQ72" s="133">
        <f t="shared" si="65"/>
        <v>5</v>
      </c>
      <c r="AR72" s="63" t="str">
        <f t="shared" si="13"/>
        <v>628EPS040</v>
      </c>
      <c r="AS72" s="625" t="s">
        <v>1142</v>
      </c>
      <c r="AT72" s="625">
        <v>628</v>
      </c>
      <c r="AU72" s="625" t="s">
        <v>292</v>
      </c>
      <c r="AV72" s="626">
        <v>3</v>
      </c>
    </row>
    <row r="73" spans="2:48" ht="15" customHeight="1">
      <c r="B73" s="24" t="str">
        <f t="shared" si="66"/>
        <v>315EPS010</v>
      </c>
      <c r="C73" s="24" t="str">
        <f t="shared" si="67"/>
        <v>315EPS044</v>
      </c>
      <c r="D73" s="24" t="str">
        <f t="shared" si="68"/>
        <v>315EPS002</v>
      </c>
      <c r="E73" s="24" t="str">
        <f t="shared" si="69"/>
        <v>315EPS016</v>
      </c>
      <c r="F73" s="24" t="str">
        <f t="shared" si="70"/>
        <v>315EPS023</v>
      </c>
      <c r="G73" s="24" t="str">
        <f t="shared" si="71"/>
        <v>315EPS005</v>
      </c>
      <c r="H73" s="24" t="str">
        <f t="shared" si="72"/>
        <v>315EPS040</v>
      </c>
      <c r="I73" s="24" t="str">
        <f t="shared" si="73"/>
        <v>315EPS017</v>
      </c>
      <c r="J73" s="24" t="str">
        <f t="shared" si="74"/>
        <v>315EAS016</v>
      </c>
      <c r="K73" s="144" t="s">
        <v>467</v>
      </c>
      <c r="L73" s="25" t="s">
        <v>690</v>
      </c>
      <c r="M73" s="141">
        <v>315</v>
      </c>
      <c r="N73" s="35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1</v>
      </c>
      <c r="U73" s="29">
        <v>0</v>
      </c>
      <c r="V73" s="114">
        <v>0</v>
      </c>
      <c r="W73" s="133">
        <v>1</v>
      </c>
      <c r="X73" s="35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114">
        <v>0</v>
      </c>
      <c r="AG73" s="133">
        <v>0</v>
      </c>
      <c r="AH73" s="35">
        <f t="shared" si="56"/>
        <v>0</v>
      </c>
      <c r="AI73" s="29">
        <f t="shared" si="57"/>
        <v>0</v>
      </c>
      <c r="AJ73" s="29">
        <f t="shared" si="58"/>
        <v>0</v>
      </c>
      <c r="AK73" s="29">
        <f t="shared" si="59"/>
        <v>0</v>
      </c>
      <c r="AL73" s="29">
        <f t="shared" si="60"/>
        <v>0</v>
      </c>
      <c r="AM73" s="29">
        <f t="shared" si="61"/>
        <v>0</v>
      </c>
      <c r="AN73" s="29">
        <f t="shared" si="62"/>
        <v>3</v>
      </c>
      <c r="AO73" s="29">
        <f t="shared" si="63"/>
        <v>0</v>
      </c>
      <c r="AP73" s="114">
        <f t="shared" si="64"/>
        <v>0</v>
      </c>
      <c r="AQ73" s="133">
        <f t="shared" si="65"/>
        <v>3</v>
      </c>
      <c r="AR73" s="63" t="str">
        <f t="shared" ref="AR73:AR136" si="75">CONCATENATE(AT73,AU73)</f>
        <v>656EPS040</v>
      </c>
      <c r="AS73" s="625" t="s">
        <v>1142</v>
      </c>
      <c r="AT73" s="625">
        <v>656</v>
      </c>
      <c r="AU73" s="625" t="s">
        <v>292</v>
      </c>
      <c r="AV73" s="626">
        <v>10</v>
      </c>
    </row>
    <row r="74" spans="2:48" ht="15" customHeight="1">
      <c r="B74" s="24" t="str">
        <f t="shared" si="66"/>
        <v>361EPS010</v>
      </c>
      <c r="C74" s="24" t="str">
        <f t="shared" si="67"/>
        <v>361EPS044</v>
      </c>
      <c r="D74" s="24" t="str">
        <f t="shared" si="68"/>
        <v>361EPS002</v>
      </c>
      <c r="E74" s="24" t="str">
        <f t="shared" si="69"/>
        <v>361EPS016</v>
      </c>
      <c r="F74" s="24" t="str">
        <f t="shared" si="70"/>
        <v>361EPS023</v>
      </c>
      <c r="G74" s="24" t="str">
        <f t="shared" si="71"/>
        <v>361EPS005</v>
      </c>
      <c r="H74" s="24" t="str">
        <f t="shared" si="72"/>
        <v>361EPS040</v>
      </c>
      <c r="I74" s="24" t="str">
        <f t="shared" si="73"/>
        <v>361EPS017</v>
      </c>
      <c r="J74" s="24" t="str">
        <f t="shared" si="74"/>
        <v>361EAS016</v>
      </c>
      <c r="K74" s="144" t="s">
        <v>473</v>
      </c>
      <c r="L74" s="25" t="s">
        <v>690</v>
      </c>
      <c r="M74" s="141">
        <v>361</v>
      </c>
      <c r="N74" s="35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114">
        <v>0</v>
      </c>
      <c r="W74" s="133">
        <v>0</v>
      </c>
      <c r="X74" s="35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114">
        <v>0</v>
      </c>
      <c r="AG74" s="133">
        <v>0</v>
      </c>
      <c r="AH74" s="35">
        <f t="shared" si="56"/>
        <v>0</v>
      </c>
      <c r="AI74" s="29">
        <f t="shared" si="57"/>
        <v>0</v>
      </c>
      <c r="AJ74" s="29">
        <f t="shared" si="58"/>
        <v>0</v>
      </c>
      <c r="AK74" s="29">
        <f t="shared" si="59"/>
        <v>0</v>
      </c>
      <c r="AL74" s="29">
        <f t="shared" si="60"/>
        <v>0</v>
      </c>
      <c r="AM74" s="29">
        <f t="shared" si="61"/>
        <v>0</v>
      </c>
      <c r="AN74" s="29">
        <f t="shared" si="62"/>
        <v>11</v>
      </c>
      <c r="AO74" s="29">
        <f t="shared" si="63"/>
        <v>0</v>
      </c>
      <c r="AP74" s="114">
        <f t="shared" si="64"/>
        <v>0</v>
      </c>
      <c r="AQ74" s="133">
        <f t="shared" si="65"/>
        <v>11</v>
      </c>
      <c r="AR74" s="63" t="str">
        <f t="shared" si="75"/>
        <v>761EPS040</v>
      </c>
      <c r="AS74" s="625" t="s">
        <v>1142</v>
      </c>
      <c r="AT74" s="625">
        <v>761</v>
      </c>
      <c r="AU74" s="625" t="s">
        <v>292</v>
      </c>
      <c r="AV74" s="626">
        <v>9</v>
      </c>
    </row>
    <row r="75" spans="2:48" ht="15" customHeight="1">
      <c r="B75" s="24" t="str">
        <f t="shared" si="66"/>
        <v>647EPS010</v>
      </c>
      <c r="C75" s="24" t="str">
        <f t="shared" si="67"/>
        <v>647EPS044</v>
      </c>
      <c r="D75" s="24" t="str">
        <f t="shared" si="68"/>
        <v>647EPS002</v>
      </c>
      <c r="E75" s="24" t="str">
        <f t="shared" si="69"/>
        <v>647EPS016</v>
      </c>
      <c r="F75" s="24" t="str">
        <f t="shared" si="70"/>
        <v>647EPS023</v>
      </c>
      <c r="G75" s="24" t="str">
        <f t="shared" si="71"/>
        <v>647EPS005</v>
      </c>
      <c r="H75" s="24" t="str">
        <f t="shared" si="72"/>
        <v>647EPS040</v>
      </c>
      <c r="I75" s="24" t="str">
        <f t="shared" si="73"/>
        <v>647EPS017</v>
      </c>
      <c r="J75" s="24" t="str">
        <f t="shared" si="74"/>
        <v>647EAS016</v>
      </c>
      <c r="K75" s="23" t="s">
        <v>502</v>
      </c>
      <c r="L75" s="25" t="s">
        <v>690</v>
      </c>
      <c r="M75" s="141">
        <v>647</v>
      </c>
      <c r="N75" s="35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114">
        <v>0</v>
      </c>
      <c r="W75" s="133">
        <v>0</v>
      </c>
      <c r="X75" s="35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114">
        <v>0</v>
      </c>
      <c r="AG75" s="133">
        <v>0</v>
      </c>
      <c r="AH75" s="35">
        <f t="shared" si="56"/>
        <v>0</v>
      </c>
      <c r="AI75" s="29">
        <f t="shared" si="57"/>
        <v>0</v>
      </c>
      <c r="AJ75" s="29">
        <f t="shared" si="58"/>
        <v>0</v>
      </c>
      <c r="AK75" s="29">
        <f t="shared" si="59"/>
        <v>0</v>
      </c>
      <c r="AL75" s="29">
        <f t="shared" si="60"/>
        <v>0</v>
      </c>
      <c r="AM75" s="29">
        <f t="shared" si="61"/>
        <v>0</v>
      </c>
      <c r="AN75" s="29">
        <f t="shared" si="62"/>
        <v>10</v>
      </c>
      <c r="AO75" s="29">
        <f t="shared" si="63"/>
        <v>0</v>
      </c>
      <c r="AP75" s="114">
        <f t="shared" si="64"/>
        <v>0</v>
      </c>
      <c r="AQ75" s="133">
        <f t="shared" si="65"/>
        <v>10</v>
      </c>
      <c r="AR75" s="63" t="str">
        <f t="shared" si="75"/>
        <v>86EPS040</v>
      </c>
      <c r="AS75" s="625" t="s">
        <v>975</v>
      </c>
      <c r="AT75" s="625">
        <v>86</v>
      </c>
      <c r="AU75" s="625" t="s">
        <v>292</v>
      </c>
      <c r="AV75" s="626">
        <v>11</v>
      </c>
    </row>
    <row r="76" spans="2:48" ht="15" customHeight="1">
      <c r="B76" s="24" t="str">
        <f t="shared" si="66"/>
        <v>658EPS010</v>
      </c>
      <c r="C76" s="24" t="str">
        <f t="shared" si="67"/>
        <v>658EPS044</v>
      </c>
      <c r="D76" s="24" t="str">
        <f t="shared" si="68"/>
        <v>658EPS002</v>
      </c>
      <c r="E76" s="24" t="str">
        <f t="shared" si="69"/>
        <v>658EPS016</v>
      </c>
      <c r="F76" s="24" t="str">
        <f t="shared" si="70"/>
        <v>658EPS023</v>
      </c>
      <c r="G76" s="24" t="str">
        <f t="shared" si="71"/>
        <v>658EPS005</v>
      </c>
      <c r="H76" s="24" t="str">
        <f t="shared" si="72"/>
        <v>658EPS040</v>
      </c>
      <c r="I76" s="24" t="str">
        <f t="shared" si="73"/>
        <v>658EPS017</v>
      </c>
      <c r="J76" s="24" t="str">
        <f t="shared" si="74"/>
        <v>658EAS016</v>
      </c>
      <c r="K76" s="147" t="s">
        <v>506</v>
      </c>
      <c r="L76" s="25" t="s">
        <v>690</v>
      </c>
      <c r="M76" s="141">
        <v>658</v>
      </c>
      <c r="N76" s="35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114">
        <v>0</v>
      </c>
      <c r="W76" s="133">
        <v>0</v>
      </c>
      <c r="X76" s="35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114">
        <v>0</v>
      </c>
      <c r="AG76" s="133">
        <v>0</v>
      </c>
      <c r="AH76" s="35">
        <f t="shared" si="56"/>
        <v>0</v>
      </c>
      <c r="AI76" s="29">
        <f t="shared" si="57"/>
        <v>0</v>
      </c>
      <c r="AJ76" s="29">
        <f t="shared" si="58"/>
        <v>0</v>
      </c>
      <c r="AK76" s="29">
        <f t="shared" si="59"/>
        <v>0</v>
      </c>
      <c r="AL76" s="29">
        <f t="shared" si="60"/>
        <v>0</v>
      </c>
      <c r="AM76" s="29">
        <f t="shared" si="61"/>
        <v>0</v>
      </c>
      <c r="AN76" s="29">
        <f t="shared" si="62"/>
        <v>4</v>
      </c>
      <c r="AO76" s="29">
        <f t="shared" si="63"/>
        <v>0</v>
      </c>
      <c r="AP76" s="114">
        <f t="shared" si="64"/>
        <v>0</v>
      </c>
      <c r="AQ76" s="133">
        <f t="shared" si="65"/>
        <v>4</v>
      </c>
      <c r="AR76" s="63" t="str">
        <f t="shared" si="75"/>
        <v>134EPS040</v>
      </c>
      <c r="AS76" s="625" t="s">
        <v>975</v>
      </c>
      <c r="AT76" s="625">
        <v>134</v>
      </c>
      <c r="AU76" s="625" t="s">
        <v>292</v>
      </c>
      <c r="AV76" s="626">
        <v>4</v>
      </c>
    </row>
    <row r="77" spans="2:48" ht="15" customHeight="1">
      <c r="B77" s="24" t="str">
        <f t="shared" si="66"/>
        <v>664EPS010</v>
      </c>
      <c r="C77" s="24" t="str">
        <f t="shared" si="67"/>
        <v>664EPS044</v>
      </c>
      <c r="D77" s="24" t="str">
        <f t="shared" si="68"/>
        <v>664EPS002</v>
      </c>
      <c r="E77" s="24" t="str">
        <f t="shared" si="69"/>
        <v>664EPS016</v>
      </c>
      <c r="F77" s="24" t="str">
        <f t="shared" si="70"/>
        <v>664EPS023</v>
      </c>
      <c r="G77" s="24" t="str">
        <f t="shared" si="71"/>
        <v>664EPS005</v>
      </c>
      <c r="H77" s="24" t="str">
        <f t="shared" si="72"/>
        <v>664EPS040</v>
      </c>
      <c r="I77" s="24" t="str">
        <f t="shared" si="73"/>
        <v>664EPS017</v>
      </c>
      <c r="J77" s="24" t="str">
        <f t="shared" si="74"/>
        <v>664EAS016</v>
      </c>
      <c r="K77" s="23" t="s">
        <v>509</v>
      </c>
      <c r="L77" s="25" t="s">
        <v>690</v>
      </c>
      <c r="M77" s="141">
        <v>664</v>
      </c>
      <c r="N77" s="35">
        <v>0</v>
      </c>
      <c r="O77" s="29">
        <v>0</v>
      </c>
      <c r="P77" s="29">
        <v>5</v>
      </c>
      <c r="Q77" s="29">
        <v>49</v>
      </c>
      <c r="R77" s="29">
        <v>0</v>
      </c>
      <c r="S77" s="29">
        <v>0</v>
      </c>
      <c r="T77" s="29">
        <v>0</v>
      </c>
      <c r="U77" s="29">
        <v>0</v>
      </c>
      <c r="V77" s="114">
        <v>0</v>
      </c>
      <c r="W77" s="133">
        <v>54</v>
      </c>
      <c r="X77" s="35">
        <v>0</v>
      </c>
      <c r="Y77" s="29">
        <v>0</v>
      </c>
      <c r="Z77" s="29">
        <v>6</v>
      </c>
      <c r="AA77" s="29">
        <v>4</v>
      </c>
      <c r="AB77" s="29">
        <v>0</v>
      </c>
      <c r="AC77" s="29">
        <v>0</v>
      </c>
      <c r="AD77" s="29">
        <v>0</v>
      </c>
      <c r="AE77" s="29">
        <v>0</v>
      </c>
      <c r="AF77" s="114">
        <v>0</v>
      </c>
      <c r="AG77" s="133">
        <v>10</v>
      </c>
      <c r="AH77" s="35">
        <f t="shared" si="56"/>
        <v>0</v>
      </c>
      <c r="AI77" s="29">
        <f t="shared" si="57"/>
        <v>0</v>
      </c>
      <c r="AJ77" s="29">
        <f t="shared" si="58"/>
        <v>6</v>
      </c>
      <c r="AK77" s="29">
        <f t="shared" si="59"/>
        <v>23</v>
      </c>
      <c r="AL77" s="29">
        <f t="shared" si="60"/>
        <v>0</v>
      </c>
      <c r="AM77" s="29">
        <f t="shared" si="61"/>
        <v>0</v>
      </c>
      <c r="AN77" s="29">
        <f t="shared" si="62"/>
        <v>16</v>
      </c>
      <c r="AO77" s="29">
        <f t="shared" si="63"/>
        <v>0</v>
      </c>
      <c r="AP77" s="114">
        <f t="shared" si="64"/>
        <v>0</v>
      </c>
      <c r="AQ77" s="133">
        <f t="shared" si="65"/>
        <v>45</v>
      </c>
      <c r="AR77" s="63" t="str">
        <f t="shared" si="75"/>
        <v>150EPS040</v>
      </c>
      <c r="AS77" s="625" t="s">
        <v>975</v>
      </c>
      <c r="AT77" s="625">
        <v>150</v>
      </c>
      <c r="AU77" s="625" t="s">
        <v>292</v>
      </c>
      <c r="AV77" s="626">
        <v>6</v>
      </c>
    </row>
    <row r="78" spans="2:48" ht="15" customHeight="1">
      <c r="B78" s="24" t="str">
        <f t="shared" si="66"/>
        <v>686EPS010</v>
      </c>
      <c r="C78" s="24" t="str">
        <f t="shared" si="67"/>
        <v>686EPS044</v>
      </c>
      <c r="D78" s="24" t="str">
        <f t="shared" si="68"/>
        <v>686EPS002</v>
      </c>
      <c r="E78" s="24" t="str">
        <f t="shared" si="69"/>
        <v>686EPS016</v>
      </c>
      <c r="F78" s="24" t="str">
        <f t="shared" si="70"/>
        <v>686EPS023</v>
      </c>
      <c r="G78" s="24" t="str">
        <f t="shared" si="71"/>
        <v>686EPS005</v>
      </c>
      <c r="H78" s="24" t="str">
        <f t="shared" si="72"/>
        <v>686EPS040</v>
      </c>
      <c r="I78" s="24" t="str">
        <f t="shared" si="73"/>
        <v>686EPS017</v>
      </c>
      <c r="J78" s="24" t="str">
        <f t="shared" si="74"/>
        <v>686EAS016</v>
      </c>
      <c r="K78" s="146" t="s">
        <v>515</v>
      </c>
      <c r="L78" s="25" t="s">
        <v>690</v>
      </c>
      <c r="M78" s="141">
        <v>686</v>
      </c>
      <c r="N78" s="35">
        <v>240</v>
      </c>
      <c r="O78" s="29">
        <v>0</v>
      </c>
      <c r="P78" s="29">
        <v>6</v>
      </c>
      <c r="Q78" s="29">
        <v>41</v>
      </c>
      <c r="R78" s="29">
        <v>0</v>
      </c>
      <c r="S78" s="29">
        <v>0</v>
      </c>
      <c r="T78" s="29">
        <v>0</v>
      </c>
      <c r="U78" s="29">
        <v>0</v>
      </c>
      <c r="V78" s="114">
        <v>0</v>
      </c>
      <c r="W78" s="133">
        <v>287</v>
      </c>
      <c r="X78" s="35">
        <v>27</v>
      </c>
      <c r="Y78" s="29">
        <v>0</v>
      </c>
      <c r="Z78" s="29">
        <v>7</v>
      </c>
      <c r="AA78" s="29">
        <v>3</v>
      </c>
      <c r="AB78" s="29">
        <v>0</v>
      </c>
      <c r="AC78" s="29">
        <v>0</v>
      </c>
      <c r="AD78" s="29">
        <v>0</v>
      </c>
      <c r="AE78" s="29">
        <v>0</v>
      </c>
      <c r="AF78" s="114">
        <v>0</v>
      </c>
      <c r="AG78" s="133">
        <v>37</v>
      </c>
      <c r="AH78" s="35">
        <f t="shared" si="56"/>
        <v>46</v>
      </c>
      <c r="AI78" s="29">
        <f t="shared" si="57"/>
        <v>0</v>
      </c>
      <c r="AJ78" s="29">
        <f t="shared" si="58"/>
        <v>8</v>
      </c>
      <c r="AK78" s="29">
        <f t="shared" si="59"/>
        <v>53</v>
      </c>
      <c r="AL78" s="29">
        <f t="shared" si="60"/>
        <v>0</v>
      </c>
      <c r="AM78" s="29">
        <f t="shared" si="61"/>
        <v>0</v>
      </c>
      <c r="AN78" s="29">
        <f t="shared" si="62"/>
        <v>35</v>
      </c>
      <c r="AO78" s="29">
        <f t="shared" si="63"/>
        <v>0</v>
      </c>
      <c r="AP78" s="114">
        <f t="shared" si="64"/>
        <v>0</v>
      </c>
      <c r="AQ78" s="133">
        <f t="shared" si="65"/>
        <v>142</v>
      </c>
      <c r="AR78" s="63" t="str">
        <f t="shared" si="75"/>
        <v>237EPS002</v>
      </c>
      <c r="AS78" s="625" t="s">
        <v>975</v>
      </c>
      <c r="AT78" s="625">
        <v>237</v>
      </c>
      <c r="AU78" s="625" t="s">
        <v>328</v>
      </c>
      <c r="AV78" s="626">
        <v>14</v>
      </c>
    </row>
    <row r="79" spans="2:48" ht="15" customHeight="1">
      <c r="B79" s="24" t="str">
        <f t="shared" si="66"/>
        <v>819EPS010</v>
      </c>
      <c r="C79" s="24" t="str">
        <f t="shared" si="67"/>
        <v>819EPS044</v>
      </c>
      <c r="D79" s="24" t="str">
        <f t="shared" si="68"/>
        <v>819EPS002</v>
      </c>
      <c r="E79" s="24" t="str">
        <f t="shared" si="69"/>
        <v>819EPS016</v>
      </c>
      <c r="F79" s="24" t="str">
        <f t="shared" si="70"/>
        <v>819EPS023</v>
      </c>
      <c r="G79" s="24" t="str">
        <f t="shared" si="71"/>
        <v>819EPS005</v>
      </c>
      <c r="H79" s="24" t="str">
        <f t="shared" si="72"/>
        <v>819EPS040</v>
      </c>
      <c r="I79" s="24" t="str">
        <f t="shared" si="73"/>
        <v>819EPS017</v>
      </c>
      <c r="J79" s="24" t="str">
        <f t="shared" si="74"/>
        <v>819EAS016</v>
      </c>
      <c r="K79" s="144" t="s">
        <v>525</v>
      </c>
      <c r="L79" s="25" t="s">
        <v>690</v>
      </c>
      <c r="M79" s="141">
        <v>819</v>
      </c>
      <c r="N79" s="35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114">
        <v>0</v>
      </c>
      <c r="W79" s="133">
        <v>0</v>
      </c>
      <c r="X79" s="35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114">
        <v>0</v>
      </c>
      <c r="AG79" s="133">
        <v>0</v>
      </c>
      <c r="AH79" s="35">
        <f t="shared" si="56"/>
        <v>0</v>
      </c>
      <c r="AI79" s="29">
        <f t="shared" si="57"/>
        <v>0</v>
      </c>
      <c r="AJ79" s="29">
        <f t="shared" si="58"/>
        <v>0</v>
      </c>
      <c r="AK79" s="29">
        <f t="shared" si="59"/>
        <v>0</v>
      </c>
      <c r="AL79" s="29">
        <f t="shared" si="60"/>
        <v>0</v>
      </c>
      <c r="AM79" s="29">
        <f t="shared" si="61"/>
        <v>0</v>
      </c>
      <c r="AN79" s="29">
        <f t="shared" si="62"/>
        <v>3</v>
      </c>
      <c r="AO79" s="29">
        <f t="shared" si="63"/>
        <v>0</v>
      </c>
      <c r="AP79" s="114">
        <f t="shared" si="64"/>
        <v>0</v>
      </c>
      <c r="AQ79" s="133">
        <f t="shared" si="65"/>
        <v>3</v>
      </c>
      <c r="AR79" s="63" t="str">
        <f t="shared" si="75"/>
        <v>237EPS010</v>
      </c>
      <c r="AS79" s="625" t="s">
        <v>975</v>
      </c>
      <c r="AT79" s="625">
        <v>237</v>
      </c>
      <c r="AU79" s="625" t="s">
        <v>326</v>
      </c>
      <c r="AV79" s="626">
        <v>76</v>
      </c>
    </row>
    <row r="80" spans="2:48" ht="15" customHeight="1">
      <c r="B80" s="24" t="str">
        <f t="shared" si="66"/>
        <v>854EPS010</v>
      </c>
      <c r="C80" s="24" t="str">
        <f t="shared" si="67"/>
        <v>854EPS044</v>
      </c>
      <c r="D80" s="24" t="str">
        <f t="shared" si="68"/>
        <v>854EPS002</v>
      </c>
      <c r="E80" s="24" t="str">
        <f t="shared" si="69"/>
        <v>854EPS016</v>
      </c>
      <c r="F80" s="24" t="str">
        <f t="shared" si="70"/>
        <v>854EPS023</v>
      </c>
      <c r="G80" s="24" t="str">
        <f t="shared" si="71"/>
        <v>854EPS005</v>
      </c>
      <c r="H80" s="24" t="str">
        <f t="shared" si="72"/>
        <v>854EPS040</v>
      </c>
      <c r="I80" s="24" t="str">
        <f t="shared" si="73"/>
        <v>854EPS017</v>
      </c>
      <c r="J80" s="24" t="str">
        <f t="shared" si="74"/>
        <v>854EAS016</v>
      </c>
      <c r="K80" s="144" t="s">
        <v>529</v>
      </c>
      <c r="L80" s="25" t="s">
        <v>690</v>
      </c>
      <c r="M80" s="141">
        <v>854</v>
      </c>
      <c r="N80" s="35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114">
        <v>0</v>
      </c>
      <c r="W80" s="133">
        <v>0</v>
      </c>
      <c r="X80" s="35">
        <v>0</v>
      </c>
      <c r="Y80" s="29">
        <v>0</v>
      </c>
      <c r="Z80" s="29">
        <v>0</v>
      </c>
      <c r="AA80" s="29">
        <v>0</v>
      </c>
      <c r="AB80" s="29">
        <v>0</v>
      </c>
      <c r="AC80" s="29">
        <v>0</v>
      </c>
      <c r="AD80" s="29">
        <v>0</v>
      </c>
      <c r="AE80" s="29">
        <v>0</v>
      </c>
      <c r="AF80" s="114">
        <v>0</v>
      </c>
      <c r="AG80" s="133">
        <v>0</v>
      </c>
      <c r="AH80" s="35">
        <f t="shared" si="56"/>
        <v>0</v>
      </c>
      <c r="AI80" s="29">
        <f t="shared" si="57"/>
        <v>0</v>
      </c>
      <c r="AJ80" s="29">
        <f t="shared" si="58"/>
        <v>0</v>
      </c>
      <c r="AK80" s="29">
        <f t="shared" si="59"/>
        <v>0</v>
      </c>
      <c r="AL80" s="29">
        <f t="shared" si="60"/>
        <v>0</v>
      </c>
      <c r="AM80" s="29">
        <f t="shared" si="61"/>
        <v>0</v>
      </c>
      <c r="AN80" s="29">
        <f t="shared" si="62"/>
        <v>0</v>
      </c>
      <c r="AO80" s="29">
        <f t="shared" si="63"/>
        <v>0</v>
      </c>
      <c r="AP80" s="114">
        <f t="shared" si="64"/>
        <v>0</v>
      </c>
      <c r="AQ80" s="133">
        <f t="shared" si="65"/>
        <v>0</v>
      </c>
      <c r="AR80" s="63" t="str">
        <f t="shared" si="75"/>
        <v>237EPS040</v>
      </c>
      <c r="AS80" s="625" t="s">
        <v>975</v>
      </c>
      <c r="AT80" s="625">
        <v>237</v>
      </c>
      <c r="AU80" s="625" t="s">
        <v>292</v>
      </c>
      <c r="AV80" s="626">
        <v>20</v>
      </c>
    </row>
    <row r="81" spans="2:48" ht="15" customHeight="1">
      <c r="B81" s="24" t="str">
        <f t="shared" si="66"/>
        <v>887EPS010</v>
      </c>
      <c r="C81" s="24" t="str">
        <f t="shared" si="67"/>
        <v>887EPS044</v>
      </c>
      <c r="D81" s="24" t="str">
        <f t="shared" si="68"/>
        <v>887EPS002</v>
      </c>
      <c r="E81" s="24" t="str">
        <f t="shared" si="69"/>
        <v>887EPS016</v>
      </c>
      <c r="F81" s="24" t="str">
        <f t="shared" si="70"/>
        <v>887EPS023</v>
      </c>
      <c r="G81" s="24" t="str">
        <f t="shared" si="71"/>
        <v>887EPS005</v>
      </c>
      <c r="H81" s="24" t="str">
        <f t="shared" si="72"/>
        <v>887EPS040</v>
      </c>
      <c r="I81" s="24" t="str">
        <f t="shared" si="73"/>
        <v>887EPS017</v>
      </c>
      <c r="J81" s="24" t="str">
        <f t="shared" si="74"/>
        <v>887EAS016</v>
      </c>
      <c r="K81" s="144" t="s">
        <v>535</v>
      </c>
      <c r="L81" s="25" t="s">
        <v>690</v>
      </c>
      <c r="M81" s="141">
        <v>887</v>
      </c>
      <c r="N81" s="35">
        <v>101</v>
      </c>
      <c r="O81" s="29">
        <v>0</v>
      </c>
      <c r="P81" s="29">
        <v>4</v>
      </c>
      <c r="Q81" s="29">
        <v>52</v>
      </c>
      <c r="R81" s="29">
        <v>0</v>
      </c>
      <c r="S81" s="29">
        <v>0</v>
      </c>
      <c r="T81" s="29">
        <v>0</v>
      </c>
      <c r="U81" s="29">
        <v>0</v>
      </c>
      <c r="V81" s="114">
        <v>0</v>
      </c>
      <c r="W81" s="133">
        <v>157</v>
      </c>
      <c r="X81" s="35">
        <v>7</v>
      </c>
      <c r="Y81" s="29">
        <v>0</v>
      </c>
      <c r="Z81" s="29">
        <v>6</v>
      </c>
      <c r="AA81" s="29">
        <v>10</v>
      </c>
      <c r="AB81" s="29">
        <v>0</v>
      </c>
      <c r="AC81" s="29">
        <v>0</v>
      </c>
      <c r="AD81" s="29">
        <v>0</v>
      </c>
      <c r="AE81" s="29">
        <v>0</v>
      </c>
      <c r="AF81" s="114">
        <v>0</v>
      </c>
      <c r="AG81" s="133">
        <v>23</v>
      </c>
      <c r="AH81" s="35">
        <f t="shared" si="56"/>
        <v>10</v>
      </c>
      <c r="AI81" s="29">
        <f t="shared" si="57"/>
        <v>0</v>
      </c>
      <c r="AJ81" s="29">
        <f t="shared" si="58"/>
        <v>1</v>
      </c>
      <c r="AK81" s="29">
        <f t="shared" si="59"/>
        <v>47</v>
      </c>
      <c r="AL81" s="29">
        <f t="shared" si="60"/>
        <v>0</v>
      </c>
      <c r="AM81" s="29">
        <f t="shared" si="61"/>
        <v>0</v>
      </c>
      <c r="AN81" s="29">
        <f t="shared" si="62"/>
        <v>17</v>
      </c>
      <c r="AO81" s="29">
        <f t="shared" si="63"/>
        <v>0</v>
      </c>
      <c r="AP81" s="114">
        <f t="shared" si="64"/>
        <v>0</v>
      </c>
      <c r="AQ81" s="133">
        <f t="shared" si="65"/>
        <v>75</v>
      </c>
      <c r="AR81" s="63" t="str">
        <f t="shared" si="75"/>
        <v>264EPS002</v>
      </c>
      <c r="AS81" s="625" t="s">
        <v>975</v>
      </c>
      <c r="AT81" s="625">
        <v>264</v>
      </c>
      <c r="AU81" s="625" t="s">
        <v>328</v>
      </c>
      <c r="AV81" s="626">
        <v>15</v>
      </c>
    </row>
    <row r="82" spans="2:48" ht="15" customHeight="1">
      <c r="B82" s="24" t="str">
        <f t="shared" si="66"/>
        <v>EPS010</v>
      </c>
      <c r="C82" s="24" t="str">
        <f t="shared" si="67"/>
        <v>EPS044</v>
      </c>
      <c r="D82" s="24" t="str">
        <f t="shared" si="68"/>
        <v>EPS002</v>
      </c>
      <c r="E82" s="24" t="str">
        <f t="shared" si="69"/>
        <v>EPS016</v>
      </c>
      <c r="F82" s="24" t="str">
        <f t="shared" si="70"/>
        <v>EPS023</v>
      </c>
      <c r="G82" s="24" t="str">
        <f t="shared" si="71"/>
        <v>EPS005</v>
      </c>
      <c r="H82" s="24" t="str">
        <f t="shared" si="72"/>
        <v>EPS040</v>
      </c>
      <c r="I82" s="24" t="str">
        <f t="shared" si="73"/>
        <v>EPS017</v>
      </c>
      <c r="J82" s="24" t="str">
        <f t="shared" si="74"/>
        <v>EAS016</v>
      </c>
      <c r="K82" s="142" t="s">
        <v>1144</v>
      </c>
      <c r="L82" s="107"/>
      <c r="M82" s="143"/>
      <c r="N82" s="33">
        <v>3896</v>
      </c>
      <c r="O82" s="30">
        <v>3</v>
      </c>
      <c r="P82" s="30">
        <v>98</v>
      </c>
      <c r="Q82" s="30">
        <v>559</v>
      </c>
      <c r="R82" s="30">
        <v>0</v>
      </c>
      <c r="S82" s="30">
        <v>96</v>
      </c>
      <c r="T82" s="30">
        <v>0</v>
      </c>
      <c r="U82" s="30">
        <v>0</v>
      </c>
      <c r="V82" s="115">
        <v>0</v>
      </c>
      <c r="W82" s="132">
        <v>4652</v>
      </c>
      <c r="X82" s="33">
        <v>430</v>
      </c>
      <c r="Y82" s="30">
        <v>0</v>
      </c>
      <c r="Z82" s="30">
        <v>130</v>
      </c>
      <c r="AA82" s="30">
        <v>97</v>
      </c>
      <c r="AB82" s="30">
        <v>0</v>
      </c>
      <c r="AC82" s="30">
        <v>211</v>
      </c>
      <c r="AD82" s="30">
        <v>0</v>
      </c>
      <c r="AE82" s="30">
        <v>0</v>
      </c>
      <c r="AF82" s="115">
        <v>0</v>
      </c>
      <c r="AG82" s="132">
        <v>868</v>
      </c>
      <c r="AH82" s="33">
        <f t="shared" ref="AH82:AP82" si="76">SUM(AH83:AH105)</f>
        <v>714</v>
      </c>
      <c r="AI82" s="30">
        <f t="shared" si="76"/>
        <v>0</v>
      </c>
      <c r="AJ82" s="30">
        <f t="shared" si="76"/>
        <v>175</v>
      </c>
      <c r="AK82" s="30">
        <f t="shared" si="76"/>
        <v>458</v>
      </c>
      <c r="AL82" s="30">
        <f t="shared" si="76"/>
        <v>0</v>
      </c>
      <c r="AM82" s="30">
        <f t="shared" si="76"/>
        <v>148</v>
      </c>
      <c r="AN82" s="30">
        <f>SUM(AN83:AN105)</f>
        <v>337</v>
      </c>
      <c r="AO82" s="30">
        <f>SUM(AO83:AO105)</f>
        <v>0</v>
      </c>
      <c r="AP82" s="115">
        <f t="shared" si="76"/>
        <v>0</v>
      </c>
      <c r="AQ82" s="132">
        <f t="shared" si="65"/>
        <v>1832</v>
      </c>
      <c r="AR82" s="63" t="str">
        <f t="shared" si="75"/>
        <v>264EPS040</v>
      </c>
      <c r="AS82" s="625" t="s">
        <v>975</v>
      </c>
      <c r="AT82" s="625">
        <v>264</v>
      </c>
      <c r="AU82" s="625" t="s">
        <v>292</v>
      </c>
      <c r="AV82" s="626">
        <v>8</v>
      </c>
    </row>
    <row r="83" spans="2:48" ht="15" customHeight="1">
      <c r="B83" s="24" t="str">
        <f t="shared" si="66"/>
        <v>2EPS010</v>
      </c>
      <c r="C83" s="24" t="str">
        <f t="shared" si="67"/>
        <v>2EPS044</v>
      </c>
      <c r="D83" s="24" t="str">
        <f t="shared" si="68"/>
        <v>2EPS002</v>
      </c>
      <c r="E83" s="24" t="str">
        <f t="shared" si="69"/>
        <v>2EPS016</v>
      </c>
      <c r="F83" s="24" t="str">
        <f t="shared" si="70"/>
        <v>2EPS023</v>
      </c>
      <c r="G83" s="24" t="str">
        <f t="shared" si="71"/>
        <v>2EPS005</v>
      </c>
      <c r="H83" s="24" t="str">
        <f t="shared" si="72"/>
        <v>2EPS040</v>
      </c>
      <c r="I83" s="24" t="str">
        <f t="shared" si="73"/>
        <v>2EPS017</v>
      </c>
      <c r="J83" s="24" t="str">
        <f t="shared" si="74"/>
        <v>2EAS016</v>
      </c>
      <c r="K83" s="144" t="s">
        <v>415</v>
      </c>
      <c r="L83" s="25" t="s">
        <v>691</v>
      </c>
      <c r="M83" s="141">
        <v>2</v>
      </c>
      <c r="N83" s="35">
        <v>0</v>
      </c>
      <c r="O83" s="29">
        <v>0</v>
      </c>
      <c r="P83" s="29">
        <v>0</v>
      </c>
      <c r="Q83" s="29">
        <v>1</v>
      </c>
      <c r="R83" s="29">
        <v>0</v>
      </c>
      <c r="S83" s="29">
        <v>0</v>
      </c>
      <c r="T83" s="29">
        <v>0</v>
      </c>
      <c r="U83" s="29">
        <v>0</v>
      </c>
      <c r="V83" s="114">
        <v>0</v>
      </c>
      <c r="W83" s="133">
        <v>1</v>
      </c>
      <c r="X83" s="35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114">
        <v>0</v>
      </c>
      <c r="AG83" s="133">
        <v>0</v>
      </c>
      <c r="AH83" s="35">
        <f t="shared" ref="AH83:AH105" si="77">IFERROR(VLOOKUP(B83,$AR$8:$AV$928,5,0),0)</f>
        <v>0</v>
      </c>
      <c r="AI83" s="29">
        <f t="shared" ref="AI83:AI105" si="78">IFERROR(VLOOKUP(C83,$AR$8:$AV$928,5,0),0)</f>
        <v>0</v>
      </c>
      <c r="AJ83" s="29">
        <f t="shared" ref="AJ83:AJ105" si="79">IFERROR(VLOOKUP(D83,$AR$8:$AV$928,5,0),0)</f>
        <v>0</v>
      </c>
      <c r="AK83" s="29">
        <f t="shared" ref="AK83:AK105" si="80">IFERROR(VLOOKUP(E83,$AR$8:$AV$928,5,0),0)</f>
        <v>0</v>
      </c>
      <c r="AL83" s="29">
        <f t="shared" ref="AL83:AL105" si="81">IFERROR(VLOOKUP(F83,$AR$8:$AV$928,5,0),0)</f>
        <v>0</v>
      </c>
      <c r="AM83" s="29">
        <f t="shared" ref="AM83:AM105" si="82">IFERROR(VLOOKUP(G83,$AR$8:$AV$928,5,0),0)</f>
        <v>0</v>
      </c>
      <c r="AN83" s="29">
        <f t="shared" ref="AN83:AN105" si="83">IFERROR(VLOOKUP(H83,$AR$8:$AV$928,5,0),0)</f>
        <v>12</v>
      </c>
      <c r="AO83" s="29">
        <f t="shared" ref="AO83:AO105" si="84">IFERROR(VLOOKUP(I83,$AR$8:$AV$928,5,0),0)</f>
        <v>0</v>
      </c>
      <c r="AP83" s="114">
        <f t="shared" ref="AP83:AP105" si="85">IFERROR(VLOOKUP(J83,$AR$8:$AV$928,5,0),0)</f>
        <v>0</v>
      </c>
      <c r="AQ83" s="133">
        <f t="shared" si="65"/>
        <v>12</v>
      </c>
      <c r="AR83" s="63" t="str">
        <f t="shared" si="75"/>
        <v>310EPS040</v>
      </c>
      <c r="AS83" s="625" t="s">
        <v>975</v>
      </c>
      <c r="AT83" s="625">
        <v>310</v>
      </c>
      <c r="AU83" s="625" t="s">
        <v>292</v>
      </c>
      <c r="AV83" s="626">
        <v>5</v>
      </c>
    </row>
    <row r="84" spans="2:48" ht="15" customHeight="1">
      <c r="B84" s="24" t="str">
        <f t="shared" si="66"/>
        <v>21EPS010</v>
      </c>
      <c r="C84" s="24" t="str">
        <f t="shared" si="67"/>
        <v>21EPS044</v>
      </c>
      <c r="D84" s="24" t="str">
        <f t="shared" si="68"/>
        <v>21EPS002</v>
      </c>
      <c r="E84" s="24" t="str">
        <f t="shared" si="69"/>
        <v>21EPS016</v>
      </c>
      <c r="F84" s="24" t="str">
        <f t="shared" si="70"/>
        <v>21EPS023</v>
      </c>
      <c r="G84" s="24" t="str">
        <f t="shared" si="71"/>
        <v>21EPS005</v>
      </c>
      <c r="H84" s="24" t="str">
        <f t="shared" si="72"/>
        <v>21EPS040</v>
      </c>
      <c r="I84" s="24" t="str">
        <f t="shared" si="73"/>
        <v>21EPS017</v>
      </c>
      <c r="J84" s="24" t="str">
        <f t="shared" si="74"/>
        <v>21EAS016</v>
      </c>
      <c r="K84" s="144" t="s">
        <v>417</v>
      </c>
      <c r="L84" s="25" t="s">
        <v>691</v>
      </c>
      <c r="M84" s="141">
        <v>21</v>
      </c>
      <c r="N84" s="35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114">
        <v>0</v>
      </c>
      <c r="W84" s="133">
        <v>0</v>
      </c>
      <c r="X84" s="35">
        <v>0</v>
      </c>
      <c r="Y84" s="29">
        <v>0</v>
      </c>
      <c r="Z84" s="29">
        <v>0</v>
      </c>
      <c r="AA84" s="29">
        <v>0</v>
      </c>
      <c r="AB84" s="29">
        <v>0</v>
      </c>
      <c r="AC84" s="29">
        <v>0</v>
      </c>
      <c r="AD84" s="29">
        <v>0</v>
      </c>
      <c r="AE84" s="29">
        <v>0</v>
      </c>
      <c r="AF84" s="114">
        <v>0</v>
      </c>
      <c r="AG84" s="133">
        <v>0</v>
      </c>
      <c r="AH84" s="35">
        <f t="shared" si="77"/>
        <v>0</v>
      </c>
      <c r="AI84" s="29">
        <f t="shared" si="78"/>
        <v>0</v>
      </c>
      <c r="AJ84" s="29">
        <f t="shared" si="79"/>
        <v>0</v>
      </c>
      <c r="AK84" s="29">
        <f t="shared" si="80"/>
        <v>0</v>
      </c>
      <c r="AL84" s="29">
        <f t="shared" si="81"/>
        <v>0</v>
      </c>
      <c r="AM84" s="29">
        <f t="shared" si="82"/>
        <v>0</v>
      </c>
      <c r="AN84" s="29">
        <f t="shared" si="83"/>
        <v>2</v>
      </c>
      <c r="AO84" s="29">
        <f t="shared" si="84"/>
        <v>0</v>
      </c>
      <c r="AP84" s="114">
        <f t="shared" si="85"/>
        <v>0</v>
      </c>
      <c r="AQ84" s="133">
        <f t="shared" si="65"/>
        <v>2</v>
      </c>
      <c r="AR84" s="63" t="str">
        <f t="shared" si="75"/>
        <v>315EPS040</v>
      </c>
      <c r="AS84" s="625" t="s">
        <v>975</v>
      </c>
      <c r="AT84" s="625">
        <v>315</v>
      </c>
      <c r="AU84" s="625" t="s">
        <v>292</v>
      </c>
      <c r="AV84" s="626">
        <v>3</v>
      </c>
    </row>
    <row r="85" spans="2:48" ht="15" customHeight="1">
      <c r="B85" s="24" t="str">
        <f t="shared" si="66"/>
        <v>55EPS010</v>
      </c>
      <c r="C85" s="24" t="str">
        <f t="shared" si="67"/>
        <v>55EPS044</v>
      </c>
      <c r="D85" s="24" t="str">
        <f t="shared" si="68"/>
        <v>55EPS002</v>
      </c>
      <c r="E85" s="24" t="str">
        <f t="shared" si="69"/>
        <v>55EPS016</v>
      </c>
      <c r="F85" s="24" t="str">
        <f t="shared" si="70"/>
        <v>55EPS023</v>
      </c>
      <c r="G85" s="24" t="str">
        <f t="shared" si="71"/>
        <v>55EPS005</v>
      </c>
      <c r="H85" s="24" t="str">
        <f t="shared" si="72"/>
        <v>55EPS040</v>
      </c>
      <c r="I85" s="24" t="str">
        <f t="shared" si="73"/>
        <v>55EPS017</v>
      </c>
      <c r="J85" s="24" t="str">
        <f t="shared" si="74"/>
        <v>55EAS016</v>
      </c>
      <c r="K85" s="144" t="s">
        <v>428</v>
      </c>
      <c r="L85" s="25" t="s">
        <v>691</v>
      </c>
      <c r="M85" s="141">
        <v>55</v>
      </c>
      <c r="N85" s="35">
        <v>0</v>
      </c>
      <c r="O85" s="29">
        <v>1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114">
        <v>0</v>
      </c>
      <c r="W85" s="133">
        <v>1</v>
      </c>
      <c r="X85" s="35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114">
        <v>0</v>
      </c>
      <c r="AG85" s="133">
        <v>0</v>
      </c>
      <c r="AH85" s="35">
        <f t="shared" si="77"/>
        <v>0</v>
      </c>
      <c r="AI85" s="29">
        <f t="shared" si="78"/>
        <v>0</v>
      </c>
      <c r="AJ85" s="29">
        <f t="shared" si="79"/>
        <v>0</v>
      </c>
      <c r="AK85" s="29">
        <f t="shared" si="80"/>
        <v>0</v>
      </c>
      <c r="AL85" s="29">
        <f t="shared" si="81"/>
        <v>0</v>
      </c>
      <c r="AM85" s="29">
        <f t="shared" si="82"/>
        <v>0</v>
      </c>
      <c r="AN85" s="29">
        <f t="shared" si="83"/>
        <v>2</v>
      </c>
      <c r="AO85" s="29">
        <f t="shared" si="84"/>
        <v>0</v>
      </c>
      <c r="AP85" s="114">
        <f t="shared" si="85"/>
        <v>0</v>
      </c>
      <c r="AQ85" s="133">
        <f t="shared" si="65"/>
        <v>2</v>
      </c>
      <c r="AR85" s="63" t="str">
        <f t="shared" si="75"/>
        <v>361EPS040</v>
      </c>
      <c r="AS85" s="625" t="s">
        <v>975</v>
      </c>
      <c r="AT85" s="625">
        <v>361</v>
      </c>
      <c r="AU85" s="625" t="s">
        <v>292</v>
      </c>
      <c r="AV85" s="626">
        <v>11</v>
      </c>
    </row>
    <row r="86" spans="2:48" ht="15" customHeight="1">
      <c r="B86" s="24" t="str">
        <f t="shared" si="66"/>
        <v>148EPS010</v>
      </c>
      <c r="C86" s="24" t="str">
        <f t="shared" si="67"/>
        <v>148EPS044</v>
      </c>
      <c r="D86" s="24" t="str">
        <f t="shared" si="68"/>
        <v>148EPS002</v>
      </c>
      <c r="E86" s="24" t="str">
        <f t="shared" si="69"/>
        <v>148EPS016</v>
      </c>
      <c r="F86" s="24" t="str">
        <f t="shared" si="70"/>
        <v>148EPS023</v>
      </c>
      <c r="G86" s="24" t="str">
        <f t="shared" si="71"/>
        <v>148EPS005</v>
      </c>
      <c r="H86" s="24" t="str">
        <f t="shared" si="72"/>
        <v>148EPS040</v>
      </c>
      <c r="I86" s="24" t="str">
        <f t="shared" si="73"/>
        <v>148EPS017</v>
      </c>
      <c r="J86" s="24" t="str">
        <f t="shared" si="74"/>
        <v>148EAS016</v>
      </c>
      <c r="K86" s="148" t="s">
        <v>446</v>
      </c>
      <c r="L86" s="25" t="s">
        <v>691</v>
      </c>
      <c r="M86" s="141">
        <v>148</v>
      </c>
      <c r="N86" s="35">
        <v>0</v>
      </c>
      <c r="O86" s="29">
        <v>0</v>
      </c>
      <c r="P86" s="29">
        <v>0</v>
      </c>
      <c r="Q86" s="29">
        <v>42</v>
      </c>
      <c r="R86" s="29">
        <v>0</v>
      </c>
      <c r="S86" s="29">
        <v>0</v>
      </c>
      <c r="T86" s="29">
        <v>0</v>
      </c>
      <c r="U86" s="29">
        <v>0</v>
      </c>
      <c r="V86" s="114">
        <v>0</v>
      </c>
      <c r="W86" s="133">
        <v>42</v>
      </c>
      <c r="X86" s="35">
        <v>0</v>
      </c>
      <c r="Y86" s="29">
        <v>0</v>
      </c>
      <c r="Z86" s="29">
        <v>0</v>
      </c>
      <c r="AA86" s="29">
        <v>8</v>
      </c>
      <c r="AB86" s="29">
        <v>0</v>
      </c>
      <c r="AC86" s="29">
        <v>0</v>
      </c>
      <c r="AD86" s="29">
        <v>0</v>
      </c>
      <c r="AE86" s="29">
        <v>0</v>
      </c>
      <c r="AF86" s="114">
        <v>0</v>
      </c>
      <c r="AG86" s="133">
        <v>8</v>
      </c>
      <c r="AH86" s="35">
        <f t="shared" si="77"/>
        <v>0</v>
      </c>
      <c r="AI86" s="29">
        <f t="shared" si="78"/>
        <v>0</v>
      </c>
      <c r="AJ86" s="29">
        <f t="shared" si="79"/>
        <v>0</v>
      </c>
      <c r="AK86" s="29">
        <f t="shared" si="80"/>
        <v>40</v>
      </c>
      <c r="AL86" s="29">
        <f t="shared" si="81"/>
        <v>0</v>
      </c>
      <c r="AM86" s="29">
        <f t="shared" si="82"/>
        <v>0</v>
      </c>
      <c r="AN86" s="29">
        <f t="shared" si="83"/>
        <v>26</v>
      </c>
      <c r="AO86" s="29">
        <f t="shared" si="84"/>
        <v>0</v>
      </c>
      <c r="AP86" s="114">
        <f t="shared" si="85"/>
        <v>0</v>
      </c>
      <c r="AQ86" s="133">
        <f t="shared" si="65"/>
        <v>66</v>
      </c>
      <c r="AR86" s="63" t="str">
        <f t="shared" si="75"/>
        <v>647EPS040</v>
      </c>
      <c r="AS86" s="625" t="s">
        <v>975</v>
      </c>
      <c r="AT86" s="625">
        <v>647</v>
      </c>
      <c r="AU86" s="625" t="s">
        <v>292</v>
      </c>
      <c r="AV86" s="626">
        <v>10</v>
      </c>
    </row>
    <row r="87" spans="2:48" ht="15" customHeight="1">
      <c r="B87" s="24" t="str">
        <f t="shared" si="66"/>
        <v>197EPS010</v>
      </c>
      <c r="C87" s="24" t="str">
        <f t="shared" si="67"/>
        <v>197EPS044</v>
      </c>
      <c r="D87" s="24" t="str">
        <f t="shared" si="68"/>
        <v>197EPS002</v>
      </c>
      <c r="E87" s="24" t="str">
        <f t="shared" si="69"/>
        <v>197EPS016</v>
      </c>
      <c r="F87" s="24" t="str">
        <f t="shared" si="70"/>
        <v>197EPS023</v>
      </c>
      <c r="G87" s="24" t="str">
        <f t="shared" si="71"/>
        <v>197EPS005</v>
      </c>
      <c r="H87" s="24" t="str">
        <f t="shared" si="72"/>
        <v>197EPS040</v>
      </c>
      <c r="I87" s="24" t="str">
        <f t="shared" si="73"/>
        <v>197EPS017</v>
      </c>
      <c r="J87" s="24" t="str">
        <f t="shared" si="74"/>
        <v>197EAS016</v>
      </c>
      <c r="K87" s="144" t="s">
        <v>451</v>
      </c>
      <c r="L87" s="25" t="s">
        <v>691</v>
      </c>
      <c r="M87" s="141">
        <v>197</v>
      </c>
      <c r="N87" s="35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114">
        <v>0</v>
      </c>
      <c r="W87" s="133">
        <v>0</v>
      </c>
      <c r="X87" s="35">
        <v>0</v>
      </c>
      <c r="Y87" s="29">
        <v>0</v>
      </c>
      <c r="Z87" s="29">
        <v>0</v>
      </c>
      <c r="AA87" s="29">
        <v>0</v>
      </c>
      <c r="AB87" s="29">
        <v>0</v>
      </c>
      <c r="AC87" s="29">
        <v>0</v>
      </c>
      <c r="AD87" s="29">
        <v>0</v>
      </c>
      <c r="AE87" s="29">
        <v>0</v>
      </c>
      <c r="AF87" s="114">
        <v>0</v>
      </c>
      <c r="AG87" s="133">
        <v>0</v>
      </c>
      <c r="AH87" s="35">
        <f t="shared" si="77"/>
        <v>0</v>
      </c>
      <c r="AI87" s="29">
        <f t="shared" si="78"/>
        <v>0</v>
      </c>
      <c r="AJ87" s="29">
        <f t="shared" si="79"/>
        <v>0</v>
      </c>
      <c r="AK87" s="29">
        <f t="shared" si="80"/>
        <v>0</v>
      </c>
      <c r="AL87" s="29">
        <f t="shared" si="81"/>
        <v>0</v>
      </c>
      <c r="AM87" s="29">
        <f t="shared" si="82"/>
        <v>0</v>
      </c>
      <c r="AN87" s="29">
        <f t="shared" si="83"/>
        <v>3</v>
      </c>
      <c r="AO87" s="29">
        <f t="shared" si="84"/>
        <v>0</v>
      </c>
      <c r="AP87" s="114">
        <f t="shared" si="85"/>
        <v>0</v>
      </c>
      <c r="AQ87" s="133">
        <f t="shared" si="65"/>
        <v>3</v>
      </c>
      <c r="AR87" s="63" t="str">
        <f t="shared" si="75"/>
        <v>658EPS040</v>
      </c>
      <c r="AS87" s="625" t="s">
        <v>975</v>
      </c>
      <c r="AT87" s="625">
        <v>658</v>
      </c>
      <c r="AU87" s="625" t="s">
        <v>292</v>
      </c>
      <c r="AV87" s="626">
        <v>4</v>
      </c>
    </row>
    <row r="88" spans="2:48" ht="15" customHeight="1">
      <c r="B88" s="24" t="str">
        <f t="shared" si="66"/>
        <v>206EPS010</v>
      </c>
      <c r="C88" s="24" t="str">
        <f t="shared" si="67"/>
        <v>206EPS044</v>
      </c>
      <c r="D88" s="24" t="str">
        <f t="shared" si="68"/>
        <v>206EPS002</v>
      </c>
      <c r="E88" s="24" t="str">
        <f t="shared" si="69"/>
        <v>206EPS016</v>
      </c>
      <c r="F88" s="24" t="str">
        <f t="shared" si="70"/>
        <v>206EPS023</v>
      </c>
      <c r="G88" s="24" t="str">
        <f t="shared" si="71"/>
        <v>206EPS005</v>
      </c>
      <c r="H88" s="24" t="str">
        <f t="shared" si="72"/>
        <v>206EPS040</v>
      </c>
      <c r="I88" s="24" t="str">
        <f t="shared" si="73"/>
        <v>206EPS017</v>
      </c>
      <c r="J88" s="24" t="str">
        <f t="shared" si="74"/>
        <v>206EAS016</v>
      </c>
      <c r="K88" s="145" t="s">
        <v>452</v>
      </c>
      <c r="L88" s="25" t="s">
        <v>691</v>
      </c>
      <c r="M88" s="141">
        <v>206</v>
      </c>
      <c r="N88" s="35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114">
        <v>0</v>
      </c>
      <c r="W88" s="133">
        <v>0</v>
      </c>
      <c r="X88" s="35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114">
        <v>0</v>
      </c>
      <c r="AG88" s="133">
        <v>0</v>
      </c>
      <c r="AH88" s="35">
        <f t="shared" si="77"/>
        <v>0</v>
      </c>
      <c r="AI88" s="29">
        <f t="shared" si="78"/>
        <v>0</v>
      </c>
      <c r="AJ88" s="29">
        <f t="shared" si="79"/>
        <v>0</v>
      </c>
      <c r="AK88" s="29">
        <f t="shared" si="80"/>
        <v>0</v>
      </c>
      <c r="AL88" s="29">
        <f t="shared" si="81"/>
        <v>0</v>
      </c>
      <c r="AM88" s="29">
        <f t="shared" si="82"/>
        <v>0</v>
      </c>
      <c r="AN88" s="29">
        <f t="shared" si="83"/>
        <v>2</v>
      </c>
      <c r="AO88" s="29">
        <f t="shared" si="84"/>
        <v>0</v>
      </c>
      <c r="AP88" s="114">
        <f t="shared" si="85"/>
        <v>0</v>
      </c>
      <c r="AQ88" s="133">
        <f t="shared" si="65"/>
        <v>2</v>
      </c>
      <c r="AR88" s="63" t="str">
        <f t="shared" si="75"/>
        <v>664EPS002</v>
      </c>
      <c r="AS88" s="625" t="s">
        <v>975</v>
      </c>
      <c r="AT88" s="625">
        <v>664</v>
      </c>
      <c r="AU88" s="625" t="s">
        <v>328</v>
      </c>
      <c r="AV88" s="626">
        <v>6</v>
      </c>
    </row>
    <row r="89" spans="2:48" ht="15" customHeight="1">
      <c r="B89" s="24" t="str">
        <f t="shared" si="66"/>
        <v>313EPS010</v>
      </c>
      <c r="C89" s="24" t="str">
        <f t="shared" si="67"/>
        <v>313EPS044</v>
      </c>
      <c r="D89" s="24" t="str">
        <f t="shared" si="68"/>
        <v>313EPS002</v>
      </c>
      <c r="E89" s="24" t="str">
        <f t="shared" si="69"/>
        <v>313EPS016</v>
      </c>
      <c r="F89" s="24" t="str">
        <f t="shared" si="70"/>
        <v>313EPS023</v>
      </c>
      <c r="G89" s="24" t="str">
        <f t="shared" si="71"/>
        <v>313EPS005</v>
      </c>
      <c r="H89" s="24" t="str">
        <f t="shared" si="72"/>
        <v>313EPS040</v>
      </c>
      <c r="I89" s="24" t="str">
        <f t="shared" si="73"/>
        <v>313EPS017</v>
      </c>
      <c r="J89" s="24" t="str">
        <f t="shared" si="74"/>
        <v>313EAS016</v>
      </c>
      <c r="K89" s="144" t="s">
        <v>466</v>
      </c>
      <c r="L89" s="25" t="s">
        <v>691</v>
      </c>
      <c r="M89" s="141">
        <v>313</v>
      </c>
      <c r="N89" s="35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114">
        <v>0</v>
      </c>
      <c r="W89" s="133">
        <v>0</v>
      </c>
      <c r="X89" s="35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114">
        <v>0</v>
      </c>
      <c r="AG89" s="133">
        <v>0</v>
      </c>
      <c r="AH89" s="35">
        <f t="shared" si="77"/>
        <v>0</v>
      </c>
      <c r="AI89" s="29">
        <f t="shared" si="78"/>
        <v>0</v>
      </c>
      <c r="AJ89" s="29">
        <f t="shared" si="79"/>
        <v>0</v>
      </c>
      <c r="AK89" s="29">
        <f t="shared" si="80"/>
        <v>0</v>
      </c>
      <c r="AL89" s="29">
        <f t="shared" si="81"/>
        <v>0</v>
      </c>
      <c r="AM89" s="29">
        <f t="shared" si="82"/>
        <v>0</v>
      </c>
      <c r="AN89" s="29">
        <f t="shared" si="83"/>
        <v>5</v>
      </c>
      <c r="AO89" s="29">
        <f t="shared" si="84"/>
        <v>0</v>
      </c>
      <c r="AP89" s="114">
        <f t="shared" si="85"/>
        <v>0</v>
      </c>
      <c r="AQ89" s="133">
        <f t="shared" si="65"/>
        <v>5</v>
      </c>
      <c r="AR89" s="63" t="str">
        <f t="shared" si="75"/>
        <v>664EPS016</v>
      </c>
      <c r="AS89" s="625" t="s">
        <v>975</v>
      </c>
      <c r="AT89" s="625">
        <v>664</v>
      </c>
      <c r="AU89" s="625" t="s">
        <v>771</v>
      </c>
      <c r="AV89" s="626">
        <v>23</v>
      </c>
    </row>
    <row r="90" spans="2:48" ht="15" customHeight="1">
      <c r="B90" s="24" t="str">
        <f t="shared" si="66"/>
        <v>318EPS010</v>
      </c>
      <c r="C90" s="24" t="str">
        <f t="shared" si="67"/>
        <v>318EPS044</v>
      </c>
      <c r="D90" s="24" t="str">
        <f t="shared" si="68"/>
        <v>318EPS002</v>
      </c>
      <c r="E90" s="24" t="str">
        <f t="shared" si="69"/>
        <v>318EPS016</v>
      </c>
      <c r="F90" s="24" t="str">
        <f t="shared" si="70"/>
        <v>318EPS023</v>
      </c>
      <c r="G90" s="24" t="str">
        <f t="shared" si="71"/>
        <v>318EPS005</v>
      </c>
      <c r="H90" s="24" t="str">
        <f t="shared" si="72"/>
        <v>318EPS040</v>
      </c>
      <c r="I90" s="24" t="str">
        <f t="shared" si="73"/>
        <v>318EPS017</v>
      </c>
      <c r="J90" s="24" t="str">
        <f t="shared" si="74"/>
        <v>318EAS016</v>
      </c>
      <c r="K90" s="144" t="s">
        <v>468</v>
      </c>
      <c r="L90" s="25" t="s">
        <v>691</v>
      </c>
      <c r="M90" s="141">
        <v>318</v>
      </c>
      <c r="N90" s="35">
        <v>285</v>
      </c>
      <c r="O90" s="29">
        <v>0</v>
      </c>
      <c r="P90" s="29">
        <v>8</v>
      </c>
      <c r="Q90" s="29">
        <v>60</v>
      </c>
      <c r="R90" s="29">
        <v>0</v>
      </c>
      <c r="S90" s="29">
        <v>0</v>
      </c>
      <c r="T90" s="29">
        <v>0</v>
      </c>
      <c r="U90" s="29">
        <v>0</v>
      </c>
      <c r="V90" s="114">
        <v>0</v>
      </c>
      <c r="W90" s="133">
        <v>353</v>
      </c>
      <c r="X90" s="35">
        <v>64</v>
      </c>
      <c r="Y90" s="29">
        <v>0</v>
      </c>
      <c r="Z90" s="29">
        <v>12</v>
      </c>
      <c r="AA90" s="29">
        <v>9</v>
      </c>
      <c r="AB90" s="29">
        <v>0</v>
      </c>
      <c r="AC90" s="29">
        <v>0</v>
      </c>
      <c r="AD90" s="29">
        <v>0</v>
      </c>
      <c r="AE90" s="29">
        <v>0</v>
      </c>
      <c r="AF90" s="114">
        <v>0</v>
      </c>
      <c r="AG90" s="133">
        <v>85</v>
      </c>
      <c r="AH90" s="35">
        <f t="shared" si="77"/>
        <v>60</v>
      </c>
      <c r="AI90" s="29">
        <f t="shared" si="78"/>
        <v>0</v>
      </c>
      <c r="AJ90" s="29">
        <f t="shared" si="79"/>
        <v>26</v>
      </c>
      <c r="AK90" s="29">
        <f t="shared" si="80"/>
        <v>30</v>
      </c>
      <c r="AL90" s="29">
        <f t="shared" si="81"/>
        <v>0</v>
      </c>
      <c r="AM90" s="29">
        <f t="shared" si="82"/>
        <v>0</v>
      </c>
      <c r="AN90" s="29">
        <f t="shared" si="83"/>
        <v>29</v>
      </c>
      <c r="AO90" s="29">
        <f t="shared" si="84"/>
        <v>0</v>
      </c>
      <c r="AP90" s="114">
        <f t="shared" si="85"/>
        <v>0</v>
      </c>
      <c r="AQ90" s="133">
        <f t="shared" si="65"/>
        <v>145</v>
      </c>
      <c r="AR90" s="63" t="str">
        <f t="shared" si="75"/>
        <v>664EPS040</v>
      </c>
      <c r="AS90" s="625" t="s">
        <v>975</v>
      </c>
      <c r="AT90" s="625">
        <v>664</v>
      </c>
      <c r="AU90" s="625" t="s">
        <v>292</v>
      </c>
      <c r="AV90" s="626">
        <v>16</v>
      </c>
    </row>
    <row r="91" spans="2:48" ht="15" customHeight="1">
      <c r="B91" s="24" t="str">
        <f t="shared" si="66"/>
        <v>321EPS010</v>
      </c>
      <c r="C91" s="24" t="str">
        <f t="shared" si="67"/>
        <v>321EPS044</v>
      </c>
      <c r="D91" s="24" t="str">
        <f t="shared" si="68"/>
        <v>321EPS002</v>
      </c>
      <c r="E91" s="24" t="str">
        <f t="shared" si="69"/>
        <v>321EPS016</v>
      </c>
      <c r="F91" s="24" t="str">
        <f t="shared" si="70"/>
        <v>321EPS023</v>
      </c>
      <c r="G91" s="24" t="str">
        <f t="shared" si="71"/>
        <v>321EPS005</v>
      </c>
      <c r="H91" s="24" t="str">
        <f t="shared" si="72"/>
        <v>321EPS040</v>
      </c>
      <c r="I91" s="24" t="str">
        <f t="shared" si="73"/>
        <v>321EPS017</v>
      </c>
      <c r="J91" s="24" t="str">
        <f t="shared" si="74"/>
        <v>321EAS016</v>
      </c>
      <c r="K91" s="144" t="s">
        <v>469</v>
      </c>
      <c r="L91" s="25" t="s">
        <v>691</v>
      </c>
      <c r="M91" s="141">
        <v>321</v>
      </c>
      <c r="N91" s="35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114">
        <v>0</v>
      </c>
      <c r="W91" s="133">
        <v>0</v>
      </c>
      <c r="X91" s="35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114">
        <v>0</v>
      </c>
      <c r="AG91" s="133">
        <v>0</v>
      </c>
      <c r="AH91" s="35">
        <f t="shared" si="77"/>
        <v>0</v>
      </c>
      <c r="AI91" s="29">
        <f t="shared" si="78"/>
        <v>0</v>
      </c>
      <c r="AJ91" s="29">
        <f t="shared" si="79"/>
        <v>0</v>
      </c>
      <c r="AK91" s="29">
        <f t="shared" si="80"/>
        <v>0</v>
      </c>
      <c r="AL91" s="29">
        <f t="shared" si="81"/>
        <v>0</v>
      </c>
      <c r="AM91" s="29">
        <f t="shared" si="82"/>
        <v>0</v>
      </c>
      <c r="AN91" s="29">
        <f t="shared" si="83"/>
        <v>4</v>
      </c>
      <c r="AO91" s="29">
        <f t="shared" si="84"/>
        <v>0</v>
      </c>
      <c r="AP91" s="114">
        <f t="shared" si="85"/>
        <v>0</v>
      </c>
      <c r="AQ91" s="133">
        <f t="shared" si="65"/>
        <v>4</v>
      </c>
      <c r="AR91" s="63" t="str">
        <f t="shared" si="75"/>
        <v>686EPS002</v>
      </c>
      <c r="AS91" s="625" t="s">
        <v>975</v>
      </c>
      <c r="AT91" s="625">
        <v>686</v>
      </c>
      <c r="AU91" s="625" t="s">
        <v>328</v>
      </c>
      <c r="AV91" s="626">
        <v>8</v>
      </c>
    </row>
    <row r="92" spans="2:48" ht="15" customHeight="1">
      <c r="B92" s="24" t="str">
        <f t="shared" si="66"/>
        <v>376EPS010</v>
      </c>
      <c r="C92" s="24" t="str">
        <f t="shared" si="67"/>
        <v>376EPS044</v>
      </c>
      <c r="D92" s="24" t="str">
        <f t="shared" si="68"/>
        <v>376EPS002</v>
      </c>
      <c r="E92" s="24" t="str">
        <f t="shared" si="69"/>
        <v>376EPS016</v>
      </c>
      <c r="F92" s="24" t="str">
        <f t="shared" si="70"/>
        <v>376EPS023</v>
      </c>
      <c r="G92" s="24" t="str">
        <f t="shared" si="71"/>
        <v>376EPS005</v>
      </c>
      <c r="H92" s="24" t="str">
        <f t="shared" si="72"/>
        <v>376EPS040</v>
      </c>
      <c r="I92" s="24" t="str">
        <f t="shared" si="73"/>
        <v>376EPS017</v>
      </c>
      <c r="J92" s="24" t="str">
        <f t="shared" si="74"/>
        <v>376EAS016</v>
      </c>
      <c r="K92" s="144" t="s">
        <v>476</v>
      </c>
      <c r="L92" s="25" t="s">
        <v>691</v>
      </c>
      <c r="M92" s="141">
        <v>376</v>
      </c>
      <c r="N92" s="35">
        <v>777</v>
      </c>
      <c r="O92" s="29">
        <v>0</v>
      </c>
      <c r="P92" s="29">
        <v>0</v>
      </c>
      <c r="Q92" s="29">
        <v>107</v>
      </c>
      <c r="R92" s="29">
        <v>0</v>
      </c>
      <c r="S92" s="29">
        <v>7</v>
      </c>
      <c r="T92" s="29">
        <v>0</v>
      </c>
      <c r="U92" s="29">
        <v>0</v>
      </c>
      <c r="V92" s="114">
        <v>0</v>
      </c>
      <c r="W92" s="133">
        <v>891</v>
      </c>
      <c r="X92" s="35">
        <v>92</v>
      </c>
      <c r="Y92" s="29">
        <v>0</v>
      </c>
      <c r="Z92" s="29">
        <v>0</v>
      </c>
      <c r="AA92" s="29">
        <v>6</v>
      </c>
      <c r="AB92" s="29">
        <v>0</v>
      </c>
      <c r="AC92" s="29">
        <v>15</v>
      </c>
      <c r="AD92" s="29">
        <v>0</v>
      </c>
      <c r="AE92" s="29">
        <v>0</v>
      </c>
      <c r="AF92" s="114">
        <v>0</v>
      </c>
      <c r="AG92" s="133">
        <v>113</v>
      </c>
      <c r="AH92" s="35">
        <f t="shared" si="77"/>
        <v>138</v>
      </c>
      <c r="AI92" s="29">
        <f t="shared" si="78"/>
        <v>0</v>
      </c>
      <c r="AJ92" s="29">
        <f t="shared" si="79"/>
        <v>1</v>
      </c>
      <c r="AK92" s="29">
        <f t="shared" si="80"/>
        <v>104</v>
      </c>
      <c r="AL92" s="29">
        <f t="shared" si="81"/>
        <v>0</v>
      </c>
      <c r="AM92" s="29">
        <f t="shared" si="82"/>
        <v>0</v>
      </c>
      <c r="AN92" s="29">
        <f t="shared" si="83"/>
        <v>28</v>
      </c>
      <c r="AO92" s="29">
        <f t="shared" si="84"/>
        <v>0</v>
      </c>
      <c r="AP92" s="114">
        <f t="shared" si="85"/>
        <v>0</v>
      </c>
      <c r="AQ92" s="133">
        <f t="shared" si="65"/>
        <v>271</v>
      </c>
      <c r="AR92" s="63" t="str">
        <f t="shared" si="75"/>
        <v>686EPS010</v>
      </c>
      <c r="AS92" s="625" t="s">
        <v>975</v>
      </c>
      <c r="AT92" s="625">
        <v>686</v>
      </c>
      <c r="AU92" s="625" t="s">
        <v>326</v>
      </c>
      <c r="AV92" s="626">
        <v>46</v>
      </c>
    </row>
    <row r="93" spans="2:48" ht="15" customHeight="1">
      <c r="B93" s="24" t="str">
        <f t="shared" si="66"/>
        <v>400EPS010</v>
      </c>
      <c r="C93" s="24" t="str">
        <f t="shared" si="67"/>
        <v>400EPS044</v>
      </c>
      <c r="D93" s="24" t="str">
        <f t="shared" si="68"/>
        <v>400EPS002</v>
      </c>
      <c r="E93" s="24" t="str">
        <f t="shared" si="69"/>
        <v>400EPS016</v>
      </c>
      <c r="F93" s="24" t="str">
        <f t="shared" si="70"/>
        <v>400EPS023</v>
      </c>
      <c r="G93" s="24" t="str">
        <f t="shared" si="71"/>
        <v>400EPS005</v>
      </c>
      <c r="H93" s="24" t="str">
        <f t="shared" si="72"/>
        <v>400EPS040</v>
      </c>
      <c r="I93" s="24" t="str">
        <f t="shared" si="73"/>
        <v>400EPS017</v>
      </c>
      <c r="J93" s="24" t="str">
        <f t="shared" si="74"/>
        <v>400EAS016</v>
      </c>
      <c r="K93" s="145" t="s">
        <v>479</v>
      </c>
      <c r="L93" s="25" t="s">
        <v>691</v>
      </c>
      <c r="M93" s="141">
        <v>400</v>
      </c>
      <c r="N93" s="35">
        <v>0</v>
      </c>
      <c r="O93" s="29">
        <v>0</v>
      </c>
      <c r="P93" s="29">
        <v>9</v>
      </c>
      <c r="Q93" s="29">
        <v>31</v>
      </c>
      <c r="R93" s="29">
        <v>0</v>
      </c>
      <c r="S93" s="29">
        <v>0</v>
      </c>
      <c r="T93" s="29">
        <v>0</v>
      </c>
      <c r="U93" s="29">
        <v>0</v>
      </c>
      <c r="V93" s="114">
        <v>0</v>
      </c>
      <c r="W93" s="133">
        <v>40</v>
      </c>
      <c r="X93" s="35">
        <v>0</v>
      </c>
      <c r="Y93" s="29">
        <v>0</v>
      </c>
      <c r="Z93" s="29">
        <v>6</v>
      </c>
      <c r="AA93" s="29">
        <v>11</v>
      </c>
      <c r="AB93" s="29">
        <v>0</v>
      </c>
      <c r="AC93" s="29">
        <v>0</v>
      </c>
      <c r="AD93" s="29">
        <v>0</v>
      </c>
      <c r="AE93" s="29">
        <v>0</v>
      </c>
      <c r="AF93" s="114">
        <v>0</v>
      </c>
      <c r="AG93" s="133">
        <v>17</v>
      </c>
      <c r="AH93" s="35">
        <f t="shared" si="77"/>
        <v>0</v>
      </c>
      <c r="AI93" s="29">
        <f t="shared" si="78"/>
        <v>0</v>
      </c>
      <c r="AJ93" s="29">
        <f t="shared" si="79"/>
        <v>13</v>
      </c>
      <c r="AK93" s="29">
        <f t="shared" si="80"/>
        <v>31</v>
      </c>
      <c r="AL93" s="29">
        <f t="shared" si="81"/>
        <v>0</v>
      </c>
      <c r="AM93" s="29">
        <f t="shared" si="82"/>
        <v>0</v>
      </c>
      <c r="AN93" s="29">
        <f t="shared" si="83"/>
        <v>8</v>
      </c>
      <c r="AO93" s="29">
        <f t="shared" si="84"/>
        <v>0</v>
      </c>
      <c r="AP93" s="114">
        <f t="shared" si="85"/>
        <v>0</v>
      </c>
      <c r="AQ93" s="133">
        <f t="shared" si="65"/>
        <v>52</v>
      </c>
      <c r="AR93" s="63" t="str">
        <f t="shared" si="75"/>
        <v>686EPS016</v>
      </c>
      <c r="AS93" s="625" t="s">
        <v>975</v>
      </c>
      <c r="AT93" s="625">
        <v>686</v>
      </c>
      <c r="AU93" s="625" t="s">
        <v>771</v>
      </c>
      <c r="AV93" s="626">
        <v>53</v>
      </c>
    </row>
    <row r="94" spans="2:48" ht="15" customHeight="1">
      <c r="B94" s="24" t="str">
        <f t="shared" si="66"/>
        <v>440EPS010</v>
      </c>
      <c r="C94" s="24" t="str">
        <f t="shared" si="67"/>
        <v>440EPS044</v>
      </c>
      <c r="D94" s="24" t="str">
        <f t="shared" si="68"/>
        <v>440EPS002</v>
      </c>
      <c r="E94" s="24" t="str">
        <f t="shared" si="69"/>
        <v>440EPS016</v>
      </c>
      <c r="F94" s="24" t="str">
        <f t="shared" si="70"/>
        <v>440EPS023</v>
      </c>
      <c r="G94" s="24" t="str">
        <f t="shared" si="71"/>
        <v>440EPS005</v>
      </c>
      <c r="H94" s="24" t="str">
        <f t="shared" si="72"/>
        <v>440EPS040</v>
      </c>
      <c r="I94" s="24" t="str">
        <f t="shared" si="73"/>
        <v>440EPS017</v>
      </c>
      <c r="J94" s="24" t="str">
        <f t="shared" si="74"/>
        <v>440EAS016</v>
      </c>
      <c r="K94" s="144" t="s">
        <v>482</v>
      </c>
      <c r="L94" s="25" t="s">
        <v>691</v>
      </c>
      <c r="M94" s="141">
        <v>440</v>
      </c>
      <c r="N94" s="35">
        <v>419</v>
      </c>
      <c r="O94" s="29">
        <v>2</v>
      </c>
      <c r="P94" s="29">
        <v>7</v>
      </c>
      <c r="Q94" s="29">
        <v>85</v>
      </c>
      <c r="R94" s="29">
        <v>0</v>
      </c>
      <c r="S94" s="29">
        <v>0</v>
      </c>
      <c r="T94" s="29">
        <v>0</v>
      </c>
      <c r="U94" s="29">
        <v>0</v>
      </c>
      <c r="V94" s="114">
        <v>0</v>
      </c>
      <c r="W94" s="133">
        <v>513</v>
      </c>
      <c r="X94" s="35">
        <v>31</v>
      </c>
      <c r="Y94" s="29">
        <v>0</v>
      </c>
      <c r="Z94" s="29">
        <v>18</v>
      </c>
      <c r="AA94" s="29">
        <v>14</v>
      </c>
      <c r="AB94" s="29">
        <v>0</v>
      </c>
      <c r="AC94" s="29">
        <v>2</v>
      </c>
      <c r="AD94" s="29">
        <v>0</v>
      </c>
      <c r="AE94" s="29">
        <v>0</v>
      </c>
      <c r="AF94" s="114">
        <v>0</v>
      </c>
      <c r="AG94" s="133">
        <v>65</v>
      </c>
      <c r="AH94" s="35">
        <f t="shared" si="77"/>
        <v>77</v>
      </c>
      <c r="AI94" s="29">
        <f t="shared" si="78"/>
        <v>0</v>
      </c>
      <c r="AJ94" s="29">
        <f t="shared" si="79"/>
        <v>28</v>
      </c>
      <c r="AK94" s="29">
        <f t="shared" si="80"/>
        <v>53</v>
      </c>
      <c r="AL94" s="29">
        <f t="shared" si="81"/>
        <v>0</v>
      </c>
      <c r="AM94" s="29">
        <f t="shared" si="82"/>
        <v>1</v>
      </c>
      <c r="AN94" s="29">
        <f t="shared" si="83"/>
        <v>24</v>
      </c>
      <c r="AO94" s="29">
        <f t="shared" si="84"/>
        <v>0</v>
      </c>
      <c r="AP94" s="114">
        <f t="shared" si="85"/>
        <v>0</v>
      </c>
      <c r="AQ94" s="133">
        <f t="shared" si="65"/>
        <v>183</v>
      </c>
      <c r="AR94" s="63" t="str">
        <f t="shared" si="75"/>
        <v>686EPS040</v>
      </c>
      <c r="AS94" s="625" t="s">
        <v>975</v>
      </c>
      <c r="AT94" s="625">
        <v>686</v>
      </c>
      <c r="AU94" s="625" t="s">
        <v>292</v>
      </c>
      <c r="AV94" s="626">
        <v>35</v>
      </c>
    </row>
    <row r="95" spans="2:48" ht="15" customHeight="1">
      <c r="B95" s="24" t="str">
        <f t="shared" si="66"/>
        <v>483EPS010</v>
      </c>
      <c r="C95" s="24" t="str">
        <f t="shared" si="67"/>
        <v>483EPS044</v>
      </c>
      <c r="D95" s="24" t="str">
        <f t="shared" si="68"/>
        <v>483EPS002</v>
      </c>
      <c r="E95" s="24" t="str">
        <f t="shared" si="69"/>
        <v>483EPS016</v>
      </c>
      <c r="F95" s="24" t="str">
        <f t="shared" si="70"/>
        <v>483EPS023</v>
      </c>
      <c r="G95" s="24" t="str">
        <f t="shared" si="71"/>
        <v>483EPS005</v>
      </c>
      <c r="H95" s="24" t="str">
        <f t="shared" si="72"/>
        <v>483EPS040</v>
      </c>
      <c r="I95" s="24" t="str">
        <f t="shared" si="73"/>
        <v>483EPS017</v>
      </c>
      <c r="J95" s="24" t="str">
        <f t="shared" si="74"/>
        <v>483EAS016</v>
      </c>
      <c r="K95" s="144" t="s">
        <v>486</v>
      </c>
      <c r="L95" s="25" t="s">
        <v>691</v>
      </c>
      <c r="M95" s="141">
        <v>483</v>
      </c>
      <c r="N95" s="35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114">
        <v>0</v>
      </c>
      <c r="W95" s="133">
        <v>0</v>
      </c>
      <c r="X95" s="35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114">
        <v>0</v>
      </c>
      <c r="AG95" s="133">
        <v>0</v>
      </c>
      <c r="AH95" s="35">
        <f t="shared" si="77"/>
        <v>0</v>
      </c>
      <c r="AI95" s="29">
        <f t="shared" si="78"/>
        <v>0</v>
      </c>
      <c r="AJ95" s="29">
        <f t="shared" si="79"/>
        <v>0</v>
      </c>
      <c r="AK95" s="29">
        <f t="shared" si="80"/>
        <v>0</v>
      </c>
      <c r="AL95" s="29">
        <f t="shared" si="81"/>
        <v>0</v>
      </c>
      <c r="AM95" s="29">
        <f t="shared" si="82"/>
        <v>0</v>
      </c>
      <c r="AN95" s="29">
        <f t="shared" si="83"/>
        <v>1</v>
      </c>
      <c r="AO95" s="29">
        <f t="shared" si="84"/>
        <v>0</v>
      </c>
      <c r="AP95" s="114">
        <f t="shared" si="85"/>
        <v>0</v>
      </c>
      <c r="AQ95" s="133">
        <f t="shared" si="65"/>
        <v>1</v>
      </c>
      <c r="AR95" s="63" t="str">
        <f t="shared" si="75"/>
        <v>819EPS040</v>
      </c>
      <c r="AS95" s="625" t="s">
        <v>975</v>
      </c>
      <c r="AT95" s="625">
        <v>819</v>
      </c>
      <c r="AU95" s="625" t="s">
        <v>292</v>
      </c>
      <c r="AV95" s="626">
        <v>3</v>
      </c>
    </row>
    <row r="96" spans="2:48" ht="15" customHeight="1">
      <c r="B96" s="24" t="str">
        <f t="shared" si="66"/>
        <v>541EPS010</v>
      </c>
      <c r="C96" s="24" t="str">
        <f t="shared" si="67"/>
        <v>541EPS044</v>
      </c>
      <c r="D96" s="24" t="str">
        <f t="shared" si="68"/>
        <v>541EPS002</v>
      </c>
      <c r="E96" s="24" t="str">
        <f t="shared" si="69"/>
        <v>541EPS016</v>
      </c>
      <c r="F96" s="24" t="str">
        <f t="shared" si="70"/>
        <v>541EPS023</v>
      </c>
      <c r="G96" s="24" t="str">
        <f t="shared" si="71"/>
        <v>541EPS005</v>
      </c>
      <c r="H96" s="24" t="str">
        <f t="shared" si="72"/>
        <v>541EPS040</v>
      </c>
      <c r="I96" s="24" t="str">
        <f t="shared" si="73"/>
        <v>541EPS017</v>
      </c>
      <c r="J96" s="24" t="str">
        <f t="shared" si="74"/>
        <v>541EAS016</v>
      </c>
      <c r="K96" s="149" t="s">
        <v>490</v>
      </c>
      <c r="L96" s="25" t="s">
        <v>691</v>
      </c>
      <c r="M96" s="141">
        <v>541</v>
      </c>
      <c r="N96" s="35">
        <v>0</v>
      </c>
      <c r="O96" s="29">
        <v>0</v>
      </c>
      <c r="P96" s="29">
        <v>9</v>
      </c>
      <c r="Q96" s="29">
        <v>7</v>
      </c>
      <c r="R96" s="29">
        <v>0</v>
      </c>
      <c r="S96" s="29">
        <v>0</v>
      </c>
      <c r="T96" s="29">
        <v>0</v>
      </c>
      <c r="U96" s="29">
        <v>0</v>
      </c>
      <c r="V96" s="114">
        <v>0</v>
      </c>
      <c r="W96" s="133">
        <v>16</v>
      </c>
      <c r="X96" s="35">
        <v>0</v>
      </c>
      <c r="Y96" s="29">
        <v>0</v>
      </c>
      <c r="Z96" s="29">
        <v>10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114">
        <v>0</v>
      </c>
      <c r="AG96" s="133">
        <v>10</v>
      </c>
      <c r="AH96" s="35">
        <f t="shared" si="77"/>
        <v>0</v>
      </c>
      <c r="AI96" s="29">
        <f t="shared" si="78"/>
        <v>0</v>
      </c>
      <c r="AJ96" s="29">
        <f t="shared" si="79"/>
        <v>11</v>
      </c>
      <c r="AK96" s="29">
        <f t="shared" si="80"/>
        <v>0</v>
      </c>
      <c r="AL96" s="29">
        <f t="shared" si="81"/>
        <v>0</v>
      </c>
      <c r="AM96" s="29">
        <f t="shared" si="82"/>
        <v>0</v>
      </c>
      <c r="AN96" s="29">
        <f t="shared" si="83"/>
        <v>3</v>
      </c>
      <c r="AO96" s="29">
        <f t="shared" si="84"/>
        <v>0</v>
      </c>
      <c r="AP96" s="114">
        <f t="shared" si="85"/>
        <v>0</v>
      </c>
      <c r="AQ96" s="133">
        <f t="shared" si="65"/>
        <v>14</v>
      </c>
      <c r="AR96" s="63" t="str">
        <f t="shared" si="75"/>
        <v>887EPS002</v>
      </c>
      <c r="AS96" s="625" t="s">
        <v>975</v>
      </c>
      <c r="AT96" s="625">
        <v>887</v>
      </c>
      <c r="AU96" s="625" t="s">
        <v>328</v>
      </c>
      <c r="AV96" s="626">
        <v>1</v>
      </c>
    </row>
    <row r="97" spans="2:48" ht="15" customHeight="1">
      <c r="B97" s="24" t="str">
        <f t="shared" si="66"/>
        <v>607EPS010</v>
      </c>
      <c r="C97" s="24" t="str">
        <f t="shared" si="67"/>
        <v>607EPS044</v>
      </c>
      <c r="D97" s="24" t="str">
        <f t="shared" si="68"/>
        <v>607EPS002</v>
      </c>
      <c r="E97" s="24" t="str">
        <f t="shared" si="69"/>
        <v>607EPS016</v>
      </c>
      <c r="F97" s="24" t="str">
        <f t="shared" si="70"/>
        <v>607EPS023</v>
      </c>
      <c r="G97" s="24" t="str">
        <f t="shared" si="71"/>
        <v>607EPS005</v>
      </c>
      <c r="H97" s="24" t="str">
        <f t="shared" si="72"/>
        <v>607EPS040</v>
      </c>
      <c r="I97" s="24" t="str">
        <f t="shared" si="73"/>
        <v>607EPS017</v>
      </c>
      <c r="J97" s="24" t="str">
        <f t="shared" si="74"/>
        <v>607EAS016</v>
      </c>
      <c r="K97" s="144" t="s">
        <v>497</v>
      </c>
      <c r="L97" s="25" t="s">
        <v>691</v>
      </c>
      <c r="M97" s="141">
        <v>607</v>
      </c>
      <c r="N97" s="35">
        <v>0</v>
      </c>
      <c r="O97" s="29">
        <v>0</v>
      </c>
      <c r="P97" s="29">
        <v>0</v>
      </c>
      <c r="Q97" s="29">
        <v>16</v>
      </c>
      <c r="R97" s="29">
        <v>0</v>
      </c>
      <c r="S97" s="29">
        <v>0</v>
      </c>
      <c r="T97" s="29">
        <v>0</v>
      </c>
      <c r="U97" s="29">
        <v>0</v>
      </c>
      <c r="V97" s="114">
        <v>0</v>
      </c>
      <c r="W97" s="133">
        <v>16</v>
      </c>
      <c r="X97" s="35">
        <v>0</v>
      </c>
      <c r="Y97" s="29">
        <v>0</v>
      </c>
      <c r="Z97" s="29">
        <v>0</v>
      </c>
      <c r="AA97" s="29">
        <v>0</v>
      </c>
      <c r="AB97" s="29">
        <v>0</v>
      </c>
      <c r="AC97" s="29">
        <v>0</v>
      </c>
      <c r="AD97" s="29">
        <v>0</v>
      </c>
      <c r="AE97" s="29">
        <v>0</v>
      </c>
      <c r="AF97" s="114">
        <v>0</v>
      </c>
      <c r="AG97" s="133">
        <v>0</v>
      </c>
      <c r="AH97" s="35">
        <f t="shared" si="77"/>
        <v>0</v>
      </c>
      <c r="AI97" s="29">
        <f t="shared" si="78"/>
        <v>0</v>
      </c>
      <c r="AJ97" s="29">
        <f t="shared" si="79"/>
        <v>0</v>
      </c>
      <c r="AK97" s="29">
        <f t="shared" si="80"/>
        <v>0</v>
      </c>
      <c r="AL97" s="29">
        <f t="shared" si="81"/>
        <v>0</v>
      </c>
      <c r="AM97" s="29">
        <f t="shared" si="82"/>
        <v>0</v>
      </c>
      <c r="AN97" s="29">
        <f t="shared" si="83"/>
        <v>13</v>
      </c>
      <c r="AO97" s="29">
        <f t="shared" si="84"/>
        <v>0</v>
      </c>
      <c r="AP97" s="114">
        <f t="shared" si="85"/>
        <v>0</v>
      </c>
      <c r="AQ97" s="133">
        <f t="shared" si="65"/>
        <v>13</v>
      </c>
      <c r="AR97" s="63" t="str">
        <f t="shared" si="75"/>
        <v>887EPS010</v>
      </c>
      <c r="AS97" s="625" t="s">
        <v>975</v>
      </c>
      <c r="AT97" s="625">
        <v>887</v>
      </c>
      <c r="AU97" s="625" t="s">
        <v>326</v>
      </c>
      <c r="AV97" s="626">
        <v>10</v>
      </c>
    </row>
    <row r="98" spans="2:48" ht="15" customHeight="1">
      <c r="B98" s="24" t="str">
        <f t="shared" si="66"/>
        <v>615EPS010</v>
      </c>
      <c r="C98" s="24" t="str">
        <f t="shared" si="67"/>
        <v>615EPS044</v>
      </c>
      <c r="D98" s="24" t="str">
        <f t="shared" si="68"/>
        <v>615EPS002</v>
      </c>
      <c r="E98" s="24" t="str">
        <f t="shared" si="69"/>
        <v>615EPS016</v>
      </c>
      <c r="F98" s="24" t="str">
        <f t="shared" si="70"/>
        <v>615EPS023</v>
      </c>
      <c r="G98" s="24" t="str">
        <f t="shared" si="71"/>
        <v>615EPS005</v>
      </c>
      <c r="H98" s="24" t="str">
        <f t="shared" si="72"/>
        <v>615EPS040</v>
      </c>
      <c r="I98" s="24" t="str">
        <f t="shared" si="73"/>
        <v>615EPS017</v>
      </c>
      <c r="J98" s="24" t="str">
        <f t="shared" si="74"/>
        <v>615EAS016</v>
      </c>
      <c r="K98" s="144" t="s">
        <v>498</v>
      </c>
      <c r="L98" s="25" t="s">
        <v>691</v>
      </c>
      <c r="M98" s="141">
        <v>615</v>
      </c>
      <c r="N98" s="35">
        <v>2415</v>
      </c>
      <c r="O98" s="29">
        <v>0</v>
      </c>
      <c r="P98" s="29">
        <v>65</v>
      </c>
      <c r="Q98" s="29">
        <v>141</v>
      </c>
      <c r="R98" s="29">
        <v>0</v>
      </c>
      <c r="S98" s="29">
        <v>87</v>
      </c>
      <c r="T98" s="29">
        <v>0</v>
      </c>
      <c r="U98" s="29">
        <v>0</v>
      </c>
      <c r="V98" s="114">
        <v>0</v>
      </c>
      <c r="W98" s="133">
        <v>2708</v>
      </c>
      <c r="X98" s="35">
        <v>243</v>
      </c>
      <c r="Y98" s="29">
        <v>0</v>
      </c>
      <c r="Z98" s="29">
        <v>84</v>
      </c>
      <c r="AA98" s="29">
        <v>38</v>
      </c>
      <c r="AB98" s="29">
        <v>0</v>
      </c>
      <c r="AC98" s="29">
        <v>194</v>
      </c>
      <c r="AD98" s="29">
        <v>0</v>
      </c>
      <c r="AE98" s="29">
        <v>0</v>
      </c>
      <c r="AF98" s="114">
        <v>0</v>
      </c>
      <c r="AG98" s="133">
        <v>559</v>
      </c>
      <c r="AH98" s="35">
        <f t="shared" si="77"/>
        <v>439</v>
      </c>
      <c r="AI98" s="29">
        <f t="shared" si="78"/>
        <v>0</v>
      </c>
      <c r="AJ98" s="29">
        <f t="shared" si="79"/>
        <v>96</v>
      </c>
      <c r="AK98" s="29">
        <f t="shared" si="80"/>
        <v>147</v>
      </c>
      <c r="AL98" s="29">
        <f t="shared" si="81"/>
        <v>0</v>
      </c>
      <c r="AM98" s="29">
        <f t="shared" si="82"/>
        <v>147</v>
      </c>
      <c r="AN98" s="29">
        <f t="shared" si="83"/>
        <v>88</v>
      </c>
      <c r="AO98" s="29">
        <f t="shared" si="84"/>
        <v>0</v>
      </c>
      <c r="AP98" s="114">
        <f t="shared" si="85"/>
        <v>0</v>
      </c>
      <c r="AQ98" s="133">
        <f t="shared" si="65"/>
        <v>917</v>
      </c>
      <c r="AR98" s="63" t="str">
        <f t="shared" si="75"/>
        <v>887EPS016</v>
      </c>
      <c r="AS98" s="625" t="s">
        <v>975</v>
      </c>
      <c r="AT98" s="625">
        <v>887</v>
      </c>
      <c r="AU98" s="625" t="s">
        <v>771</v>
      </c>
      <c r="AV98" s="626">
        <v>47</v>
      </c>
    </row>
    <row r="99" spans="2:48" ht="15" customHeight="1">
      <c r="B99" s="24" t="str">
        <f t="shared" si="66"/>
        <v>649EPS010</v>
      </c>
      <c r="C99" s="24" t="str">
        <f t="shared" si="67"/>
        <v>649EPS044</v>
      </c>
      <c r="D99" s="24" t="str">
        <f t="shared" si="68"/>
        <v>649EPS002</v>
      </c>
      <c r="E99" s="24" t="str">
        <f t="shared" si="69"/>
        <v>649EPS016</v>
      </c>
      <c r="F99" s="24" t="str">
        <f t="shared" si="70"/>
        <v>649EPS023</v>
      </c>
      <c r="G99" s="24" t="str">
        <f t="shared" si="71"/>
        <v>649EPS005</v>
      </c>
      <c r="H99" s="24" t="str">
        <f t="shared" si="72"/>
        <v>649EPS040</v>
      </c>
      <c r="I99" s="24" t="str">
        <f t="shared" si="73"/>
        <v>649EPS017</v>
      </c>
      <c r="J99" s="24" t="str">
        <f t="shared" si="74"/>
        <v>649EAS016</v>
      </c>
      <c r="K99" s="144" t="s">
        <v>503</v>
      </c>
      <c r="L99" s="25" t="s">
        <v>691</v>
      </c>
      <c r="M99" s="141">
        <v>649</v>
      </c>
      <c r="N99" s="35">
        <v>0</v>
      </c>
      <c r="O99" s="29">
        <v>0</v>
      </c>
      <c r="P99" s="29">
        <v>0</v>
      </c>
      <c r="Q99" s="29">
        <v>1</v>
      </c>
      <c r="R99" s="29">
        <v>0</v>
      </c>
      <c r="S99" s="29">
        <v>0</v>
      </c>
      <c r="T99" s="29">
        <v>0</v>
      </c>
      <c r="U99" s="29">
        <v>0</v>
      </c>
      <c r="V99" s="114">
        <v>0</v>
      </c>
      <c r="W99" s="133">
        <v>1</v>
      </c>
      <c r="X99" s="35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29">
        <v>0</v>
      </c>
      <c r="AE99" s="29">
        <v>0</v>
      </c>
      <c r="AF99" s="114">
        <v>0</v>
      </c>
      <c r="AG99" s="133">
        <v>0</v>
      </c>
      <c r="AH99" s="35">
        <f t="shared" si="77"/>
        <v>0</v>
      </c>
      <c r="AI99" s="29">
        <f t="shared" si="78"/>
        <v>0</v>
      </c>
      <c r="AJ99" s="29">
        <f t="shared" si="79"/>
        <v>0</v>
      </c>
      <c r="AK99" s="29">
        <f t="shared" si="80"/>
        <v>0</v>
      </c>
      <c r="AL99" s="29">
        <f t="shared" si="81"/>
        <v>0</v>
      </c>
      <c r="AM99" s="29">
        <f t="shared" si="82"/>
        <v>0</v>
      </c>
      <c r="AN99" s="29">
        <f t="shared" si="83"/>
        <v>19</v>
      </c>
      <c r="AO99" s="29">
        <f t="shared" si="84"/>
        <v>0</v>
      </c>
      <c r="AP99" s="114">
        <f t="shared" si="85"/>
        <v>0</v>
      </c>
      <c r="AQ99" s="133">
        <f t="shared" si="65"/>
        <v>19</v>
      </c>
      <c r="AR99" s="63" t="str">
        <f t="shared" si="75"/>
        <v>887EPS040</v>
      </c>
      <c r="AS99" s="625" t="s">
        <v>975</v>
      </c>
      <c r="AT99" s="625">
        <v>887</v>
      </c>
      <c r="AU99" s="625" t="s">
        <v>292</v>
      </c>
      <c r="AV99" s="626">
        <v>17</v>
      </c>
    </row>
    <row r="100" spans="2:48" ht="15" customHeight="1">
      <c r="B100" s="24" t="str">
        <f t="shared" si="66"/>
        <v>652EPS010</v>
      </c>
      <c r="C100" s="24" t="str">
        <f t="shared" si="67"/>
        <v>652EPS044</v>
      </c>
      <c r="D100" s="24" t="str">
        <f t="shared" si="68"/>
        <v>652EPS002</v>
      </c>
      <c r="E100" s="24" t="str">
        <f t="shared" si="69"/>
        <v>652EPS016</v>
      </c>
      <c r="F100" s="24" t="str">
        <f t="shared" si="70"/>
        <v>652EPS023</v>
      </c>
      <c r="G100" s="24" t="str">
        <f t="shared" si="71"/>
        <v>652EPS005</v>
      </c>
      <c r="H100" s="24" t="str">
        <f t="shared" si="72"/>
        <v>652EPS040</v>
      </c>
      <c r="I100" s="24" t="str">
        <f t="shared" si="73"/>
        <v>652EPS017</v>
      </c>
      <c r="J100" s="24" t="str">
        <f t="shared" si="74"/>
        <v>652EAS016</v>
      </c>
      <c r="K100" s="144" t="s">
        <v>504</v>
      </c>
      <c r="L100" s="25" t="s">
        <v>691</v>
      </c>
      <c r="M100" s="141">
        <v>652</v>
      </c>
      <c r="N100" s="35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114">
        <v>0</v>
      </c>
      <c r="W100" s="133">
        <v>0</v>
      </c>
      <c r="X100" s="35">
        <v>0</v>
      </c>
      <c r="Y100" s="29">
        <v>0</v>
      </c>
      <c r="Z100" s="29">
        <v>0</v>
      </c>
      <c r="AA100" s="29">
        <v>0</v>
      </c>
      <c r="AB100" s="29">
        <v>0</v>
      </c>
      <c r="AC100" s="29">
        <v>0</v>
      </c>
      <c r="AD100" s="29">
        <v>0</v>
      </c>
      <c r="AE100" s="29">
        <v>0</v>
      </c>
      <c r="AF100" s="114">
        <v>0</v>
      </c>
      <c r="AG100" s="133">
        <v>0</v>
      </c>
      <c r="AH100" s="35">
        <f t="shared" si="77"/>
        <v>0</v>
      </c>
      <c r="AI100" s="29">
        <f t="shared" si="78"/>
        <v>0</v>
      </c>
      <c r="AJ100" s="29">
        <f t="shared" si="79"/>
        <v>0</v>
      </c>
      <c r="AK100" s="29">
        <f t="shared" si="80"/>
        <v>0</v>
      </c>
      <c r="AL100" s="29">
        <f t="shared" si="81"/>
        <v>0</v>
      </c>
      <c r="AM100" s="29">
        <f t="shared" si="82"/>
        <v>0</v>
      </c>
      <c r="AN100" s="29">
        <f t="shared" si="83"/>
        <v>2</v>
      </c>
      <c r="AO100" s="29">
        <f t="shared" si="84"/>
        <v>0</v>
      </c>
      <c r="AP100" s="114">
        <f t="shared" si="85"/>
        <v>0</v>
      </c>
      <c r="AQ100" s="133">
        <f t="shared" si="65"/>
        <v>2</v>
      </c>
      <c r="AR100" s="63" t="str">
        <f t="shared" si="75"/>
        <v>2EPS040</v>
      </c>
      <c r="AS100" s="625" t="s">
        <v>1145</v>
      </c>
      <c r="AT100" s="625">
        <v>2</v>
      </c>
      <c r="AU100" s="625" t="s">
        <v>292</v>
      </c>
      <c r="AV100" s="626">
        <v>12</v>
      </c>
    </row>
    <row r="101" spans="2:48" ht="15" customHeight="1">
      <c r="B101" s="24" t="str">
        <f t="shared" si="66"/>
        <v>660EPS010</v>
      </c>
      <c r="C101" s="24" t="str">
        <f t="shared" si="67"/>
        <v>660EPS044</v>
      </c>
      <c r="D101" s="24" t="str">
        <f t="shared" si="68"/>
        <v>660EPS002</v>
      </c>
      <c r="E101" s="24" t="str">
        <f t="shared" si="69"/>
        <v>660EPS016</v>
      </c>
      <c r="F101" s="24" t="str">
        <f t="shared" si="70"/>
        <v>660EPS023</v>
      </c>
      <c r="G101" s="24" t="str">
        <f t="shared" si="71"/>
        <v>660EPS005</v>
      </c>
      <c r="H101" s="24" t="str">
        <f t="shared" si="72"/>
        <v>660EPS040</v>
      </c>
      <c r="I101" s="24" t="str">
        <f t="shared" si="73"/>
        <v>660EPS017</v>
      </c>
      <c r="J101" s="24" t="str">
        <f t="shared" si="74"/>
        <v>660EAS016</v>
      </c>
      <c r="K101" s="144" t="s">
        <v>508</v>
      </c>
      <c r="L101" s="25" t="s">
        <v>691</v>
      </c>
      <c r="M101" s="141">
        <v>660</v>
      </c>
      <c r="N101" s="35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114">
        <v>0</v>
      </c>
      <c r="W101" s="133">
        <v>0</v>
      </c>
      <c r="X101" s="35">
        <v>0</v>
      </c>
      <c r="Y101" s="29">
        <v>0</v>
      </c>
      <c r="Z101" s="29">
        <v>0</v>
      </c>
      <c r="AA101" s="29">
        <v>0</v>
      </c>
      <c r="AB101" s="29">
        <v>0</v>
      </c>
      <c r="AC101" s="29">
        <v>0</v>
      </c>
      <c r="AD101" s="29">
        <v>0</v>
      </c>
      <c r="AE101" s="29">
        <v>0</v>
      </c>
      <c r="AF101" s="114">
        <v>0</v>
      </c>
      <c r="AG101" s="133">
        <v>0</v>
      </c>
      <c r="AH101" s="35">
        <f t="shared" si="77"/>
        <v>0</v>
      </c>
      <c r="AI101" s="29">
        <f t="shared" si="78"/>
        <v>0</v>
      </c>
      <c r="AJ101" s="29">
        <f t="shared" si="79"/>
        <v>0</v>
      </c>
      <c r="AK101" s="29">
        <f t="shared" si="80"/>
        <v>0</v>
      </c>
      <c r="AL101" s="29">
        <f t="shared" si="81"/>
        <v>0</v>
      </c>
      <c r="AM101" s="29">
        <f t="shared" si="82"/>
        <v>0</v>
      </c>
      <c r="AN101" s="29">
        <f t="shared" si="83"/>
        <v>7</v>
      </c>
      <c r="AO101" s="29">
        <f t="shared" si="84"/>
        <v>0</v>
      </c>
      <c r="AP101" s="114">
        <f t="shared" si="85"/>
        <v>0</v>
      </c>
      <c r="AQ101" s="133">
        <f t="shared" si="65"/>
        <v>7</v>
      </c>
      <c r="AR101" s="63" t="str">
        <f t="shared" si="75"/>
        <v>21EPS040</v>
      </c>
      <c r="AS101" s="625" t="s">
        <v>1145</v>
      </c>
      <c r="AT101" s="625">
        <v>21</v>
      </c>
      <c r="AU101" s="625" t="s">
        <v>292</v>
      </c>
      <c r="AV101" s="626">
        <v>2</v>
      </c>
    </row>
    <row r="102" spans="2:48" ht="15" customHeight="1">
      <c r="B102" s="24" t="str">
        <f t="shared" si="66"/>
        <v>667EPS010</v>
      </c>
      <c r="C102" s="24" t="str">
        <f t="shared" si="67"/>
        <v>667EPS044</v>
      </c>
      <c r="D102" s="24" t="str">
        <f t="shared" si="68"/>
        <v>667EPS002</v>
      </c>
      <c r="E102" s="24" t="str">
        <f t="shared" si="69"/>
        <v>667EPS016</v>
      </c>
      <c r="F102" s="24" t="str">
        <f t="shared" si="70"/>
        <v>667EPS023</v>
      </c>
      <c r="G102" s="24" t="str">
        <f t="shared" si="71"/>
        <v>667EPS005</v>
      </c>
      <c r="H102" s="24" t="str">
        <f t="shared" si="72"/>
        <v>667EPS040</v>
      </c>
      <c r="I102" s="24" t="str">
        <f t="shared" si="73"/>
        <v>667EPS017</v>
      </c>
      <c r="J102" s="24" t="str">
        <f t="shared" si="74"/>
        <v>667EAS016</v>
      </c>
      <c r="K102" s="144" t="s">
        <v>511</v>
      </c>
      <c r="L102" s="25" t="s">
        <v>691</v>
      </c>
      <c r="M102" s="141">
        <v>667</v>
      </c>
      <c r="N102" s="35">
        <v>0</v>
      </c>
      <c r="O102" s="29">
        <v>0</v>
      </c>
      <c r="P102" s="29">
        <v>0</v>
      </c>
      <c r="Q102" s="29">
        <v>3</v>
      </c>
      <c r="R102" s="29">
        <v>0</v>
      </c>
      <c r="S102" s="29">
        <v>0</v>
      </c>
      <c r="T102" s="29">
        <v>0</v>
      </c>
      <c r="U102" s="29">
        <v>0</v>
      </c>
      <c r="V102" s="114">
        <v>0</v>
      </c>
      <c r="W102" s="133">
        <v>3</v>
      </c>
      <c r="X102" s="35">
        <v>0</v>
      </c>
      <c r="Y102" s="29">
        <v>0</v>
      </c>
      <c r="Z102" s="29">
        <v>0</v>
      </c>
      <c r="AA102" s="29">
        <v>0</v>
      </c>
      <c r="AB102" s="29">
        <v>0</v>
      </c>
      <c r="AC102" s="29">
        <v>0</v>
      </c>
      <c r="AD102" s="29">
        <v>0</v>
      </c>
      <c r="AE102" s="29">
        <v>0</v>
      </c>
      <c r="AF102" s="114">
        <v>0</v>
      </c>
      <c r="AG102" s="133">
        <v>0</v>
      </c>
      <c r="AH102" s="35">
        <f t="shared" si="77"/>
        <v>0</v>
      </c>
      <c r="AI102" s="29">
        <f t="shared" si="78"/>
        <v>0</v>
      </c>
      <c r="AJ102" s="29">
        <f t="shared" si="79"/>
        <v>0</v>
      </c>
      <c r="AK102" s="29">
        <f t="shared" si="80"/>
        <v>0</v>
      </c>
      <c r="AL102" s="29">
        <f t="shared" si="81"/>
        <v>0</v>
      </c>
      <c r="AM102" s="29">
        <f t="shared" si="82"/>
        <v>0</v>
      </c>
      <c r="AN102" s="29">
        <f t="shared" si="83"/>
        <v>15</v>
      </c>
      <c r="AO102" s="29">
        <f t="shared" si="84"/>
        <v>0</v>
      </c>
      <c r="AP102" s="114">
        <f t="shared" si="85"/>
        <v>0</v>
      </c>
      <c r="AQ102" s="133">
        <f t="shared" si="65"/>
        <v>15</v>
      </c>
      <c r="AR102" s="63" t="str">
        <f t="shared" si="75"/>
        <v>55EPS040</v>
      </c>
      <c r="AS102" s="625" t="s">
        <v>1145</v>
      </c>
      <c r="AT102" s="625">
        <v>55</v>
      </c>
      <c r="AU102" s="625" t="s">
        <v>292</v>
      </c>
      <c r="AV102" s="626">
        <v>2</v>
      </c>
    </row>
    <row r="103" spans="2:48" ht="15" customHeight="1">
      <c r="B103" s="24" t="str">
        <f t="shared" si="66"/>
        <v>674EPS010</v>
      </c>
      <c r="C103" s="24" t="str">
        <f t="shared" si="67"/>
        <v>674EPS044</v>
      </c>
      <c r="D103" s="24" t="str">
        <f t="shared" si="68"/>
        <v>674EPS002</v>
      </c>
      <c r="E103" s="24" t="str">
        <f t="shared" si="69"/>
        <v>674EPS016</v>
      </c>
      <c r="F103" s="24" t="str">
        <f t="shared" si="70"/>
        <v>674EPS023</v>
      </c>
      <c r="G103" s="24" t="str">
        <f t="shared" si="71"/>
        <v>674EPS005</v>
      </c>
      <c r="H103" s="24" t="str">
        <f t="shared" si="72"/>
        <v>674EPS040</v>
      </c>
      <c r="I103" s="24" t="str">
        <f t="shared" si="73"/>
        <v>674EPS017</v>
      </c>
      <c r="J103" s="24" t="str">
        <f t="shared" si="74"/>
        <v>674EAS016</v>
      </c>
      <c r="K103" s="144" t="s">
        <v>513</v>
      </c>
      <c r="L103" s="25" t="s">
        <v>691</v>
      </c>
      <c r="M103" s="141">
        <v>674</v>
      </c>
      <c r="N103" s="35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1</v>
      </c>
      <c r="T103" s="29">
        <v>0</v>
      </c>
      <c r="U103" s="29">
        <v>0</v>
      </c>
      <c r="V103" s="114">
        <v>0</v>
      </c>
      <c r="W103" s="133">
        <v>1</v>
      </c>
      <c r="X103" s="35">
        <v>0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29">
        <v>0</v>
      </c>
      <c r="AE103" s="29">
        <v>0</v>
      </c>
      <c r="AF103" s="114">
        <v>0</v>
      </c>
      <c r="AG103" s="133">
        <v>0</v>
      </c>
      <c r="AH103" s="35">
        <f t="shared" si="77"/>
        <v>0</v>
      </c>
      <c r="AI103" s="29">
        <f t="shared" si="78"/>
        <v>0</v>
      </c>
      <c r="AJ103" s="29">
        <f t="shared" si="79"/>
        <v>0</v>
      </c>
      <c r="AK103" s="29">
        <f t="shared" si="80"/>
        <v>0</v>
      </c>
      <c r="AL103" s="29">
        <f t="shared" si="81"/>
        <v>0</v>
      </c>
      <c r="AM103" s="29">
        <f t="shared" si="82"/>
        <v>0</v>
      </c>
      <c r="AN103" s="29">
        <f t="shared" si="83"/>
        <v>10</v>
      </c>
      <c r="AO103" s="29">
        <f t="shared" si="84"/>
        <v>0</v>
      </c>
      <c r="AP103" s="114">
        <f t="shared" si="85"/>
        <v>0</v>
      </c>
      <c r="AQ103" s="133">
        <f t="shared" si="65"/>
        <v>10</v>
      </c>
      <c r="AR103" s="63" t="str">
        <f t="shared" si="75"/>
        <v>148EPS016</v>
      </c>
      <c r="AS103" s="625" t="s">
        <v>1145</v>
      </c>
      <c r="AT103" s="625">
        <v>148</v>
      </c>
      <c r="AU103" s="625" t="s">
        <v>771</v>
      </c>
      <c r="AV103" s="626">
        <v>40</v>
      </c>
    </row>
    <row r="104" spans="2:48" ht="15" customHeight="1">
      <c r="B104" s="24" t="str">
        <f t="shared" ref="B104:B140" si="86">CONCATENATE(M104,$AH$5)</f>
        <v>697EPS010</v>
      </c>
      <c r="C104" s="24" t="str">
        <f t="shared" ref="C104:C140" si="87">CONCATENATE(M104,$AI$5)</f>
        <v>697EPS044</v>
      </c>
      <c r="D104" s="24" t="str">
        <f t="shared" ref="D104:D140" si="88">CONCATENATE(M104,$AJ$5)</f>
        <v>697EPS002</v>
      </c>
      <c r="E104" s="24" t="str">
        <f t="shared" ref="E104:E140" si="89">CONCATENATE(M104,$AK$5)</f>
        <v>697EPS016</v>
      </c>
      <c r="F104" s="24" t="str">
        <f t="shared" ref="F104:F140" si="90">CONCATENATE(M104,$AL$5)</f>
        <v>697EPS023</v>
      </c>
      <c r="G104" s="24" t="str">
        <f t="shared" ref="G104:G140" si="91">CONCATENATE(M104,$AM$5)</f>
        <v>697EPS005</v>
      </c>
      <c r="H104" s="24" t="str">
        <f t="shared" ref="H104:H140" si="92">CONCATENATE(M104,$AN$5)</f>
        <v>697EPS040</v>
      </c>
      <c r="I104" s="24" t="str">
        <f t="shared" ref="I104:I140" si="93">CONCATENATE(M104,$AO$5)</f>
        <v>697EPS017</v>
      </c>
      <c r="J104" s="24" t="str">
        <f t="shared" ref="J104:J140" si="94">CONCATENATE(M104,$AP$5)</f>
        <v>697EAS016</v>
      </c>
      <c r="K104" s="150" t="s">
        <v>517</v>
      </c>
      <c r="L104" s="25" t="s">
        <v>691</v>
      </c>
      <c r="M104" s="141">
        <v>697</v>
      </c>
      <c r="N104" s="35">
        <v>0</v>
      </c>
      <c r="O104" s="29">
        <v>0</v>
      </c>
      <c r="P104" s="29">
        <v>0</v>
      </c>
      <c r="Q104" s="29">
        <v>38</v>
      </c>
      <c r="R104" s="29">
        <v>0</v>
      </c>
      <c r="S104" s="29">
        <v>1</v>
      </c>
      <c r="T104" s="29">
        <v>0</v>
      </c>
      <c r="U104" s="29">
        <v>0</v>
      </c>
      <c r="V104" s="114">
        <v>0</v>
      </c>
      <c r="W104" s="133">
        <v>39</v>
      </c>
      <c r="X104" s="35">
        <v>0</v>
      </c>
      <c r="Y104" s="29">
        <v>0</v>
      </c>
      <c r="Z104" s="29">
        <v>0</v>
      </c>
      <c r="AA104" s="29">
        <v>11</v>
      </c>
      <c r="AB104" s="29">
        <v>0</v>
      </c>
      <c r="AC104" s="29">
        <v>0</v>
      </c>
      <c r="AD104" s="29">
        <v>0</v>
      </c>
      <c r="AE104" s="29">
        <v>0</v>
      </c>
      <c r="AF104" s="114">
        <v>0</v>
      </c>
      <c r="AG104" s="133">
        <v>11</v>
      </c>
      <c r="AH104" s="35">
        <f t="shared" si="77"/>
        <v>0</v>
      </c>
      <c r="AI104" s="29">
        <f t="shared" si="78"/>
        <v>0</v>
      </c>
      <c r="AJ104" s="29">
        <f t="shared" si="79"/>
        <v>0</v>
      </c>
      <c r="AK104" s="29">
        <f t="shared" si="80"/>
        <v>53</v>
      </c>
      <c r="AL104" s="29">
        <f t="shared" si="81"/>
        <v>0</v>
      </c>
      <c r="AM104" s="29">
        <f t="shared" si="82"/>
        <v>0</v>
      </c>
      <c r="AN104" s="29">
        <f t="shared" si="83"/>
        <v>12</v>
      </c>
      <c r="AO104" s="29">
        <f t="shared" si="84"/>
        <v>0</v>
      </c>
      <c r="AP104" s="114">
        <f t="shared" si="85"/>
        <v>0</v>
      </c>
      <c r="AQ104" s="133">
        <f t="shared" si="65"/>
        <v>65</v>
      </c>
      <c r="AR104" s="63" t="str">
        <f t="shared" si="75"/>
        <v>148EPS040</v>
      </c>
      <c r="AS104" s="625" t="s">
        <v>1145</v>
      </c>
      <c r="AT104" s="625">
        <v>148</v>
      </c>
      <c r="AU104" s="625" t="s">
        <v>292</v>
      </c>
      <c r="AV104" s="626">
        <v>26</v>
      </c>
    </row>
    <row r="105" spans="2:48" ht="15" customHeight="1">
      <c r="B105" s="24" t="str">
        <f t="shared" si="86"/>
        <v>756EPS010</v>
      </c>
      <c r="C105" s="24" t="str">
        <f t="shared" si="87"/>
        <v>756EPS044</v>
      </c>
      <c r="D105" s="24" t="str">
        <f t="shared" si="88"/>
        <v>756EPS002</v>
      </c>
      <c r="E105" s="24" t="str">
        <f t="shared" si="89"/>
        <v>756EPS016</v>
      </c>
      <c r="F105" s="24" t="str">
        <f t="shared" si="90"/>
        <v>756EPS023</v>
      </c>
      <c r="G105" s="24" t="str">
        <f t="shared" si="91"/>
        <v>756EPS005</v>
      </c>
      <c r="H105" s="24" t="str">
        <f t="shared" si="92"/>
        <v>756EPS040</v>
      </c>
      <c r="I105" s="24" t="str">
        <f t="shared" si="93"/>
        <v>756EPS017</v>
      </c>
      <c r="J105" s="24" t="str">
        <f t="shared" si="94"/>
        <v>756EAS016</v>
      </c>
      <c r="K105" s="144" t="s">
        <v>519</v>
      </c>
      <c r="L105" s="25" t="s">
        <v>691</v>
      </c>
      <c r="M105" s="141">
        <v>756</v>
      </c>
      <c r="N105" s="35">
        <v>0</v>
      </c>
      <c r="O105" s="29">
        <v>0</v>
      </c>
      <c r="P105" s="29">
        <v>0</v>
      </c>
      <c r="Q105" s="29">
        <v>27</v>
      </c>
      <c r="R105" s="29">
        <v>0</v>
      </c>
      <c r="S105" s="29">
        <v>0</v>
      </c>
      <c r="T105" s="29">
        <v>0</v>
      </c>
      <c r="U105" s="29">
        <v>0</v>
      </c>
      <c r="V105" s="114">
        <v>0</v>
      </c>
      <c r="W105" s="133">
        <v>27</v>
      </c>
      <c r="X105" s="35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29">
        <v>0</v>
      </c>
      <c r="AE105" s="29">
        <v>0</v>
      </c>
      <c r="AF105" s="114">
        <v>0</v>
      </c>
      <c r="AG105" s="133">
        <v>0</v>
      </c>
      <c r="AH105" s="35">
        <f t="shared" si="77"/>
        <v>0</v>
      </c>
      <c r="AI105" s="29">
        <f t="shared" si="78"/>
        <v>0</v>
      </c>
      <c r="AJ105" s="29">
        <f t="shared" si="79"/>
        <v>0</v>
      </c>
      <c r="AK105" s="29">
        <f t="shared" si="80"/>
        <v>0</v>
      </c>
      <c r="AL105" s="29">
        <f t="shared" si="81"/>
        <v>0</v>
      </c>
      <c r="AM105" s="29">
        <f t="shared" si="82"/>
        <v>0</v>
      </c>
      <c r="AN105" s="29">
        <f t="shared" si="83"/>
        <v>22</v>
      </c>
      <c r="AO105" s="29">
        <f t="shared" si="84"/>
        <v>0</v>
      </c>
      <c r="AP105" s="114">
        <f t="shared" si="85"/>
        <v>0</v>
      </c>
      <c r="AQ105" s="133">
        <f t="shared" si="65"/>
        <v>22</v>
      </c>
      <c r="AR105" s="63" t="str">
        <f t="shared" si="75"/>
        <v>197EPS040</v>
      </c>
      <c r="AS105" s="625" t="s">
        <v>1145</v>
      </c>
      <c r="AT105" s="625">
        <v>197</v>
      </c>
      <c r="AU105" s="625" t="s">
        <v>292</v>
      </c>
      <c r="AV105" s="626">
        <v>3</v>
      </c>
    </row>
    <row r="106" spans="2:48" ht="15" customHeight="1">
      <c r="B106" s="24" t="str">
        <f t="shared" si="86"/>
        <v>EPS010</v>
      </c>
      <c r="C106" s="24" t="str">
        <f t="shared" si="87"/>
        <v>EPS044</v>
      </c>
      <c r="D106" s="24" t="str">
        <f t="shared" si="88"/>
        <v>EPS002</v>
      </c>
      <c r="E106" s="24" t="str">
        <f t="shared" si="89"/>
        <v>EPS016</v>
      </c>
      <c r="F106" s="24" t="str">
        <f t="shared" si="90"/>
        <v>EPS023</v>
      </c>
      <c r="G106" s="24" t="str">
        <f t="shared" si="91"/>
        <v>EPS005</v>
      </c>
      <c r="H106" s="24" t="str">
        <f t="shared" si="92"/>
        <v>EPS040</v>
      </c>
      <c r="I106" s="24" t="str">
        <f t="shared" si="93"/>
        <v>EPS017</v>
      </c>
      <c r="J106" s="24" t="str">
        <f t="shared" si="94"/>
        <v>EAS016</v>
      </c>
      <c r="K106" s="142" t="s">
        <v>1146</v>
      </c>
      <c r="L106" s="107"/>
      <c r="M106" s="143"/>
      <c r="N106" s="33">
        <v>0</v>
      </c>
      <c r="O106" s="30">
        <v>4</v>
      </c>
      <c r="P106" s="30">
        <v>50</v>
      </c>
      <c r="Q106" s="30">
        <v>191</v>
      </c>
      <c r="R106" s="30">
        <v>0</v>
      </c>
      <c r="S106" s="30">
        <v>0</v>
      </c>
      <c r="T106" s="30">
        <v>0</v>
      </c>
      <c r="U106" s="30">
        <v>0</v>
      </c>
      <c r="V106" s="115">
        <v>0</v>
      </c>
      <c r="W106" s="132">
        <v>245</v>
      </c>
      <c r="X106" s="33">
        <v>0</v>
      </c>
      <c r="Y106" s="30">
        <v>0</v>
      </c>
      <c r="Z106" s="30">
        <v>74</v>
      </c>
      <c r="AA106" s="30">
        <v>1</v>
      </c>
      <c r="AB106" s="30">
        <v>0</v>
      </c>
      <c r="AC106" s="30">
        <v>0</v>
      </c>
      <c r="AD106" s="30">
        <v>0</v>
      </c>
      <c r="AE106" s="30">
        <v>0</v>
      </c>
      <c r="AF106" s="115">
        <v>0</v>
      </c>
      <c r="AG106" s="132">
        <v>75</v>
      </c>
      <c r="AH106" s="33">
        <f t="shared" ref="AH106:AP106" si="95">SUM(AH107:AH129)</f>
        <v>0</v>
      </c>
      <c r="AI106" s="30">
        <f t="shared" si="95"/>
        <v>0</v>
      </c>
      <c r="AJ106" s="30">
        <f t="shared" si="95"/>
        <v>98</v>
      </c>
      <c r="AK106" s="30">
        <f t="shared" si="95"/>
        <v>31</v>
      </c>
      <c r="AL106" s="30">
        <f t="shared" si="95"/>
        <v>0</v>
      </c>
      <c r="AM106" s="30">
        <f t="shared" si="95"/>
        <v>0</v>
      </c>
      <c r="AN106" s="30">
        <f t="shared" si="95"/>
        <v>176</v>
      </c>
      <c r="AO106" s="30">
        <f t="shared" si="95"/>
        <v>0</v>
      </c>
      <c r="AP106" s="115">
        <f t="shared" si="95"/>
        <v>0</v>
      </c>
      <c r="AQ106" s="132">
        <f t="shared" si="65"/>
        <v>305</v>
      </c>
      <c r="AR106" s="63" t="str">
        <f t="shared" si="75"/>
        <v>206EPS040</v>
      </c>
      <c r="AS106" s="625" t="s">
        <v>1145</v>
      </c>
      <c r="AT106" s="625">
        <v>206</v>
      </c>
      <c r="AU106" s="625" t="s">
        <v>292</v>
      </c>
      <c r="AV106" s="626">
        <v>2</v>
      </c>
    </row>
    <row r="107" spans="2:48" ht="15" customHeight="1">
      <c r="B107" s="24" t="str">
        <f t="shared" si="86"/>
        <v>30EPS010</v>
      </c>
      <c r="C107" s="24" t="str">
        <f t="shared" si="87"/>
        <v>30EPS044</v>
      </c>
      <c r="D107" s="24" t="str">
        <f t="shared" si="88"/>
        <v>30EPS002</v>
      </c>
      <c r="E107" s="24" t="str">
        <f t="shared" si="89"/>
        <v>30EPS016</v>
      </c>
      <c r="F107" s="24" t="str">
        <f t="shared" si="90"/>
        <v>30EPS023</v>
      </c>
      <c r="G107" s="24" t="str">
        <f t="shared" si="91"/>
        <v>30EPS005</v>
      </c>
      <c r="H107" s="24" t="str">
        <f t="shared" si="92"/>
        <v>30EPS040</v>
      </c>
      <c r="I107" s="24" t="str">
        <f t="shared" si="93"/>
        <v>30EPS017</v>
      </c>
      <c r="J107" s="24" t="str">
        <f t="shared" si="94"/>
        <v>30EAS016</v>
      </c>
      <c r="K107" s="144" t="s">
        <v>418</v>
      </c>
      <c r="L107" s="25" t="s">
        <v>692</v>
      </c>
      <c r="M107" s="141">
        <v>30</v>
      </c>
      <c r="N107" s="35">
        <v>0</v>
      </c>
      <c r="O107" s="29">
        <v>0</v>
      </c>
      <c r="P107" s="29">
        <v>50</v>
      </c>
      <c r="Q107" s="29">
        <v>43</v>
      </c>
      <c r="R107" s="29">
        <v>0</v>
      </c>
      <c r="S107" s="29">
        <v>0</v>
      </c>
      <c r="T107" s="29">
        <v>0</v>
      </c>
      <c r="U107" s="29">
        <v>0</v>
      </c>
      <c r="V107" s="114">
        <v>0</v>
      </c>
      <c r="W107" s="133">
        <v>93</v>
      </c>
      <c r="X107" s="35">
        <v>0</v>
      </c>
      <c r="Y107" s="29">
        <v>0</v>
      </c>
      <c r="Z107" s="29">
        <v>74</v>
      </c>
      <c r="AA107" s="29">
        <v>1</v>
      </c>
      <c r="AB107" s="29">
        <v>0</v>
      </c>
      <c r="AC107" s="29">
        <v>0</v>
      </c>
      <c r="AD107" s="29">
        <v>0</v>
      </c>
      <c r="AE107" s="29">
        <v>0</v>
      </c>
      <c r="AF107" s="114">
        <v>0</v>
      </c>
      <c r="AG107" s="133">
        <v>75</v>
      </c>
      <c r="AH107" s="35">
        <f t="shared" ref="AH107:AH129" si="96">IFERROR(VLOOKUP(B107,$AR$8:$AV$928,5,0),0)</f>
        <v>0</v>
      </c>
      <c r="AI107" s="29">
        <f t="shared" ref="AI107:AI129" si="97">IFERROR(VLOOKUP(C107,$AR$8:$AV$928,5,0),0)</f>
        <v>0</v>
      </c>
      <c r="AJ107" s="29">
        <f t="shared" ref="AJ107:AJ129" si="98">IFERROR(VLOOKUP(D107,$AR$8:$AV$928,5,0),0)</f>
        <v>98</v>
      </c>
      <c r="AK107" s="29">
        <f t="shared" ref="AK107:AK129" si="99">IFERROR(VLOOKUP(E107,$AR$8:$AV$928,5,0),0)</f>
        <v>25</v>
      </c>
      <c r="AL107" s="29">
        <f t="shared" ref="AL107:AL129" si="100">IFERROR(VLOOKUP(F107,$AR$8:$AV$928,5,0),0)</f>
        <v>0</v>
      </c>
      <c r="AM107" s="29">
        <f t="shared" ref="AM107:AM129" si="101">IFERROR(VLOOKUP(G107,$AR$8:$AV$928,5,0),0)</f>
        <v>0</v>
      </c>
      <c r="AN107" s="29">
        <f t="shared" ref="AN107:AN129" si="102">IFERROR(VLOOKUP(H107,$AR$8:$AV$928,5,0),0)</f>
        <v>8</v>
      </c>
      <c r="AO107" s="29">
        <f t="shared" ref="AO107:AO129" si="103">IFERROR(VLOOKUP(I107,$AR$8:$AV$928,5,0),0)</f>
        <v>0</v>
      </c>
      <c r="AP107" s="114">
        <f t="shared" ref="AP107:AP129" si="104">IFERROR(VLOOKUP(J107,$AR$8:$AV$928,5,0),0)</f>
        <v>0</v>
      </c>
      <c r="AQ107" s="133">
        <f t="shared" si="65"/>
        <v>131</v>
      </c>
      <c r="AR107" s="63" t="str">
        <f t="shared" si="75"/>
        <v>313EPS040</v>
      </c>
      <c r="AS107" s="625" t="s">
        <v>1145</v>
      </c>
      <c r="AT107" s="625">
        <v>313</v>
      </c>
      <c r="AU107" s="625" t="s">
        <v>292</v>
      </c>
      <c r="AV107" s="626">
        <v>5</v>
      </c>
    </row>
    <row r="108" spans="2:48" ht="15" customHeight="1">
      <c r="B108" s="24" t="str">
        <f t="shared" si="86"/>
        <v>34EPS010</v>
      </c>
      <c r="C108" s="24" t="str">
        <f t="shared" si="87"/>
        <v>34EPS044</v>
      </c>
      <c r="D108" s="24" t="str">
        <f t="shared" si="88"/>
        <v>34EPS002</v>
      </c>
      <c r="E108" s="24" t="str">
        <f t="shared" si="89"/>
        <v>34EPS016</v>
      </c>
      <c r="F108" s="24" t="str">
        <f t="shared" si="90"/>
        <v>34EPS023</v>
      </c>
      <c r="G108" s="24" t="str">
        <f t="shared" si="91"/>
        <v>34EPS005</v>
      </c>
      <c r="H108" s="24" t="str">
        <f t="shared" si="92"/>
        <v>34EPS040</v>
      </c>
      <c r="I108" s="24" t="str">
        <f t="shared" si="93"/>
        <v>34EPS017</v>
      </c>
      <c r="J108" s="24" t="str">
        <f t="shared" si="94"/>
        <v>34EAS016</v>
      </c>
      <c r="K108" s="144" t="s">
        <v>420</v>
      </c>
      <c r="L108" s="25" t="s">
        <v>692</v>
      </c>
      <c r="M108" s="141">
        <v>34</v>
      </c>
      <c r="N108" s="35">
        <v>0</v>
      </c>
      <c r="O108" s="29">
        <v>0</v>
      </c>
      <c r="P108" s="29">
        <v>0</v>
      </c>
      <c r="Q108" s="29">
        <v>15</v>
      </c>
      <c r="R108" s="29">
        <v>0</v>
      </c>
      <c r="S108" s="29">
        <v>0</v>
      </c>
      <c r="T108" s="29">
        <v>0</v>
      </c>
      <c r="U108" s="29">
        <v>0</v>
      </c>
      <c r="V108" s="114">
        <v>0</v>
      </c>
      <c r="W108" s="133">
        <v>15</v>
      </c>
      <c r="X108" s="35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29">
        <v>0</v>
      </c>
      <c r="AE108" s="29">
        <v>0</v>
      </c>
      <c r="AF108" s="114">
        <v>0</v>
      </c>
      <c r="AG108" s="133">
        <v>0</v>
      </c>
      <c r="AH108" s="35">
        <f t="shared" si="96"/>
        <v>0</v>
      </c>
      <c r="AI108" s="29">
        <f t="shared" si="97"/>
        <v>0</v>
      </c>
      <c r="AJ108" s="29">
        <f t="shared" si="98"/>
        <v>0</v>
      </c>
      <c r="AK108" s="29">
        <f t="shared" si="99"/>
        <v>0</v>
      </c>
      <c r="AL108" s="29">
        <f t="shared" si="100"/>
        <v>0</v>
      </c>
      <c r="AM108" s="29">
        <f t="shared" si="101"/>
        <v>0</v>
      </c>
      <c r="AN108" s="29">
        <f t="shared" si="102"/>
        <v>28</v>
      </c>
      <c r="AO108" s="29">
        <f t="shared" si="103"/>
        <v>0</v>
      </c>
      <c r="AP108" s="114">
        <f t="shared" si="104"/>
        <v>0</v>
      </c>
      <c r="AQ108" s="133">
        <f t="shared" si="65"/>
        <v>28</v>
      </c>
      <c r="AR108" s="63" t="str">
        <f t="shared" si="75"/>
        <v>318EPS002</v>
      </c>
      <c r="AS108" s="625" t="s">
        <v>1145</v>
      </c>
      <c r="AT108" s="625">
        <v>318</v>
      </c>
      <c r="AU108" s="625" t="s">
        <v>328</v>
      </c>
      <c r="AV108" s="626">
        <v>26</v>
      </c>
    </row>
    <row r="109" spans="2:48" ht="15" customHeight="1">
      <c r="B109" s="24" t="str">
        <f t="shared" si="86"/>
        <v>36EPS010</v>
      </c>
      <c r="C109" s="24" t="str">
        <f t="shared" si="87"/>
        <v>36EPS044</v>
      </c>
      <c r="D109" s="24" t="str">
        <f t="shared" si="88"/>
        <v>36EPS002</v>
      </c>
      <c r="E109" s="24" t="str">
        <f t="shared" si="89"/>
        <v>36EPS016</v>
      </c>
      <c r="F109" s="24" t="str">
        <f t="shared" si="90"/>
        <v>36EPS023</v>
      </c>
      <c r="G109" s="24" t="str">
        <f t="shared" si="91"/>
        <v>36EPS005</v>
      </c>
      <c r="H109" s="24" t="str">
        <f t="shared" si="92"/>
        <v>36EPS040</v>
      </c>
      <c r="I109" s="24" t="str">
        <f t="shared" si="93"/>
        <v>36EPS017</v>
      </c>
      <c r="J109" s="24" t="str">
        <f t="shared" si="94"/>
        <v>36EAS016</v>
      </c>
      <c r="K109" s="144" t="s">
        <v>421</v>
      </c>
      <c r="L109" s="25" t="s">
        <v>692</v>
      </c>
      <c r="M109" s="141">
        <v>36</v>
      </c>
      <c r="N109" s="35">
        <v>0</v>
      </c>
      <c r="O109" s="29">
        <v>0</v>
      </c>
      <c r="P109" s="29">
        <v>0</v>
      </c>
      <c r="Q109" s="29">
        <v>5</v>
      </c>
      <c r="R109" s="29">
        <v>0</v>
      </c>
      <c r="S109" s="29">
        <v>0</v>
      </c>
      <c r="T109" s="29">
        <v>0</v>
      </c>
      <c r="U109" s="29">
        <v>0</v>
      </c>
      <c r="V109" s="114">
        <v>0</v>
      </c>
      <c r="W109" s="133">
        <v>5</v>
      </c>
      <c r="X109" s="35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0</v>
      </c>
      <c r="AE109" s="29">
        <v>0</v>
      </c>
      <c r="AF109" s="114">
        <v>0</v>
      </c>
      <c r="AG109" s="133">
        <v>0</v>
      </c>
      <c r="AH109" s="35">
        <f t="shared" si="96"/>
        <v>0</v>
      </c>
      <c r="AI109" s="29">
        <f t="shared" si="97"/>
        <v>0</v>
      </c>
      <c r="AJ109" s="29">
        <f t="shared" si="98"/>
        <v>0</v>
      </c>
      <c r="AK109" s="29">
        <f t="shared" si="99"/>
        <v>0</v>
      </c>
      <c r="AL109" s="29">
        <f t="shared" si="100"/>
        <v>0</v>
      </c>
      <c r="AM109" s="29">
        <f t="shared" si="101"/>
        <v>0</v>
      </c>
      <c r="AN109" s="29">
        <f t="shared" si="102"/>
        <v>0</v>
      </c>
      <c r="AO109" s="29">
        <f t="shared" si="103"/>
        <v>0</v>
      </c>
      <c r="AP109" s="114">
        <f t="shared" si="104"/>
        <v>0</v>
      </c>
      <c r="AQ109" s="133">
        <f t="shared" si="65"/>
        <v>0</v>
      </c>
      <c r="AR109" s="63" t="str">
        <f t="shared" si="75"/>
        <v>318EPS010</v>
      </c>
      <c r="AS109" s="625" t="s">
        <v>1145</v>
      </c>
      <c r="AT109" s="625">
        <v>318</v>
      </c>
      <c r="AU109" s="625" t="s">
        <v>326</v>
      </c>
      <c r="AV109" s="626">
        <v>60</v>
      </c>
    </row>
    <row r="110" spans="2:48" ht="15" customHeight="1">
      <c r="B110" s="24" t="str">
        <f t="shared" si="86"/>
        <v>91EPS010</v>
      </c>
      <c r="C110" s="24" t="str">
        <f t="shared" si="87"/>
        <v>91EPS044</v>
      </c>
      <c r="D110" s="24" t="str">
        <f t="shared" si="88"/>
        <v>91EPS002</v>
      </c>
      <c r="E110" s="24" t="str">
        <f t="shared" si="89"/>
        <v>91EPS016</v>
      </c>
      <c r="F110" s="24" t="str">
        <f t="shared" si="90"/>
        <v>91EPS023</v>
      </c>
      <c r="G110" s="24" t="str">
        <f t="shared" si="91"/>
        <v>91EPS005</v>
      </c>
      <c r="H110" s="24" t="str">
        <f t="shared" si="92"/>
        <v>91EPS040</v>
      </c>
      <c r="I110" s="24" t="str">
        <f t="shared" si="93"/>
        <v>91EPS017</v>
      </c>
      <c r="J110" s="24" t="str">
        <f t="shared" si="94"/>
        <v>91EAS016</v>
      </c>
      <c r="K110" s="144" t="s">
        <v>433</v>
      </c>
      <c r="L110" s="25" t="s">
        <v>692</v>
      </c>
      <c r="M110" s="141">
        <v>91</v>
      </c>
      <c r="N110" s="35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114">
        <v>0</v>
      </c>
      <c r="W110" s="133">
        <v>0</v>
      </c>
      <c r="X110" s="35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0</v>
      </c>
      <c r="AF110" s="114">
        <v>0</v>
      </c>
      <c r="AG110" s="133">
        <v>0</v>
      </c>
      <c r="AH110" s="35">
        <f t="shared" si="96"/>
        <v>0</v>
      </c>
      <c r="AI110" s="29">
        <f t="shared" si="97"/>
        <v>0</v>
      </c>
      <c r="AJ110" s="29">
        <f t="shared" si="98"/>
        <v>0</v>
      </c>
      <c r="AK110" s="29">
        <f t="shared" si="99"/>
        <v>0</v>
      </c>
      <c r="AL110" s="29">
        <f t="shared" si="100"/>
        <v>0</v>
      </c>
      <c r="AM110" s="29">
        <f t="shared" si="101"/>
        <v>0</v>
      </c>
      <c r="AN110" s="29">
        <f t="shared" si="102"/>
        <v>2</v>
      </c>
      <c r="AO110" s="29">
        <f t="shared" si="103"/>
        <v>0</v>
      </c>
      <c r="AP110" s="114">
        <f t="shared" si="104"/>
        <v>0</v>
      </c>
      <c r="AQ110" s="133">
        <f t="shared" si="65"/>
        <v>2</v>
      </c>
      <c r="AR110" s="63" t="str">
        <f t="shared" si="75"/>
        <v>318EPS016</v>
      </c>
      <c r="AS110" s="625" t="s">
        <v>1145</v>
      </c>
      <c r="AT110" s="625">
        <v>318</v>
      </c>
      <c r="AU110" s="625" t="s">
        <v>771</v>
      </c>
      <c r="AV110" s="626">
        <v>30</v>
      </c>
    </row>
    <row r="111" spans="2:48" ht="15" customHeight="1">
      <c r="B111" s="24" t="str">
        <f t="shared" si="86"/>
        <v>93EPS010</v>
      </c>
      <c r="C111" s="24" t="str">
        <f t="shared" si="87"/>
        <v>93EPS044</v>
      </c>
      <c r="D111" s="24" t="str">
        <f t="shared" si="88"/>
        <v>93EPS002</v>
      </c>
      <c r="E111" s="24" t="str">
        <f t="shared" si="89"/>
        <v>93EPS016</v>
      </c>
      <c r="F111" s="24" t="str">
        <f t="shared" si="90"/>
        <v>93EPS023</v>
      </c>
      <c r="G111" s="24" t="str">
        <f t="shared" si="91"/>
        <v>93EPS005</v>
      </c>
      <c r="H111" s="24" t="str">
        <f t="shared" si="92"/>
        <v>93EPS040</v>
      </c>
      <c r="I111" s="24" t="str">
        <f t="shared" si="93"/>
        <v>93EPS017</v>
      </c>
      <c r="J111" s="24" t="str">
        <f t="shared" si="94"/>
        <v>93EAS016</v>
      </c>
      <c r="K111" s="144" t="s">
        <v>434</v>
      </c>
      <c r="L111" s="25" t="s">
        <v>692</v>
      </c>
      <c r="M111" s="141">
        <v>93</v>
      </c>
      <c r="N111" s="35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114">
        <v>0</v>
      </c>
      <c r="W111" s="133">
        <v>0</v>
      </c>
      <c r="X111" s="35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114">
        <v>0</v>
      </c>
      <c r="AG111" s="133">
        <v>0</v>
      </c>
      <c r="AH111" s="35">
        <f t="shared" si="96"/>
        <v>0</v>
      </c>
      <c r="AI111" s="29">
        <f t="shared" si="97"/>
        <v>0</v>
      </c>
      <c r="AJ111" s="29">
        <f t="shared" si="98"/>
        <v>0</v>
      </c>
      <c r="AK111" s="29">
        <f t="shared" si="99"/>
        <v>0</v>
      </c>
      <c r="AL111" s="29">
        <f t="shared" si="100"/>
        <v>0</v>
      </c>
      <c r="AM111" s="29">
        <f t="shared" si="101"/>
        <v>0</v>
      </c>
      <c r="AN111" s="29">
        <f t="shared" si="102"/>
        <v>5</v>
      </c>
      <c r="AO111" s="29">
        <f t="shared" si="103"/>
        <v>0</v>
      </c>
      <c r="AP111" s="114">
        <f t="shared" si="104"/>
        <v>0</v>
      </c>
      <c r="AQ111" s="133">
        <f t="shared" si="65"/>
        <v>5</v>
      </c>
      <c r="AR111" s="63" t="str">
        <f t="shared" si="75"/>
        <v>318EPS040</v>
      </c>
      <c r="AS111" s="625" t="s">
        <v>1145</v>
      </c>
      <c r="AT111" s="625">
        <v>318</v>
      </c>
      <c r="AU111" s="625" t="s">
        <v>292</v>
      </c>
      <c r="AV111" s="626">
        <v>29</v>
      </c>
    </row>
    <row r="112" spans="2:48" ht="15" customHeight="1">
      <c r="B112" s="24" t="str">
        <f t="shared" si="86"/>
        <v>101EPS010</v>
      </c>
      <c r="C112" s="24" t="str">
        <f t="shared" si="87"/>
        <v>101EPS044</v>
      </c>
      <c r="D112" s="24" t="str">
        <f t="shared" si="88"/>
        <v>101EPS002</v>
      </c>
      <c r="E112" s="24" t="str">
        <f t="shared" si="89"/>
        <v>101EPS016</v>
      </c>
      <c r="F112" s="24" t="str">
        <f t="shared" si="90"/>
        <v>101EPS023</v>
      </c>
      <c r="G112" s="24" t="str">
        <f t="shared" si="91"/>
        <v>101EPS005</v>
      </c>
      <c r="H112" s="24" t="str">
        <f t="shared" si="92"/>
        <v>101EPS040</v>
      </c>
      <c r="I112" s="24" t="str">
        <f t="shared" si="93"/>
        <v>101EPS017</v>
      </c>
      <c r="J112" s="24" t="str">
        <f t="shared" si="94"/>
        <v>101EAS016</v>
      </c>
      <c r="K112" s="23" t="s">
        <v>435</v>
      </c>
      <c r="L112" s="25" t="s">
        <v>692</v>
      </c>
      <c r="M112" s="141">
        <v>101</v>
      </c>
      <c r="N112" s="35">
        <v>0</v>
      </c>
      <c r="O112" s="29">
        <v>2</v>
      </c>
      <c r="P112" s="29">
        <v>0</v>
      </c>
      <c r="Q112" s="29">
        <v>23</v>
      </c>
      <c r="R112" s="29">
        <v>0</v>
      </c>
      <c r="S112" s="29">
        <v>0</v>
      </c>
      <c r="T112" s="29">
        <v>0</v>
      </c>
      <c r="U112" s="29">
        <v>0</v>
      </c>
      <c r="V112" s="114">
        <v>0</v>
      </c>
      <c r="W112" s="133">
        <v>25</v>
      </c>
      <c r="X112" s="35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114">
        <v>0</v>
      </c>
      <c r="AG112" s="133">
        <v>0</v>
      </c>
      <c r="AH112" s="35">
        <f t="shared" si="96"/>
        <v>0</v>
      </c>
      <c r="AI112" s="29">
        <f t="shared" si="97"/>
        <v>0</v>
      </c>
      <c r="AJ112" s="29">
        <f t="shared" si="98"/>
        <v>0</v>
      </c>
      <c r="AK112" s="29">
        <f t="shared" si="99"/>
        <v>0</v>
      </c>
      <c r="AL112" s="29">
        <f t="shared" si="100"/>
        <v>0</v>
      </c>
      <c r="AM112" s="29">
        <f t="shared" si="101"/>
        <v>0</v>
      </c>
      <c r="AN112" s="29">
        <f t="shared" si="102"/>
        <v>15</v>
      </c>
      <c r="AO112" s="29">
        <f t="shared" si="103"/>
        <v>0</v>
      </c>
      <c r="AP112" s="114">
        <f t="shared" si="104"/>
        <v>0</v>
      </c>
      <c r="AQ112" s="133">
        <f t="shared" si="65"/>
        <v>15</v>
      </c>
      <c r="AR112" s="63" t="str">
        <f t="shared" si="75"/>
        <v>318ESSC02</v>
      </c>
      <c r="AS112" s="625" t="s">
        <v>1145</v>
      </c>
      <c r="AT112" s="625">
        <v>318</v>
      </c>
      <c r="AU112" s="625" t="s">
        <v>1135</v>
      </c>
      <c r="AV112" s="626">
        <v>1</v>
      </c>
    </row>
    <row r="113" spans="2:48" ht="15" customHeight="1">
      <c r="B113" s="24" t="str">
        <f t="shared" si="86"/>
        <v>145EPS010</v>
      </c>
      <c r="C113" s="24" t="str">
        <f t="shared" si="87"/>
        <v>145EPS044</v>
      </c>
      <c r="D113" s="24" t="str">
        <f t="shared" si="88"/>
        <v>145EPS002</v>
      </c>
      <c r="E113" s="24" t="str">
        <f t="shared" si="89"/>
        <v>145EPS016</v>
      </c>
      <c r="F113" s="24" t="str">
        <f t="shared" si="90"/>
        <v>145EPS023</v>
      </c>
      <c r="G113" s="24" t="str">
        <f t="shared" si="91"/>
        <v>145EPS005</v>
      </c>
      <c r="H113" s="24" t="str">
        <f t="shared" si="92"/>
        <v>145EPS040</v>
      </c>
      <c r="I113" s="24" t="str">
        <f t="shared" si="93"/>
        <v>145EPS017</v>
      </c>
      <c r="J113" s="24" t="str">
        <f t="shared" si="94"/>
        <v>145EAS016</v>
      </c>
      <c r="K113" s="144" t="s">
        <v>444</v>
      </c>
      <c r="L113" s="25" t="s">
        <v>692</v>
      </c>
      <c r="M113" s="141">
        <v>145</v>
      </c>
      <c r="N113" s="35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114">
        <v>0</v>
      </c>
      <c r="W113" s="133">
        <v>0</v>
      </c>
      <c r="X113" s="35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114">
        <v>0</v>
      </c>
      <c r="AG113" s="133">
        <v>0</v>
      </c>
      <c r="AH113" s="35">
        <f t="shared" si="96"/>
        <v>0</v>
      </c>
      <c r="AI113" s="29">
        <f t="shared" si="97"/>
        <v>0</v>
      </c>
      <c r="AJ113" s="29">
        <f t="shared" si="98"/>
        <v>0</v>
      </c>
      <c r="AK113" s="29">
        <f t="shared" si="99"/>
        <v>0</v>
      </c>
      <c r="AL113" s="29">
        <f t="shared" si="100"/>
        <v>0</v>
      </c>
      <c r="AM113" s="29">
        <f t="shared" si="101"/>
        <v>0</v>
      </c>
      <c r="AN113" s="29">
        <f t="shared" si="102"/>
        <v>1</v>
      </c>
      <c r="AO113" s="29">
        <f t="shared" si="103"/>
        <v>0</v>
      </c>
      <c r="AP113" s="114">
        <f t="shared" si="104"/>
        <v>0</v>
      </c>
      <c r="AQ113" s="133">
        <f t="shared" si="65"/>
        <v>1</v>
      </c>
      <c r="AR113" s="63" t="str">
        <f t="shared" si="75"/>
        <v>321EPS040</v>
      </c>
      <c r="AS113" s="625" t="s">
        <v>1145</v>
      </c>
      <c r="AT113" s="625">
        <v>321</v>
      </c>
      <c r="AU113" s="625" t="s">
        <v>292</v>
      </c>
      <c r="AV113" s="626">
        <v>4</v>
      </c>
    </row>
    <row r="114" spans="2:48" ht="15" customHeight="1">
      <c r="B114" s="24" t="str">
        <f t="shared" si="86"/>
        <v>209EPS010</v>
      </c>
      <c r="C114" s="24" t="str">
        <f t="shared" si="87"/>
        <v>209EPS044</v>
      </c>
      <c r="D114" s="24" t="str">
        <f t="shared" si="88"/>
        <v>209EPS002</v>
      </c>
      <c r="E114" s="24" t="str">
        <f t="shared" si="89"/>
        <v>209EPS016</v>
      </c>
      <c r="F114" s="24" t="str">
        <f t="shared" si="90"/>
        <v>209EPS023</v>
      </c>
      <c r="G114" s="24" t="str">
        <f t="shared" si="91"/>
        <v>209EPS005</v>
      </c>
      <c r="H114" s="24" t="str">
        <f t="shared" si="92"/>
        <v>209EPS040</v>
      </c>
      <c r="I114" s="24" t="str">
        <f t="shared" si="93"/>
        <v>209EPS017</v>
      </c>
      <c r="J114" s="24" t="str">
        <f t="shared" si="94"/>
        <v>209EAS016</v>
      </c>
      <c r="K114" s="144" t="s">
        <v>453</v>
      </c>
      <c r="L114" s="25" t="s">
        <v>692</v>
      </c>
      <c r="M114" s="141">
        <v>209</v>
      </c>
      <c r="N114" s="35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114">
        <v>0</v>
      </c>
      <c r="W114" s="133">
        <v>0</v>
      </c>
      <c r="X114" s="35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0</v>
      </c>
      <c r="AE114" s="29">
        <v>0</v>
      </c>
      <c r="AF114" s="114">
        <v>0</v>
      </c>
      <c r="AG114" s="133">
        <v>0</v>
      </c>
      <c r="AH114" s="35">
        <f t="shared" si="96"/>
        <v>0</v>
      </c>
      <c r="AI114" s="29">
        <f t="shared" si="97"/>
        <v>0</v>
      </c>
      <c r="AJ114" s="29">
        <f t="shared" si="98"/>
        <v>0</v>
      </c>
      <c r="AK114" s="29">
        <f t="shared" si="99"/>
        <v>0</v>
      </c>
      <c r="AL114" s="29">
        <f t="shared" si="100"/>
        <v>0</v>
      </c>
      <c r="AM114" s="29">
        <f t="shared" si="101"/>
        <v>0</v>
      </c>
      <c r="AN114" s="29">
        <f t="shared" si="102"/>
        <v>4</v>
      </c>
      <c r="AO114" s="29">
        <f t="shared" si="103"/>
        <v>0</v>
      </c>
      <c r="AP114" s="114">
        <f t="shared" si="104"/>
        <v>0</v>
      </c>
      <c r="AQ114" s="133">
        <f t="shared" si="65"/>
        <v>4</v>
      </c>
      <c r="AR114" s="63" t="str">
        <f t="shared" si="75"/>
        <v>376EPS002</v>
      </c>
      <c r="AS114" s="625" t="s">
        <v>1145</v>
      </c>
      <c r="AT114" s="625">
        <v>376</v>
      </c>
      <c r="AU114" s="625" t="s">
        <v>328</v>
      </c>
      <c r="AV114" s="626">
        <v>1</v>
      </c>
    </row>
    <row r="115" spans="2:48" ht="15" customHeight="1">
      <c r="B115" s="24" t="str">
        <f t="shared" si="86"/>
        <v>282EPS010</v>
      </c>
      <c r="C115" s="24" t="str">
        <f t="shared" si="87"/>
        <v>282EPS044</v>
      </c>
      <c r="D115" s="24" t="str">
        <f t="shared" si="88"/>
        <v>282EPS002</v>
      </c>
      <c r="E115" s="24" t="str">
        <f t="shared" si="89"/>
        <v>282EPS016</v>
      </c>
      <c r="F115" s="24" t="str">
        <f t="shared" si="90"/>
        <v>282EPS023</v>
      </c>
      <c r="G115" s="24" t="str">
        <f t="shared" si="91"/>
        <v>282EPS005</v>
      </c>
      <c r="H115" s="24" t="str">
        <f t="shared" si="92"/>
        <v>282EPS040</v>
      </c>
      <c r="I115" s="24" t="str">
        <f t="shared" si="93"/>
        <v>282EPS017</v>
      </c>
      <c r="J115" s="24" t="str">
        <f t="shared" si="94"/>
        <v>282EAS016</v>
      </c>
      <c r="K115" s="144" t="s">
        <v>461</v>
      </c>
      <c r="L115" s="25" t="s">
        <v>692</v>
      </c>
      <c r="M115" s="141">
        <v>282</v>
      </c>
      <c r="N115" s="35">
        <v>0</v>
      </c>
      <c r="O115" s="29">
        <v>0</v>
      </c>
      <c r="P115" s="29">
        <v>0</v>
      </c>
      <c r="Q115" s="29">
        <v>15</v>
      </c>
      <c r="R115" s="29">
        <v>0</v>
      </c>
      <c r="S115" s="29">
        <v>0</v>
      </c>
      <c r="T115" s="29">
        <v>0</v>
      </c>
      <c r="U115" s="29">
        <v>0</v>
      </c>
      <c r="V115" s="114">
        <v>0</v>
      </c>
      <c r="W115" s="133">
        <v>15</v>
      </c>
      <c r="X115" s="35">
        <v>0</v>
      </c>
      <c r="Y115" s="29">
        <v>0</v>
      </c>
      <c r="Z115" s="29">
        <v>0</v>
      </c>
      <c r="AA115" s="29">
        <v>0</v>
      </c>
      <c r="AB115" s="29">
        <v>0</v>
      </c>
      <c r="AC115" s="29">
        <v>0</v>
      </c>
      <c r="AD115" s="29">
        <v>0</v>
      </c>
      <c r="AE115" s="29">
        <v>0</v>
      </c>
      <c r="AF115" s="114">
        <v>0</v>
      </c>
      <c r="AG115" s="133">
        <v>0</v>
      </c>
      <c r="AH115" s="35">
        <f t="shared" si="96"/>
        <v>0</v>
      </c>
      <c r="AI115" s="29">
        <f t="shared" si="97"/>
        <v>0</v>
      </c>
      <c r="AJ115" s="29">
        <f t="shared" si="98"/>
        <v>0</v>
      </c>
      <c r="AK115" s="29">
        <f t="shared" si="99"/>
        <v>0</v>
      </c>
      <c r="AL115" s="29">
        <f t="shared" si="100"/>
        <v>0</v>
      </c>
      <c r="AM115" s="29">
        <f t="shared" si="101"/>
        <v>0</v>
      </c>
      <c r="AN115" s="29">
        <f t="shared" si="102"/>
        <v>26</v>
      </c>
      <c r="AO115" s="29">
        <f t="shared" si="103"/>
        <v>0</v>
      </c>
      <c r="AP115" s="114">
        <f t="shared" si="104"/>
        <v>0</v>
      </c>
      <c r="AQ115" s="133">
        <f t="shared" si="65"/>
        <v>26</v>
      </c>
      <c r="AR115" s="63" t="str">
        <f t="shared" si="75"/>
        <v>376EPS010</v>
      </c>
      <c r="AS115" s="625" t="s">
        <v>1145</v>
      </c>
      <c r="AT115" s="625">
        <v>376</v>
      </c>
      <c r="AU115" s="625" t="s">
        <v>326</v>
      </c>
      <c r="AV115" s="626">
        <v>138</v>
      </c>
    </row>
    <row r="116" spans="2:48" ht="15" customHeight="1">
      <c r="B116" s="24" t="str">
        <f t="shared" si="86"/>
        <v>353EPS010</v>
      </c>
      <c r="C116" s="24" t="str">
        <f t="shared" si="87"/>
        <v>353EPS044</v>
      </c>
      <c r="D116" s="24" t="str">
        <f t="shared" si="88"/>
        <v>353EPS002</v>
      </c>
      <c r="E116" s="24" t="str">
        <f t="shared" si="89"/>
        <v>353EPS016</v>
      </c>
      <c r="F116" s="24" t="str">
        <f t="shared" si="90"/>
        <v>353EPS023</v>
      </c>
      <c r="G116" s="24" t="str">
        <f t="shared" si="91"/>
        <v>353EPS005</v>
      </c>
      <c r="H116" s="24" t="str">
        <f t="shared" si="92"/>
        <v>353EPS040</v>
      </c>
      <c r="I116" s="24" t="str">
        <f t="shared" si="93"/>
        <v>353EPS017</v>
      </c>
      <c r="J116" s="24" t="str">
        <f t="shared" si="94"/>
        <v>353EAS016</v>
      </c>
      <c r="K116" s="144" t="s">
        <v>471</v>
      </c>
      <c r="L116" s="25" t="s">
        <v>692</v>
      </c>
      <c r="M116" s="141">
        <v>353</v>
      </c>
      <c r="N116" s="35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114">
        <v>0</v>
      </c>
      <c r="W116" s="133">
        <v>0</v>
      </c>
      <c r="X116" s="35">
        <v>0</v>
      </c>
      <c r="Y116" s="29">
        <v>0</v>
      </c>
      <c r="Z116" s="29">
        <v>0</v>
      </c>
      <c r="AA116" s="29">
        <v>0</v>
      </c>
      <c r="AB116" s="29">
        <v>0</v>
      </c>
      <c r="AC116" s="29">
        <v>0</v>
      </c>
      <c r="AD116" s="29">
        <v>0</v>
      </c>
      <c r="AE116" s="29">
        <v>0</v>
      </c>
      <c r="AF116" s="114">
        <v>0</v>
      </c>
      <c r="AG116" s="133">
        <v>0</v>
      </c>
      <c r="AH116" s="35">
        <f t="shared" si="96"/>
        <v>0</v>
      </c>
      <c r="AI116" s="29">
        <f t="shared" si="97"/>
        <v>0</v>
      </c>
      <c r="AJ116" s="29">
        <f t="shared" si="98"/>
        <v>0</v>
      </c>
      <c r="AK116" s="29">
        <f t="shared" si="99"/>
        <v>0</v>
      </c>
      <c r="AL116" s="29">
        <f t="shared" si="100"/>
        <v>0</v>
      </c>
      <c r="AM116" s="29">
        <f t="shared" si="101"/>
        <v>0</v>
      </c>
      <c r="AN116" s="29">
        <f t="shared" si="102"/>
        <v>1</v>
      </c>
      <c r="AO116" s="29">
        <f t="shared" si="103"/>
        <v>0</v>
      </c>
      <c r="AP116" s="114">
        <f t="shared" si="104"/>
        <v>0</v>
      </c>
      <c r="AQ116" s="133">
        <f t="shared" si="65"/>
        <v>1</v>
      </c>
      <c r="AR116" s="63" t="str">
        <f t="shared" si="75"/>
        <v>376EPS016</v>
      </c>
      <c r="AS116" s="625" t="s">
        <v>1145</v>
      </c>
      <c r="AT116" s="625">
        <v>376</v>
      </c>
      <c r="AU116" s="625" t="s">
        <v>771</v>
      </c>
      <c r="AV116" s="626">
        <v>104</v>
      </c>
    </row>
    <row r="117" spans="2:48" ht="15" customHeight="1">
      <c r="B117" s="24" t="str">
        <f t="shared" si="86"/>
        <v>364EPS010</v>
      </c>
      <c r="C117" s="24" t="str">
        <f t="shared" si="87"/>
        <v>364EPS044</v>
      </c>
      <c r="D117" s="24" t="str">
        <f t="shared" si="88"/>
        <v>364EPS002</v>
      </c>
      <c r="E117" s="24" t="str">
        <f t="shared" si="89"/>
        <v>364EPS016</v>
      </c>
      <c r="F117" s="24" t="str">
        <f t="shared" si="90"/>
        <v>364EPS023</v>
      </c>
      <c r="G117" s="24" t="str">
        <f t="shared" si="91"/>
        <v>364EPS005</v>
      </c>
      <c r="H117" s="24" t="str">
        <f t="shared" si="92"/>
        <v>364EPS040</v>
      </c>
      <c r="I117" s="24" t="str">
        <f t="shared" si="93"/>
        <v>364EPS017</v>
      </c>
      <c r="J117" s="24" t="str">
        <f t="shared" si="94"/>
        <v>364EAS016</v>
      </c>
      <c r="K117" s="144" t="s">
        <v>474</v>
      </c>
      <c r="L117" s="25" t="s">
        <v>692</v>
      </c>
      <c r="M117" s="141">
        <v>364</v>
      </c>
      <c r="N117" s="35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114">
        <v>0</v>
      </c>
      <c r="W117" s="133">
        <v>0</v>
      </c>
      <c r="X117" s="35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29">
        <v>0</v>
      </c>
      <c r="AE117" s="29">
        <v>0</v>
      </c>
      <c r="AF117" s="114">
        <v>0</v>
      </c>
      <c r="AG117" s="133">
        <v>0</v>
      </c>
      <c r="AH117" s="35">
        <f t="shared" si="96"/>
        <v>0</v>
      </c>
      <c r="AI117" s="29">
        <f t="shared" si="97"/>
        <v>0</v>
      </c>
      <c r="AJ117" s="29">
        <f t="shared" si="98"/>
        <v>0</v>
      </c>
      <c r="AK117" s="29">
        <f t="shared" si="99"/>
        <v>0</v>
      </c>
      <c r="AL117" s="29">
        <f t="shared" si="100"/>
        <v>0</v>
      </c>
      <c r="AM117" s="29">
        <f t="shared" si="101"/>
        <v>0</v>
      </c>
      <c r="AN117" s="29">
        <f t="shared" si="102"/>
        <v>15</v>
      </c>
      <c r="AO117" s="29">
        <f t="shared" si="103"/>
        <v>0</v>
      </c>
      <c r="AP117" s="114">
        <f t="shared" si="104"/>
        <v>0</v>
      </c>
      <c r="AQ117" s="133">
        <f t="shared" si="65"/>
        <v>15</v>
      </c>
      <c r="AR117" s="63" t="str">
        <f t="shared" si="75"/>
        <v>376EPS040</v>
      </c>
      <c r="AS117" s="625" t="s">
        <v>1145</v>
      </c>
      <c r="AT117" s="625">
        <v>376</v>
      </c>
      <c r="AU117" s="625" t="s">
        <v>292</v>
      </c>
      <c r="AV117" s="626">
        <v>28</v>
      </c>
    </row>
    <row r="118" spans="2:48" ht="15" customHeight="1">
      <c r="B118" s="24" t="str">
        <f t="shared" si="86"/>
        <v>368EPS010</v>
      </c>
      <c r="C118" s="24" t="str">
        <f t="shared" si="87"/>
        <v>368EPS044</v>
      </c>
      <c r="D118" s="24" t="str">
        <f t="shared" si="88"/>
        <v>368EPS002</v>
      </c>
      <c r="E118" s="24" t="str">
        <f t="shared" si="89"/>
        <v>368EPS016</v>
      </c>
      <c r="F118" s="24" t="str">
        <f t="shared" si="90"/>
        <v>368EPS023</v>
      </c>
      <c r="G118" s="24" t="str">
        <f t="shared" si="91"/>
        <v>368EPS005</v>
      </c>
      <c r="H118" s="24" t="str">
        <f t="shared" si="92"/>
        <v>368EPS040</v>
      </c>
      <c r="I118" s="24" t="str">
        <f t="shared" si="93"/>
        <v>368EPS017</v>
      </c>
      <c r="J118" s="24" t="str">
        <f t="shared" si="94"/>
        <v>368EAS016</v>
      </c>
      <c r="K118" s="144" t="s">
        <v>475</v>
      </c>
      <c r="L118" s="25" t="s">
        <v>692</v>
      </c>
      <c r="M118" s="141">
        <v>368</v>
      </c>
      <c r="N118" s="35">
        <v>0</v>
      </c>
      <c r="O118" s="29">
        <v>0</v>
      </c>
      <c r="P118" s="29">
        <v>0</v>
      </c>
      <c r="Q118" s="29">
        <v>22</v>
      </c>
      <c r="R118" s="29">
        <v>0</v>
      </c>
      <c r="S118" s="29">
        <v>0</v>
      </c>
      <c r="T118" s="29">
        <v>0</v>
      </c>
      <c r="U118" s="29">
        <v>0</v>
      </c>
      <c r="V118" s="114">
        <v>0</v>
      </c>
      <c r="W118" s="133">
        <v>22</v>
      </c>
      <c r="X118" s="35">
        <v>0</v>
      </c>
      <c r="Y118" s="29">
        <v>0</v>
      </c>
      <c r="Z118" s="29">
        <v>0</v>
      </c>
      <c r="AA118" s="29">
        <v>0</v>
      </c>
      <c r="AB118" s="29">
        <v>0</v>
      </c>
      <c r="AC118" s="29">
        <v>0</v>
      </c>
      <c r="AD118" s="29">
        <v>0</v>
      </c>
      <c r="AE118" s="29">
        <v>0</v>
      </c>
      <c r="AF118" s="114">
        <v>0</v>
      </c>
      <c r="AG118" s="133">
        <v>0</v>
      </c>
      <c r="AH118" s="35">
        <f t="shared" si="96"/>
        <v>0</v>
      </c>
      <c r="AI118" s="29">
        <f t="shared" si="97"/>
        <v>0</v>
      </c>
      <c r="AJ118" s="29">
        <f t="shared" si="98"/>
        <v>0</v>
      </c>
      <c r="AK118" s="29">
        <f t="shared" si="99"/>
        <v>0</v>
      </c>
      <c r="AL118" s="29">
        <f t="shared" si="100"/>
        <v>0</v>
      </c>
      <c r="AM118" s="29">
        <f t="shared" si="101"/>
        <v>0</v>
      </c>
      <c r="AN118" s="29">
        <f t="shared" si="102"/>
        <v>0</v>
      </c>
      <c r="AO118" s="29">
        <f t="shared" si="103"/>
        <v>0</v>
      </c>
      <c r="AP118" s="114">
        <f t="shared" si="104"/>
        <v>0</v>
      </c>
      <c r="AQ118" s="133">
        <f t="shared" si="65"/>
        <v>0</v>
      </c>
      <c r="AR118" s="63" t="str">
        <f t="shared" si="75"/>
        <v>400EPS002</v>
      </c>
      <c r="AS118" s="625" t="s">
        <v>1145</v>
      </c>
      <c r="AT118" s="625">
        <v>400</v>
      </c>
      <c r="AU118" s="625" t="s">
        <v>328</v>
      </c>
      <c r="AV118" s="626">
        <v>13</v>
      </c>
    </row>
    <row r="119" spans="2:48" ht="15" customHeight="1">
      <c r="B119" s="24" t="str">
        <f t="shared" si="86"/>
        <v>390EPS010</v>
      </c>
      <c r="C119" s="24" t="str">
        <f t="shared" si="87"/>
        <v>390EPS044</v>
      </c>
      <c r="D119" s="24" t="str">
        <f t="shared" si="88"/>
        <v>390EPS002</v>
      </c>
      <c r="E119" s="24" t="str">
        <f t="shared" si="89"/>
        <v>390EPS016</v>
      </c>
      <c r="F119" s="24" t="str">
        <f t="shared" si="90"/>
        <v>390EPS023</v>
      </c>
      <c r="G119" s="24" t="str">
        <f t="shared" si="91"/>
        <v>390EPS005</v>
      </c>
      <c r="H119" s="24" t="str">
        <f t="shared" si="92"/>
        <v>390EPS040</v>
      </c>
      <c r="I119" s="24" t="str">
        <f t="shared" si="93"/>
        <v>390EPS017</v>
      </c>
      <c r="J119" s="24" t="str">
        <f t="shared" si="94"/>
        <v>390EAS016</v>
      </c>
      <c r="K119" s="144" t="s">
        <v>478</v>
      </c>
      <c r="L119" s="25" t="s">
        <v>692</v>
      </c>
      <c r="M119" s="141">
        <v>390</v>
      </c>
      <c r="N119" s="35">
        <v>0</v>
      </c>
      <c r="O119" s="29">
        <v>0</v>
      </c>
      <c r="P119" s="29">
        <v>0</v>
      </c>
      <c r="Q119" s="29">
        <v>5</v>
      </c>
      <c r="R119" s="29">
        <v>0</v>
      </c>
      <c r="S119" s="29">
        <v>0</v>
      </c>
      <c r="T119" s="29">
        <v>0</v>
      </c>
      <c r="U119" s="29">
        <v>0</v>
      </c>
      <c r="V119" s="114">
        <v>0</v>
      </c>
      <c r="W119" s="133">
        <v>5</v>
      </c>
      <c r="X119" s="35">
        <v>0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29">
        <v>0</v>
      </c>
      <c r="AE119" s="29">
        <v>0</v>
      </c>
      <c r="AF119" s="114">
        <v>0</v>
      </c>
      <c r="AG119" s="133">
        <v>0</v>
      </c>
      <c r="AH119" s="35">
        <f t="shared" si="96"/>
        <v>0</v>
      </c>
      <c r="AI119" s="29">
        <f t="shared" si="97"/>
        <v>0</v>
      </c>
      <c r="AJ119" s="29">
        <f t="shared" si="98"/>
        <v>0</v>
      </c>
      <c r="AK119" s="29">
        <f t="shared" si="99"/>
        <v>0</v>
      </c>
      <c r="AL119" s="29">
        <f t="shared" si="100"/>
        <v>0</v>
      </c>
      <c r="AM119" s="29">
        <f t="shared" si="101"/>
        <v>0</v>
      </c>
      <c r="AN119" s="29">
        <f t="shared" si="102"/>
        <v>18</v>
      </c>
      <c r="AO119" s="29">
        <f t="shared" si="103"/>
        <v>0</v>
      </c>
      <c r="AP119" s="114">
        <f t="shared" si="104"/>
        <v>0</v>
      </c>
      <c r="AQ119" s="133">
        <f t="shared" si="65"/>
        <v>18</v>
      </c>
      <c r="AR119" s="63" t="str">
        <f t="shared" si="75"/>
        <v>400EPS016</v>
      </c>
      <c r="AS119" s="625" t="s">
        <v>1145</v>
      </c>
      <c r="AT119" s="625">
        <v>400</v>
      </c>
      <c r="AU119" s="625" t="s">
        <v>771</v>
      </c>
      <c r="AV119" s="626">
        <v>31</v>
      </c>
    </row>
    <row r="120" spans="2:48" ht="15" customHeight="1">
      <c r="B120" s="24" t="str">
        <f t="shared" si="86"/>
        <v>467EPS010</v>
      </c>
      <c r="C120" s="24" t="str">
        <f t="shared" si="87"/>
        <v>467EPS044</v>
      </c>
      <c r="D120" s="24" t="str">
        <f t="shared" si="88"/>
        <v>467EPS002</v>
      </c>
      <c r="E120" s="24" t="str">
        <f t="shared" si="89"/>
        <v>467EPS016</v>
      </c>
      <c r="F120" s="24" t="str">
        <f t="shared" si="90"/>
        <v>467EPS023</v>
      </c>
      <c r="G120" s="24" t="str">
        <f t="shared" si="91"/>
        <v>467EPS005</v>
      </c>
      <c r="H120" s="24" t="str">
        <f t="shared" si="92"/>
        <v>467EPS040</v>
      </c>
      <c r="I120" s="24" t="str">
        <f t="shared" si="93"/>
        <v>467EPS017</v>
      </c>
      <c r="J120" s="24" t="str">
        <f t="shared" si="94"/>
        <v>467EAS016</v>
      </c>
      <c r="K120" s="144" t="s">
        <v>483</v>
      </c>
      <c r="L120" s="25" t="s">
        <v>692</v>
      </c>
      <c r="M120" s="141">
        <v>467</v>
      </c>
      <c r="N120" s="35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114">
        <v>0</v>
      </c>
      <c r="W120" s="133">
        <v>0</v>
      </c>
      <c r="X120" s="35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0</v>
      </c>
      <c r="AF120" s="114">
        <v>0</v>
      </c>
      <c r="AG120" s="133">
        <v>0</v>
      </c>
      <c r="AH120" s="35">
        <f t="shared" si="96"/>
        <v>0</v>
      </c>
      <c r="AI120" s="29">
        <f t="shared" si="97"/>
        <v>0</v>
      </c>
      <c r="AJ120" s="29">
        <f t="shared" si="98"/>
        <v>0</v>
      </c>
      <c r="AK120" s="29">
        <f t="shared" si="99"/>
        <v>0</v>
      </c>
      <c r="AL120" s="29">
        <f t="shared" si="100"/>
        <v>0</v>
      </c>
      <c r="AM120" s="29">
        <f t="shared" si="101"/>
        <v>0</v>
      </c>
      <c r="AN120" s="29">
        <f t="shared" si="102"/>
        <v>1</v>
      </c>
      <c r="AO120" s="29">
        <f t="shared" si="103"/>
        <v>0</v>
      </c>
      <c r="AP120" s="114">
        <f t="shared" si="104"/>
        <v>0</v>
      </c>
      <c r="AQ120" s="133">
        <f t="shared" si="65"/>
        <v>1</v>
      </c>
      <c r="AR120" s="63" t="str">
        <f t="shared" si="75"/>
        <v>400EPS040</v>
      </c>
      <c r="AS120" s="625" t="s">
        <v>1145</v>
      </c>
      <c r="AT120" s="625">
        <v>400</v>
      </c>
      <c r="AU120" s="625" t="s">
        <v>292</v>
      </c>
      <c r="AV120" s="626">
        <v>8</v>
      </c>
    </row>
    <row r="121" spans="2:48" ht="15" customHeight="1">
      <c r="B121" s="24" t="str">
        <f t="shared" si="86"/>
        <v>576EPS010</v>
      </c>
      <c r="C121" s="24" t="str">
        <f t="shared" si="87"/>
        <v>576EPS044</v>
      </c>
      <c r="D121" s="24" t="str">
        <f t="shared" si="88"/>
        <v>576EPS002</v>
      </c>
      <c r="E121" s="24" t="str">
        <f t="shared" si="89"/>
        <v>576EPS016</v>
      </c>
      <c r="F121" s="24" t="str">
        <f t="shared" si="90"/>
        <v>576EPS023</v>
      </c>
      <c r="G121" s="24" t="str">
        <f t="shared" si="91"/>
        <v>576EPS005</v>
      </c>
      <c r="H121" s="24" t="str">
        <f t="shared" si="92"/>
        <v>576EPS040</v>
      </c>
      <c r="I121" s="24" t="str">
        <f t="shared" si="93"/>
        <v>576EPS017</v>
      </c>
      <c r="J121" s="24" t="str">
        <f t="shared" si="94"/>
        <v>576EAS016</v>
      </c>
      <c r="K121" s="144" t="s">
        <v>492</v>
      </c>
      <c r="L121" s="25" t="s">
        <v>692</v>
      </c>
      <c r="M121" s="141">
        <v>576</v>
      </c>
      <c r="N121" s="35">
        <v>0</v>
      </c>
      <c r="O121" s="29">
        <v>0</v>
      </c>
      <c r="P121" s="29">
        <v>0</v>
      </c>
      <c r="Q121" s="29">
        <v>8</v>
      </c>
      <c r="R121" s="29">
        <v>0</v>
      </c>
      <c r="S121" s="29">
        <v>0</v>
      </c>
      <c r="T121" s="29">
        <v>0</v>
      </c>
      <c r="U121" s="29">
        <v>0</v>
      </c>
      <c r="V121" s="114">
        <v>0</v>
      </c>
      <c r="W121" s="133">
        <v>8</v>
      </c>
      <c r="X121" s="35">
        <v>0</v>
      </c>
      <c r="Y121" s="29">
        <v>0</v>
      </c>
      <c r="Z121" s="29">
        <v>0</v>
      </c>
      <c r="AA121" s="29">
        <v>0</v>
      </c>
      <c r="AB121" s="29">
        <v>0</v>
      </c>
      <c r="AC121" s="29">
        <v>0</v>
      </c>
      <c r="AD121" s="29">
        <v>0</v>
      </c>
      <c r="AE121" s="29">
        <v>0</v>
      </c>
      <c r="AF121" s="114">
        <v>0</v>
      </c>
      <c r="AG121" s="133">
        <v>0</v>
      </c>
      <c r="AH121" s="35">
        <f t="shared" si="96"/>
        <v>0</v>
      </c>
      <c r="AI121" s="29">
        <f t="shared" si="97"/>
        <v>0</v>
      </c>
      <c r="AJ121" s="29">
        <f t="shared" si="98"/>
        <v>0</v>
      </c>
      <c r="AK121" s="29">
        <f t="shared" si="99"/>
        <v>0</v>
      </c>
      <c r="AL121" s="29">
        <f t="shared" si="100"/>
        <v>0</v>
      </c>
      <c r="AM121" s="29">
        <f t="shared" si="101"/>
        <v>0</v>
      </c>
      <c r="AN121" s="29">
        <f t="shared" si="102"/>
        <v>2</v>
      </c>
      <c r="AO121" s="29">
        <f t="shared" si="103"/>
        <v>0</v>
      </c>
      <c r="AP121" s="114">
        <f t="shared" si="104"/>
        <v>0</v>
      </c>
      <c r="AQ121" s="133">
        <f t="shared" si="65"/>
        <v>2</v>
      </c>
      <c r="AR121" s="63" t="str">
        <f t="shared" si="75"/>
        <v>440EPS002</v>
      </c>
      <c r="AS121" s="625" t="s">
        <v>1145</v>
      </c>
      <c r="AT121" s="625">
        <v>440</v>
      </c>
      <c r="AU121" s="625" t="s">
        <v>328</v>
      </c>
      <c r="AV121" s="626">
        <v>28</v>
      </c>
    </row>
    <row r="122" spans="2:48" ht="15" customHeight="1">
      <c r="B122" s="24" t="str">
        <f t="shared" si="86"/>
        <v>642EPS010</v>
      </c>
      <c r="C122" s="24" t="str">
        <f t="shared" si="87"/>
        <v>642EPS044</v>
      </c>
      <c r="D122" s="24" t="str">
        <f t="shared" si="88"/>
        <v>642EPS002</v>
      </c>
      <c r="E122" s="24" t="str">
        <f t="shared" si="89"/>
        <v>642EPS016</v>
      </c>
      <c r="F122" s="24" t="str">
        <f t="shared" si="90"/>
        <v>642EPS023</v>
      </c>
      <c r="G122" s="24" t="str">
        <f t="shared" si="91"/>
        <v>642EPS005</v>
      </c>
      <c r="H122" s="24" t="str">
        <f t="shared" si="92"/>
        <v>642EPS040</v>
      </c>
      <c r="I122" s="24" t="str">
        <f t="shared" si="93"/>
        <v>642EPS017</v>
      </c>
      <c r="J122" s="24" t="str">
        <f t="shared" si="94"/>
        <v>642EAS016</v>
      </c>
      <c r="K122" s="144" t="s">
        <v>501</v>
      </c>
      <c r="L122" s="25" t="s">
        <v>692</v>
      </c>
      <c r="M122" s="141">
        <v>642</v>
      </c>
      <c r="N122" s="35">
        <v>0</v>
      </c>
      <c r="O122" s="29">
        <v>0</v>
      </c>
      <c r="P122" s="29">
        <v>0</v>
      </c>
      <c r="Q122" s="29">
        <v>13</v>
      </c>
      <c r="R122" s="29">
        <v>0</v>
      </c>
      <c r="S122" s="29">
        <v>0</v>
      </c>
      <c r="T122" s="29">
        <v>0</v>
      </c>
      <c r="U122" s="29">
        <v>0</v>
      </c>
      <c r="V122" s="114">
        <v>0</v>
      </c>
      <c r="W122" s="133">
        <v>13</v>
      </c>
      <c r="X122" s="35">
        <v>0</v>
      </c>
      <c r="Y122" s="29">
        <v>0</v>
      </c>
      <c r="Z122" s="29">
        <v>0</v>
      </c>
      <c r="AA122" s="29">
        <v>0</v>
      </c>
      <c r="AB122" s="29">
        <v>0</v>
      </c>
      <c r="AC122" s="29">
        <v>0</v>
      </c>
      <c r="AD122" s="29">
        <v>0</v>
      </c>
      <c r="AE122" s="29">
        <v>0</v>
      </c>
      <c r="AF122" s="114">
        <v>0</v>
      </c>
      <c r="AG122" s="133">
        <v>0</v>
      </c>
      <c r="AH122" s="35">
        <f t="shared" si="96"/>
        <v>0</v>
      </c>
      <c r="AI122" s="29">
        <f t="shared" si="97"/>
        <v>0</v>
      </c>
      <c r="AJ122" s="29">
        <f t="shared" si="98"/>
        <v>0</v>
      </c>
      <c r="AK122" s="29">
        <f t="shared" si="99"/>
        <v>0</v>
      </c>
      <c r="AL122" s="29">
        <f t="shared" si="100"/>
        <v>0</v>
      </c>
      <c r="AM122" s="29">
        <f t="shared" si="101"/>
        <v>0</v>
      </c>
      <c r="AN122" s="29">
        <f t="shared" si="102"/>
        <v>3</v>
      </c>
      <c r="AO122" s="29">
        <f t="shared" si="103"/>
        <v>0</v>
      </c>
      <c r="AP122" s="114">
        <f t="shared" si="104"/>
        <v>0</v>
      </c>
      <c r="AQ122" s="133">
        <f t="shared" si="65"/>
        <v>3</v>
      </c>
      <c r="AR122" s="63" t="str">
        <f t="shared" si="75"/>
        <v>440EPS005</v>
      </c>
      <c r="AS122" s="625" t="s">
        <v>1145</v>
      </c>
      <c r="AT122" s="625">
        <v>440</v>
      </c>
      <c r="AU122" s="625" t="s">
        <v>329</v>
      </c>
      <c r="AV122" s="626">
        <v>1</v>
      </c>
    </row>
    <row r="123" spans="2:48" ht="15" customHeight="1">
      <c r="B123" s="24" t="str">
        <f t="shared" si="86"/>
        <v>679EPS010</v>
      </c>
      <c r="C123" s="24" t="str">
        <f t="shared" si="87"/>
        <v>679EPS044</v>
      </c>
      <c r="D123" s="24" t="str">
        <f t="shared" si="88"/>
        <v>679EPS002</v>
      </c>
      <c r="E123" s="24" t="str">
        <f t="shared" si="89"/>
        <v>679EPS016</v>
      </c>
      <c r="F123" s="24" t="str">
        <f t="shared" si="90"/>
        <v>679EPS023</v>
      </c>
      <c r="G123" s="24" t="str">
        <f t="shared" si="91"/>
        <v>679EPS005</v>
      </c>
      <c r="H123" s="24" t="str">
        <f t="shared" si="92"/>
        <v>679EPS040</v>
      </c>
      <c r="I123" s="24" t="str">
        <f t="shared" si="93"/>
        <v>679EPS017</v>
      </c>
      <c r="J123" s="24" t="str">
        <f t="shared" si="94"/>
        <v>679EAS016</v>
      </c>
      <c r="K123" s="144" t="s">
        <v>514</v>
      </c>
      <c r="L123" s="25" t="s">
        <v>692</v>
      </c>
      <c r="M123" s="141">
        <v>679</v>
      </c>
      <c r="N123" s="35">
        <v>0</v>
      </c>
      <c r="O123" s="29">
        <v>0</v>
      </c>
      <c r="P123" s="29">
        <v>0</v>
      </c>
      <c r="Q123" s="29">
        <v>8</v>
      </c>
      <c r="R123" s="29">
        <v>0</v>
      </c>
      <c r="S123" s="29">
        <v>0</v>
      </c>
      <c r="T123" s="29">
        <v>0</v>
      </c>
      <c r="U123" s="29">
        <v>0</v>
      </c>
      <c r="V123" s="114">
        <v>0</v>
      </c>
      <c r="W123" s="133">
        <v>8</v>
      </c>
      <c r="X123" s="35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0</v>
      </c>
      <c r="AE123" s="29">
        <v>0</v>
      </c>
      <c r="AF123" s="114">
        <v>0</v>
      </c>
      <c r="AG123" s="133">
        <v>0</v>
      </c>
      <c r="AH123" s="35">
        <f t="shared" si="96"/>
        <v>0</v>
      </c>
      <c r="AI123" s="29">
        <f t="shared" si="97"/>
        <v>0</v>
      </c>
      <c r="AJ123" s="29">
        <f t="shared" si="98"/>
        <v>0</v>
      </c>
      <c r="AK123" s="29">
        <f t="shared" si="99"/>
        <v>6</v>
      </c>
      <c r="AL123" s="29">
        <f t="shared" si="100"/>
        <v>0</v>
      </c>
      <c r="AM123" s="29">
        <f t="shared" si="101"/>
        <v>0</v>
      </c>
      <c r="AN123" s="29">
        <f t="shared" si="102"/>
        <v>6</v>
      </c>
      <c r="AO123" s="29">
        <f t="shared" si="103"/>
        <v>0</v>
      </c>
      <c r="AP123" s="114">
        <f t="shared" si="104"/>
        <v>0</v>
      </c>
      <c r="AQ123" s="133">
        <f t="shared" si="65"/>
        <v>12</v>
      </c>
      <c r="AR123" s="63" t="str">
        <f t="shared" si="75"/>
        <v>440EPS010</v>
      </c>
      <c r="AS123" s="625" t="s">
        <v>1145</v>
      </c>
      <c r="AT123" s="625">
        <v>440</v>
      </c>
      <c r="AU123" s="625" t="s">
        <v>326</v>
      </c>
      <c r="AV123" s="626">
        <v>77</v>
      </c>
    </row>
    <row r="124" spans="2:48" ht="15" customHeight="1">
      <c r="B124" s="24" t="str">
        <f t="shared" si="86"/>
        <v>789EPS010</v>
      </c>
      <c r="C124" s="24" t="str">
        <f t="shared" si="87"/>
        <v>789EPS044</v>
      </c>
      <c r="D124" s="24" t="str">
        <f t="shared" si="88"/>
        <v>789EPS002</v>
      </c>
      <c r="E124" s="24" t="str">
        <f t="shared" si="89"/>
        <v>789EPS016</v>
      </c>
      <c r="F124" s="24" t="str">
        <f t="shared" si="90"/>
        <v>789EPS023</v>
      </c>
      <c r="G124" s="24" t="str">
        <f t="shared" si="91"/>
        <v>789EPS005</v>
      </c>
      <c r="H124" s="24" t="str">
        <f t="shared" si="92"/>
        <v>789EPS040</v>
      </c>
      <c r="I124" s="24" t="str">
        <f t="shared" si="93"/>
        <v>789EPS017</v>
      </c>
      <c r="J124" s="24" t="str">
        <f t="shared" si="94"/>
        <v>789EAS016</v>
      </c>
      <c r="K124" s="144" t="s">
        <v>521</v>
      </c>
      <c r="L124" s="25" t="s">
        <v>692</v>
      </c>
      <c r="M124" s="141">
        <v>789</v>
      </c>
      <c r="N124" s="35">
        <v>0</v>
      </c>
      <c r="O124" s="29">
        <v>0</v>
      </c>
      <c r="P124" s="29">
        <v>0</v>
      </c>
      <c r="Q124" s="29">
        <v>22</v>
      </c>
      <c r="R124" s="29">
        <v>0</v>
      </c>
      <c r="S124" s="29">
        <v>0</v>
      </c>
      <c r="T124" s="29">
        <v>0</v>
      </c>
      <c r="U124" s="29">
        <v>0</v>
      </c>
      <c r="V124" s="114">
        <v>0</v>
      </c>
      <c r="W124" s="133">
        <v>22</v>
      </c>
      <c r="X124" s="35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v>0</v>
      </c>
      <c r="AF124" s="114">
        <v>0</v>
      </c>
      <c r="AG124" s="133">
        <v>0</v>
      </c>
      <c r="AH124" s="35">
        <f t="shared" si="96"/>
        <v>0</v>
      </c>
      <c r="AI124" s="29">
        <f t="shared" si="97"/>
        <v>0</v>
      </c>
      <c r="AJ124" s="29">
        <f t="shared" si="98"/>
        <v>0</v>
      </c>
      <c r="AK124" s="29">
        <f t="shared" si="99"/>
        <v>0</v>
      </c>
      <c r="AL124" s="29">
        <f t="shared" si="100"/>
        <v>0</v>
      </c>
      <c r="AM124" s="29">
        <f t="shared" si="101"/>
        <v>0</v>
      </c>
      <c r="AN124" s="29">
        <f t="shared" si="102"/>
        <v>6</v>
      </c>
      <c r="AO124" s="29">
        <f t="shared" si="103"/>
        <v>0</v>
      </c>
      <c r="AP124" s="114">
        <f t="shared" si="104"/>
        <v>0</v>
      </c>
      <c r="AQ124" s="133">
        <f t="shared" si="65"/>
        <v>6</v>
      </c>
      <c r="AR124" s="63" t="str">
        <f t="shared" si="75"/>
        <v>440EPS016</v>
      </c>
      <c r="AS124" s="625" t="s">
        <v>1145</v>
      </c>
      <c r="AT124" s="625">
        <v>440</v>
      </c>
      <c r="AU124" s="625" t="s">
        <v>771</v>
      </c>
      <c r="AV124" s="626">
        <v>53</v>
      </c>
    </row>
    <row r="125" spans="2:48" ht="15" customHeight="1">
      <c r="B125" s="24" t="str">
        <f t="shared" si="86"/>
        <v>792EPS010</v>
      </c>
      <c r="C125" s="24" t="str">
        <f t="shared" si="87"/>
        <v>792EPS044</v>
      </c>
      <c r="D125" s="24" t="str">
        <f t="shared" si="88"/>
        <v>792EPS002</v>
      </c>
      <c r="E125" s="24" t="str">
        <f t="shared" si="89"/>
        <v>792EPS016</v>
      </c>
      <c r="F125" s="24" t="str">
        <f t="shared" si="90"/>
        <v>792EPS023</v>
      </c>
      <c r="G125" s="24" t="str">
        <f t="shared" si="91"/>
        <v>792EPS005</v>
      </c>
      <c r="H125" s="24" t="str">
        <f t="shared" si="92"/>
        <v>792EPS040</v>
      </c>
      <c r="I125" s="24" t="str">
        <f t="shared" si="93"/>
        <v>792EPS017</v>
      </c>
      <c r="J125" s="24" t="str">
        <f t="shared" si="94"/>
        <v>792EAS016</v>
      </c>
      <c r="K125" s="144" t="s">
        <v>523</v>
      </c>
      <c r="L125" s="25" t="s">
        <v>692</v>
      </c>
      <c r="M125" s="141">
        <v>792</v>
      </c>
      <c r="N125" s="35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114">
        <v>0</v>
      </c>
      <c r="W125" s="133">
        <v>0</v>
      </c>
      <c r="X125" s="35">
        <v>0</v>
      </c>
      <c r="Y125" s="29">
        <v>0</v>
      </c>
      <c r="Z125" s="29">
        <v>0</v>
      </c>
      <c r="AA125" s="29">
        <v>0</v>
      </c>
      <c r="AB125" s="29">
        <v>0</v>
      </c>
      <c r="AC125" s="29">
        <v>0</v>
      </c>
      <c r="AD125" s="29">
        <v>0</v>
      </c>
      <c r="AE125" s="29">
        <v>0</v>
      </c>
      <c r="AF125" s="114">
        <v>0</v>
      </c>
      <c r="AG125" s="133">
        <v>0</v>
      </c>
      <c r="AH125" s="35">
        <f t="shared" si="96"/>
        <v>0</v>
      </c>
      <c r="AI125" s="29">
        <f t="shared" si="97"/>
        <v>0</v>
      </c>
      <c r="AJ125" s="29">
        <f t="shared" si="98"/>
        <v>0</v>
      </c>
      <c r="AK125" s="29">
        <f t="shared" si="99"/>
        <v>0</v>
      </c>
      <c r="AL125" s="29">
        <f t="shared" si="100"/>
        <v>0</v>
      </c>
      <c r="AM125" s="29">
        <f t="shared" si="101"/>
        <v>0</v>
      </c>
      <c r="AN125" s="29">
        <f t="shared" si="102"/>
        <v>0</v>
      </c>
      <c r="AO125" s="29">
        <f t="shared" si="103"/>
        <v>0</v>
      </c>
      <c r="AP125" s="114">
        <f t="shared" si="104"/>
        <v>0</v>
      </c>
      <c r="AQ125" s="133">
        <f t="shared" si="65"/>
        <v>0</v>
      </c>
      <c r="AR125" s="63" t="str">
        <f t="shared" si="75"/>
        <v>440EPS040</v>
      </c>
      <c r="AS125" s="625" t="s">
        <v>1145</v>
      </c>
      <c r="AT125" s="625">
        <v>440</v>
      </c>
      <c r="AU125" s="625" t="s">
        <v>292</v>
      </c>
      <c r="AV125" s="626">
        <v>24</v>
      </c>
    </row>
    <row r="126" spans="2:48" ht="15" customHeight="1">
      <c r="B126" s="24" t="str">
        <f t="shared" si="86"/>
        <v>809EPS010</v>
      </c>
      <c r="C126" s="24" t="str">
        <f t="shared" si="87"/>
        <v>809EPS044</v>
      </c>
      <c r="D126" s="24" t="str">
        <f t="shared" si="88"/>
        <v>809EPS002</v>
      </c>
      <c r="E126" s="24" t="str">
        <f t="shared" si="89"/>
        <v>809EPS016</v>
      </c>
      <c r="F126" s="24" t="str">
        <f t="shared" si="90"/>
        <v>809EPS023</v>
      </c>
      <c r="G126" s="24" t="str">
        <f t="shared" si="91"/>
        <v>809EPS005</v>
      </c>
      <c r="H126" s="24" t="str">
        <f t="shared" si="92"/>
        <v>809EPS040</v>
      </c>
      <c r="I126" s="24" t="str">
        <f t="shared" si="93"/>
        <v>809EPS017</v>
      </c>
      <c r="J126" s="24" t="str">
        <f t="shared" si="94"/>
        <v>809EAS016</v>
      </c>
      <c r="K126" s="144" t="s">
        <v>524</v>
      </c>
      <c r="L126" s="25" t="s">
        <v>692</v>
      </c>
      <c r="M126" s="141">
        <v>809</v>
      </c>
      <c r="N126" s="35">
        <v>0</v>
      </c>
      <c r="O126" s="29">
        <v>0</v>
      </c>
      <c r="P126" s="29">
        <v>0</v>
      </c>
      <c r="Q126" s="29">
        <v>5</v>
      </c>
      <c r="R126" s="29">
        <v>0</v>
      </c>
      <c r="S126" s="29">
        <v>0</v>
      </c>
      <c r="T126" s="29">
        <v>0</v>
      </c>
      <c r="U126" s="29">
        <v>0</v>
      </c>
      <c r="V126" s="114">
        <v>0</v>
      </c>
      <c r="W126" s="133">
        <v>5</v>
      </c>
      <c r="X126" s="35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0</v>
      </c>
      <c r="AF126" s="114">
        <v>0</v>
      </c>
      <c r="AG126" s="133">
        <v>0</v>
      </c>
      <c r="AH126" s="35">
        <f t="shared" si="96"/>
        <v>0</v>
      </c>
      <c r="AI126" s="29">
        <f t="shared" si="97"/>
        <v>0</v>
      </c>
      <c r="AJ126" s="29">
        <f t="shared" si="98"/>
        <v>0</v>
      </c>
      <c r="AK126" s="29">
        <f t="shared" si="99"/>
        <v>0</v>
      </c>
      <c r="AL126" s="29">
        <f t="shared" si="100"/>
        <v>0</v>
      </c>
      <c r="AM126" s="29">
        <f t="shared" si="101"/>
        <v>0</v>
      </c>
      <c r="AN126" s="29">
        <f t="shared" si="102"/>
        <v>2</v>
      </c>
      <c r="AO126" s="29">
        <f t="shared" si="103"/>
        <v>0</v>
      </c>
      <c r="AP126" s="114">
        <f t="shared" si="104"/>
        <v>0</v>
      </c>
      <c r="AQ126" s="133">
        <f t="shared" si="65"/>
        <v>2</v>
      </c>
      <c r="AR126" s="63" t="str">
        <f t="shared" si="75"/>
        <v>483EPS040</v>
      </c>
      <c r="AS126" s="625" t="s">
        <v>1145</v>
      </c>
      <c r="AT126" s="625">
        <v>483</v>
      </c>
      <c r="AU126" s="625" t="s">
        <v>292</v>
      </c>
      <c r="AV126" s="626">
        <v>1</v>
      </c>
    </row>
    <row r="127" spans="2:48" ht="15" customHeight="1">
      <c r="B127" s="24" t="str">
        <f t="shared" si="86"/>
        <v>847EPS010</v>
      </c>
      <c r="C127" s="24" t="str">
        <f t="shared" si="87"/>
        <v>847EPS044</v>
      </c>
      <c r="D127" s="24" t="str">
        <f t="shared" si="88"/>
        <v>847EPS002</v>
      </c>
      <c r="E127" s="24" t="str">
        <f t="shared" si="89"/>
        <v>847EPS016</v>
      </c>
      <c r="F127" s="24" t="str">
        <f t="shared" si="90"/>
        <v>847EPS023</v>
      </c>
      <c r="G127" s="24" t="str">
        <f t="shared" si="91"/>
        <v>847EPS005</v>
      </c>
      <c r="H127" s="24" t="str">
        <f t="shared" si="92"/>
        <v>847EPS040</v>
      </c>
      <c r="I127" s="24" t="str">
        <f t="shared" si="93"/>
        <v>847EPS017</v>
      </c>
      <c r="J127" s="24" t="str">
        <f t="shared" si="94"/>
        <v>847EAS016</v>
      </c>
      <c r="K127" s="144" t="s">
        <v>528</v>
      </c>
      <c r="L127" s="25" t="s">
        <v>692</v>
      </c>
      <c r="M127" s="141">
        <v>847</v>
      </c>
      <c r="N127" s="35">
        <v>0</v>
      </c>
      <c r="O127" s="29">
        <v>1</v>
      </c>
      <c r="P127" s="29">
        <v>0</v>
      </c>
      <c r="Q127" s="29">
        <v>7</v>
      </c>
      <c r="R127" s="29">
        <v>0</v>
      </c>
      <c r="S127" s="29">
        <v>0</v>
      </c>
      <c r="T127" s="29">
        <v>0</v>
      </c>
      <c r="U127" s="29">
        <v>0</v>
      </c>
      <c r="V127" s="114">
        <v>0</v>
      </c>
      <c r="W127" s="133">
        <v>8</v>
      </c>
      <c r="X127" s="35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0</v>
      </c>
      <c r="AF127" s="114">
        <v>0</v>
      </c>
      <c r="AG127" s="133">
        <v>0</v>
      </c>
      <c r="AH127" s="35">
        <f t="shared" si="96"/>
        <v>0</v>
      </c>
      <c r="AI127" s="29">
        <f t="shared" si="97"/>
        <v>0</v>
      </c>
      <c r="AJ127" s="29">
        <f t="shared" si="98"/>
        <v>0</v>
      </c>
      <c r="AK127" s="29">
        <f t="shared" si="99"/>
        <v>0</v>
      </c>
      <c r="AL127" s="29">
        <f t="shared" si="100"/>
        <v>0</v>
      </c>
      <c r="AM127" s="29">
        <f t="shared" si="101"/>
        <v>0</v>
      </c>
      <c r="AN127" s="29">
        <f t="shared" si="102"/>
        <v>17</v>
      </c>
      <c r="AO127" s="29">
        <f t="shared" si="103"/>
        <v>0</v>
      </c>
      <c r="AP127" s="114">
        <f t="shared" si="104"/>
        <v>0</v>
      </c>
      <c r="AQ127" s="133">
        <f t="shared" si="65"/>
        <v>17</v>
      </c>
      <c r="AR127" s="63" t="str">
        <f t="shared" si="75"/>
        <v>541EPS002</v>
      </c>
      <c r="AS127" s="625" t="s">
        <v>1145</v>
      </c>
      <c r="AT127" s="625">
        <v>541</v>
      </c>
      <c r="AU127" s="625" t="s">
        <v>328</v>
      </c>
      <c r="AV127" s="626">
        <v>11</v>
      </c>
    </row>
    <row r="128" spans="2:48" ht="15" customHeight="1">
      <c r="B128" s="24" t="str">
        <f t="shared" si="86"/>
        <v>856EPS010</v>
      </c>
      <c r="C128" s="24" t="str">
        <f t="shared" si="87"/>
        <v>856EPS044</v>
      </c>
      <c r="D128" s="24" t="str">
        <f t="shared" si="88"/>
        <v>856EPS002</v>
      </c>
      <c r="E128" s="24" t="str">
        <f t="shared" si="89"/>
        <v>856EPS016</v>
      </c>
      <c r="F128" s="24" t="str">
        <f t="shared" si="90"/>
        <v>856EPS023</v>
      </c>
      <c r="G128" s="24" t="str">
        <f t="shared" si="91"/>
        <v>856EPS005</v>
      </c>
      <c r="H128" s="24" t="str">
        <f t="shared" si="92"/>
        <v>856EPS040</v>
      </c>
      <c r="I128" s="24" t="str">
        <f t="shared" si="93"/>
        <v>856EPS017</v>
      </c>
      <c r="J128" s="24" t="str">
        <f t="shared" si="94"/>
        <v>856EAS016</v>
      </c>
      <c r="K128" s="144" t="s">
        <v>530</v>
      </c>
      <c r="L128" s="25" t="s">
        <v>692</v>
      </c>
      <c r="M128" s="141">
        <v>856</v>
      </c>
      <c r="N128" s="35">
        <v>0</v>
      </c>
      <c r="O128" s="29">
        <v>1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114">
        <v>0</v>
      </c>
      <c r="W128" s="133">
        <v>1</v>
      </c>
      <c r="X128" s="35">
        <v>0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v>0</v>
      </c>
      <c r="AF128" s="114">
        <v>0</v>
      </c>
      <c r="AG128" s="133">
        <v>0</v>
      </c>
      <c r="AH128" s="35">
        <f t="shared" si="96"/>
        <v>0</v>
      </c>
      <c r="AI128" s="29">
        <f t="shared" si="97"/>
        <v>0</v>
      </c>
      <c r="AJ128" s="29">
        <f t="shared" si="98"/>
        <v>0</v>
      </c>
      <c r="AK128" s="29">
        <f t="shared" si="99"/>
        <v>0</v>
      </c>
      <c r="AL128" s="29">
        <f t="shared" si="100"/>
        <v>0</v>
      </c>
      <c r="AM128" s="29">
        <f t="shared" si="101"/>
        <v>0</v>
      </c>
      <c r="AN128" s="29">
        <f t="shared" si="102"/>
        <v>5</v>
      </c>
      <c r="AO128" s="29">
        <f t="shared" si="103"/>
        <v>0</v>
      </c>
      <c r="AP128" s="114">
        <f t="shared" si="104"/>
        <v>0</v>
      </c>
      <c r="AQ128" s="133">
        <f t="shared" si="65"/>
        <v>5</v>
      </c>
      <c r="AR128" s="63" t="str">
        <f t="shared" si="75"/>
        <v>541EPS040</v>
      </c>
      <c r="AS128" s="625" t="s">
        <v>1145</v>
      </c>
      <c r="AT128" s="625">
        <v>541</v>
      </c>
      <c r="AU128" s="625" t="s">
        <v>292</v>
      </c>
      <c r="AV128" s="626">
        <v>3</v>
      </c>
    </row>
    <row r="129" spans="2:48" ht="15" customHeight="1">
      <c r="B129" s="24" t="str">
        <f t="shared" si="86"/>
        <v>861EPS010</v>
      </c>
      <c r="C129" s="24" t="str">
        <f t="shared" si="87"/>
        <v>861EPS044</v>
      </c>
      <c r="D129" s="24" t="str">
        <f t="shared" si="88"/>
        <v>861EPS002</v>
      </c>
      <c r="E129" s="24" t="str">
        <f t="shared" si="89"/>
        <v>861EPS016</v>
      </c>
      <c r="F129" s="24" t="str">
        <f t="shared" si="90"/>
        <v>861EPS023</v>
      </c>
      <c r="G129" s="24" t="str">
        <f t="shared" si="91"/>
        <v>861EPS005</v>
      </c>
      <c r="H129" s="24" t="str">
        <f t="shared" si="92"/>
        <v>861EPS040</v>
      </c>
      <c r="I129" s="24" t="str">
        <f t="shared" si="93"/>
        <v>861EPS017</v>
      </c>
      <c r="J129" s="24" t="str">
        <f t="shared" si="94"/>
        <v>861EAS016</v>
      </c>
      <c r="K129" s="144" t="s">
        <v>532</v>
      </c>
      <c r="L129" s="25" t="s">
        <v>692</v>
      </c>
      <c r="M129" s="141">
        <v>861</v>
      </c>
      <c r="N129" s="35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114">
        <v>0</v>
      </c>
      <c r="W129" s="133">
        <v>0</v>
      </c>
      <c r="X129" s="35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0</v>
      </c>
      <c r="AD129" s="29">
        <v>0</v>
      </c>
      <c r="AE129" s="29">
        <v>0</v>
      </c>
      <c r="AF129" s="114">
        <v>0</v>
      </c>
      <c r="AG129" s="133">
        <v>0</v>
      </c>
      <c r="AH129" s="35">
        <f t="shared" si="96"/>
        <v>0</v>
      </c>
      <c r="AI129" s="29">
        <f t="shared" si="97"/>
        <v>0</v>
      </c>
      <c r="AJ129" s="29">
        <f t="shared" si="98"/>
        <v>0</v>
      </c>
      <c r="AK129" s="29">
        <f t="shared" si="99"/>
        <v>0</v>
      </c>
      <c r="AL129" s="29">
        <f t="shared" si="100"/>
        <v>0</v>
      </c>
      <c r="AM129" s="29">
        <f t="shared" si="101"/>
        <v>0</v>
      </c>
      <c r="AN129" s="29">
        <f t="shared" si="102"/>
        <v>11</v>
      </c>
      <c r="AO129" s="29">
        <f t="shared" si="103"/>
        <v>0</v>
      </c>
      <c r="AP129" s="114">
        <f t="shared" si="104"/>
        <v>0</v>
      </c>
      <c r="AQ129" s="133">
        <f t="shared" si="65"/>
        <v>11</v>
      </c>
      <c r="AR129" s="63" t="str">
        <f t="shared" si="75"/>
        <v>607EPS040</v>
      </c>
      <c r="AS129" s="625" t="s">
        <v>1145</v>
      </c>
      <c r="AT129" s="625">
        <v>607</v>
      </c>
      <c r="AU129" s="625" t="s">
        <v>292</v>
      </c>
      <c r="AV129" s="626">
        <v>13</v>
      </c>
    </row>
    <row r="130" spans="2:48" ht="15" customHeight="1">
      <c r="B130" s="24" t="str">
        <f t="shared" si="86"/>
        <v>EPS010</v>
      </c>
      <c r="C130" s="24" t="str">
        <f t="shared" si="87"/>
        <v>EPS044</v>
      </c>
      <c r="D130" s="24" t="str">
        <f t="shared" si="88"/>
        <v>EPS002</v>
      </c>
      <c r="E130" s="24" t="str">
        <f t="shared" si="89"/>
        <v>EPS016</v>
      </c>
      <c r="F130" s="24" t="str">
        <f t="shared" si="90"/>
        <v>EPS023</v>
      </c>
      <c r="G130" s="24" t="str">
        <f t="shared" si="91"/>
        <v>EPS005</v>
      </c>
      <c r="H130" s="24" t="str">
        <f t="shared" si="92"/>
        <v>EPS040</v>
      </c>
      <c r="I130" s="24" t="str">
        <f t="shared" si="93"/>
        <v>EPS017</v>
      </c>
      <c r="J130" s="24" t="str">
        <f t="shared" si="94"/>
        <v>EAS016</v>
      </c>
      <c r="K130" s="142" t="s">
        <v>1147</v>
      </c>
      <c r="L130" s="107"/>
      <c r="M130" s="143"/>
      <c r="N130" s="33">
        <v>64695</v>
      </c>
      <c r="O130" s="30">
        <v>10</v>
      </c>
      <c r="P130" s="30">
        <v>4056</v>
      </c>
      <c r="Q130" s="30">
        <v>2649</v>
      </c>
      <c r="R130" s="30">
        <v>3844</v>
      </c>
      <c r="S130" s="30">
        <v>2002</v>
      </c>
      <c r="T130" s="30">
        <v>6</v>
      </c>
      <c r="U130" s="30">
        <v>1</v>
      </c>
      <c r="V130" s="115">
        <v>1</v>
      </c>
      <c r="W130" s="132">
        <v>77264</v>
      </c>
      <c r="X130" s="33">
        <v>6853</v>
      </c>
      <c r="Y130" s="30">
        <v>0</v>
      </c>
      <c r="Z130" s="30">
        <v>4187</v>
      </c>
      <c r="AA130" s="30">
        <v>532</v>
      </c>
      <c r="AB130" s="30">
        <v>3397</v>
      </c>
      <c r="AC130" s="30">
        <v>3075</v>
      </c>
      <c r="AD130" s="30">
        <v>0</v>
      </c>
      <c r="AE130" s="30">
        <v>4</v>
      </c>
      <c r="AF130" s="115">
        <v>1</v>
      </c>
      <c r="AG130" s="132">
        <v>18049</v>
      </c>
      <c r="AH130" s="33">
        <f t="shared" ref="AH130:AP130" si="105">SUM(AH131:AH140)</f>
        <v>12159</v>
      </c>
      <c r="AI130" s="30">
        <f t="shared" si="105"/>
        <v>0</v>
      </c>
      <c r="AJ130" s="30">
        <f t="shared" si="105"/>
        <v>5915</v>
      </c>
      <c r="AK130" s="30">
        <f t="shared" si="105"/>
        <v>2543</v>
      </c>
      <c r="AL130" s="30">
        <f t="shared" si="105"/>
        <v>2994</v>
      </c>
      <c r="AM130" s="30">
        <f t="shared" si="105"/>
        <v>2584</v>
      </c>
      <c r="AN130" s="30">
        <f t="shared" si="105"/>
        <v>2034</v>
      </c>
      <c r="AO130" s="30">
        <f t="shared" si="105"/>
        <v>3</v>
      </c>
      <c r="AP130" s="115">
        <f t="shared" si="105"/>
        <v>4</v>
      </c>
      <c r="AQ130" s="132">
        <f t="shared" si="65"/>
        <v>28236</v>
      </c>
      <c r="AR130" s="63" t="str">
        <f t="shared" si="75"/>
        <v>615EPS002</v>
      </c>
      <c r="AS130" s="625" t="s">
        <v>1145</v>
      </c>
      <c r="AT130" s="625">
        <v>615</v>
      </c>
      <c r="AU130" s="625" t="s">
        <v>328</v>
      </c>
      <c r="AV130" s="626">
        <v>96</v>
      </c>
    </row>
    <row r="131" spans="2:48" ht="15" customHeight="1">
      <c r="B131" s="24" t="str">
        <f t="shared" si="86"/>
        <v>1EPS010</v>
      </c>
      <c r="C131" s="24" t="str">
        <f t="shared" si="87"/>
        <v>1EPS044</v>
      </c>
      <c r="D131" s="24" t="str">
        <f t="shared" si="88"/>
        <v>1EPS002</v>
      </c>
      <c r="E131" s="24" t="str">
        <f t="shared" si="89"/>
        <v>1EPS016</v>
      </c>
      <c r="F131" s="24" t="str">
        <f t="shared" si="90"/>
        <v>1EPS023</v>
      </c>
      <c r="G131" s="24" t="str">
        <f t="shared" si="91"/>
        <v>1EPS005</v>
      </c>
      <c r="H131" s="24" t="str">
        <f t="shared" si="92"/>
        <v>1EPS040</v>
      </c>
      <c r="I131" s="24" t="str">
        <f t="shared" si="93"/>
        <v>1EPS017</v>
      </c>
      <c r="J131" s="24" t="str">
        <f t="shared" si="94"/>
        <v>1EAS016</v>
      </c>
      <c r="K131" s="23" t="s">
        <v>414</v>
      </c>
      <c r="L131" s="25" t="s">
        <v>803</v>
      </c>
      <c r="M131" s="141">
        <v>1</v>
      </c>
      <c r="N131" s="35">
        <v>42294</v>
      </c>
      <c r="O131" s="29">
        <v>7</v>
      </c>
      <c r="P131" s="29">
        <v>3129</v>
      </c>
      <c r="Q131" s="29">
        <v>1963</v>
      </c>
      <c r="R131" s="29">
        <v>3207</v>
      </c>
      <c r="S131" s="29">
        <v>1612</v>
      </c>
      <c r="T131" s="29">
        <v>5</v>
      </c>
      <c r="U131" s="29">
        <v>1</v>
      </c>
      <c r="V131" s="114">
        <v>1</v>
      </c>
      <c r="W131" s="133">
        <v>52219</v>
      </c>
      <c r="X131" s="35">
        <v>4657</v>
      </c>
      <c r="Y131" s="29">
        <v>0</v>
      </c>
      <c r="Z131" s="29">
        <v>3259</v>
      </c>
      <c r="AA131" s="29">
        <v>385</v>
      </c>
      <c r="AB131" s="29">
        <v>2813</v>
      </c>
      <c r="AC131" s="29">
        <v>2446</v>
      </c>
      <c r="AD131" s="29">
        <v>0</v>
      </c>
      <c r="AE131" s="29">
        <v>4</v>
      </c>
      <c r="AF131" s="114">
        <v>1</v>
      </c>
      <c r="AG131" s="133">
        <v>13565</v>
      </c>
      <c r="AH131" s="35">
        <f t="shared" ref="AH131:AH140" si="106">IFERROR(VLOOKUP(B131,$AR$8:$AV$928,5,0),0)</f>
        <v>8393</v>
      </c>
      <c r="AI131" s="29">
        <f t="shared" ref="AI131:AI140" si="107">IFERROR(VLOOKUP(C131,$AR$8:$AV$928,5,0),0)</f>
        <v>0</v>
      </c>
      <c r="AJ131" s="29">
        <f t="shared" ref="AJ131:AJ140" si="108">IFERROR(VLOOKUP(D131,$AR$8:$AV$928,5,0),0)</f>
        <v>4629</v>
      </c>
      <c r="AK131" s="29">
        <f t="shared" ref="AK131:AK140" si="109">IFERROR(VLOOKUP(E131,$AR$8:$AV$928,5,0),0)</f>
        <v>1826</v>
      </c>
      <c r="AL131" s="29">
        <f t="shared" ref="AL131:AL140" si="110">IFERROR(VLOOKUP(F131,$AR$8:$AV$928,5,0),0)</f>
        <v>2344</v>
      </c>
      <c r="AM131" s="29">
        <f t="shared" ref="AM131:AM140" si="111">IFERROR(VLOOKUP(G131,$AR$8:$AV$928,5,0),0)</f>
        <v>2139</v>
      </c>
      <c r="AN131" s="29">
        <f t="shared" ref="AN131:AN140" si="112">IFERROR(VLOOKUP(H131,$AR$8:$AV$928,5,0),0)</f>
        <v>1557</v>
      </c>
      <c r="AO131" s="29">
        <f t="shared" ref="AO131:AO140" si="113">IFERROR(VLOOKUP(I131,$AR$8:$AV$928,5,0),0)</f>
        <v>3</v>
      </c>
      <c r="AP131" s="114">
        <f t="shared" ref="AP131:AP140" si="114">IFERROR(VLOOKUP(J131,$AR$8:$AV$928,5,0),0)</f>
        <v>3</v>
      </c>
      <c r="AQ131" s="133">
        <f t="shared" si="65"/>
        <v>20894</v>
      </c>
      <c r="AR131" s="63" t="str">
        <f t="shared" si="75"/>
        <v>615EPS005</v>
      </c>
      <c r="AS131" s="625" t="s">
        <v>1145</v>
      </c>
      <c r="AT131" s="625">
        <v>615</v>
      </c>
      <c r="AU131" s="625" t="s">
        <v>329</v>
      </c>
      <c r="AV131" s="626">
        <v>147</v>
      </c>
    </row>
    <row r="132" spans="2:48" ht="15" customHeight="1">
      <c r="B132" s="24" t="str">
        <f t="shared" si="86"/>
        <v>79EPS010</v>
      </c>
      <c r="C132" s="24" t="str">
        <f t="shared" si="87"/>
        <v>79EPS044</v>
      </c>
      <c r="D132" s="24" t="str">
        <f t="shared" si="88"/>
        <v>79EPS002</v>
      </c>
      <c r="E132" s="24" t="str">
        <f t="shared" si="89"/>
        <v>79EPS016</v>
      </c>
      <c r="F132" s="24" t="str">
        <f t="shared" si="90"/>
        <v>79EPS023</v>
      </c>
      <c r="G132" s="24" t="str">
        <f t="shared" si="91"/>
        <v>79EPS005</v>
      </c>
      <c r="H132" s="24" t="str">
        <f t="shared" si="92"/>
        <v>79EPS040</v>
      </c>
      <c r="I132" s="24" t="str">
        <f t="shared" si="93"/>
        <v>79EPS017</v>
      </c>
      <c r="J132" s="24" t="str">
        <f t="shared" si="94"/>
        <v>79EAS016</v>
      </c>
      <c r="K132" s="144" t="s">
        <v>430</v>
      </c>
      <c r="L132" s="25" t="s">
        <v>803</v>
      </c>
      <c r="M132" s="141">
        <v>79</v>
      </c>
      <c r="N132" s="35">
        <v>393</v>
      </c>
      <c r="O132" s="29">
        <v>0</v>
      </c>
      <c r="P132" s="29">
        <v>3</v>
      </c>
      <c r="Q132" s="29">
        <v>26</v>
      </c>
      <c r="R132" s="29">
        <v>0</v>
      </c>
      <c r="S132" s="29">
        <v>0</v>
      </c>
      <c r="T132" s="29">
        <v>0</v>
      </c>
      <c r="U132" s="29">
        <v>0</v>
      </c>
      <c r="V132" s="114">
        <v>0</v>
      </c>
      <c r="W132" s="133">
        <v>422</v>
      </c>
      <c r="X132" s="35">
        <v>29</v>
      </c>
      <c r="Y132" s="29">
        <v>0</v>
      </c>
      <c r="Z132" s="29">
        <v>4</v>
      </c>
      <c r="AA132" s="29">
        <v>5</v>
      </c>
      <c r="AB132" s="29">
        <v>0</v>
      </c>
      <c r="AC132" s="29">
        <v>0</v>
      </c>
      <c r="AD132" s="29">
        <v>0</v>
      </c>
      <c r="AE132" s="29">
        <v>0</v>
      </c>
      <c r="AF132" s="114">
        <v>0</v>
      </c>
      <c r="AG132" s="133">
        <v>38</v>
      </c>
      <c r="AH132" s="35">
        <f t="shared" si="106"/>
        <v>39</v>
      </c>
      <c r="AI132" s="29">
        <f t="shared" si="107"/>
        <v>0</v>
      </c>
      <c r="AJ132" s="29">
        <f t="shared" si="108"/>
        <v>11</v>
      </c>
      <c r="AK132" s="29">
        <f t="shared" si="109"/>
        <v>37</v>
      </c>
      <c r="AL132" s="29">
        <f t="shared" si="110"/>
        <v>0</v>
      </c>
      <c r="AM132" s="29">
        <f t="shared" si="111"/>
        <v>0</v>
      </c>
      <c r="AN132" s="29">
        <f t="shared" si="112"/>
        <v>24</v>
      </c>
      <c r="AO132" s="29">
        <f t="shared" si="113"/>
        <v>0</v>
      </c>
      <c r="AP132" s="114">
        <f t="shared" si="114"/>
        <v>0</v>
      </c>
      <c r="AQ132" s="133">
        <f t="shared" si="65"/>
        <v>111</v>
      </c>
      <c r="AR132" s="63" t="str">
        <f t="shared" si="75"/>
        <v>615EPS010</v>
      </c>
      <c r="AS132" s="625" t="s">
        <v>1145</v>
      </c>
      <c r="AT132" s="625">
        <v>615</v>
      </c>
      <c r="AU132" s="625" t="s">
        <v>326</v>
      </c>
      <c r="AV132" s="626">
        <v>439</v>
      </c>
    </row>
    <row r="133" spans="2:48" ht="15" customHeight="1">
      <c r="B133" s="24" t="str">
        <f t="shared" si="86"/>
        <v>88EPS010</v>
      </c>
      <c r="C133" s="24" t="str">
        <f t="shared" si="87"/>
        <v>88EPS044</v>
      </c>
      <c r="D133" s="24" t="str">
        <f t="shared" si="88"/>
        <v>88EPS002</v>
      </c>
      <c r="E133" s="24" t="str">
        <f t="shared" si="89"/>
        <v>88EPS016</v>
      </c>
      <c r="F133" s="24" t="str">
        <f t="shared" si="90"/>
        <v>88EPS023</v>
      </c>
      <c r="G133" s="24" t="str">
        <f t="shared" si="91"/>
        <v>88EPS005</v>
      </c>
      <c r="H133" s="24" t="str">
        <f t="shared" si="92"/>
        <v>88EPS040</v>
      </c>
      <c r="I133" s="24" t="str">
        <f t="shared" si="93"/>
        <v>88EPS017</v>
      </c>
      <c r="J133" s="24" t="str">
        <f t="shared" si="94"/>
        <v>88EAS016</v>
      </c>
      <c r="K133" s="144" t="s">
        <v>432</v>
      </c>
      <c r="L133" s="25" t="s">
        <v>803</v>
      </c>
      <c r="M133" s="141">
        <v>88</v>
      </c>
      <c r="N133" s="35">
        <v>6818</v>
      </c>
      <c r="O133" s="29">
        <v>2</v>
      </c>
      <c r="P133" s="29">
        <v>359</v>
      </c>
      <c r="Q133" s="29">
        <v>246</v>
      </c>
      <c r="R133" s="29">
        <v>338</v>
      </c>
      <c r="S133" s="29">
        <v>106</v>
      </c>
      <c r="T133" s="29">
        <v>0</v>
      </c>
      <c r="U133" s="29">
        <v>0</v>
      </c>
      <c r="V133" s="114">
        <v>0</v>
      </c>
      <c r="W133" s="133">
        <v>7869</v>
      </c>
      <c r="X133" s="35">
        <v>636</v>
      </c>
      <c r="Y133" s="29">
        <v>0</v>
      </c>
      <c r="Z133" s="29">
        <v>347</v>
      </c>
      <c r="AA133" s="29">
        <v>48</v>
      </c>
      <c r="AB133" s="29">
        <v>332</v>
      </c>
      <c r="AC133" s="29">
        <v>180</v>
      </c>
      <c r="AD133" s="29">
        <v>0</v>
      </c>
      <c r="AE133" s="29">
        <v>0</v>
      </c>
      <c r="AF133" s="114">
        <v>0</v>
      </c>
      <c r="AG133" s="133">
        <v>1543</v>
      </c>
      <c r="AH133" s="35">
        <f t="shared" si="106"/>
        <v>1031</v>
      </c>
      <c r="AI133" s="29">
        <f t="shared" si="107"/>
        <v>0</v>
      </c>
      <c r="AJ133" s="29">
        <f t="shared" si="108"/>
        <v>487</v>
      </c>
      <c r="AK133" s="29">
        <f t="shared" si="109"/>
        <v>238</v>
      </c>
      <c r="AL133" s="29">
        <f t="shared" si="110"/>
        <v>362</v>
      </c>
      <c r="AM133" s="29">
        <f t="shared" si="111"/>
        <v>153</v>
      </c>
      <c r="AN133" s="29">
        <f t="shared" si="112"/>
        <v>176</v>
      </c>
      <c r="AO133" s="29">
        <f t="shared" si="113"/>
        <v>0</v>
      </c>
      <c r="AP133" s="114">
        <f t="shared" si="114"/>
        <v>0</v>
      </c>
      <c r="AQ133" s="133">
        <f t="shared" si="65"/>
        <v>2447</v>
      </c>
      <c r="AR133" s="63" t="str">
        <f t="shared" si="75"/>
        <v>615EPS016</v>
      </c>
      <c r="AS133" s="625" t="s">
        <v>1145</v>
      </c>
      <c r="AT133" s="625">
        <v>615</v>
      </c>
      <c r="AU133" s="625" t="s">
        <v>771</v>
      </c>
      <c r="AV133" s="626">
        <v>147</v>
      </c>
    </row>
    <row r="134" spans="2:48" ht="15" customHeight="1">
      <c r="B134" s="24" t="str">
        <f t="shared" si="86"/>
        <v>129EPS010</v>
      </c>
      <c r="C134" s="24" t="str">
        <f t="shared" si="87"/>
        <v>129EPS044</v>
      </c>
      <c r="D134" s="24" t="str">
        <f t="shared" si="88"/>
        <v>129EPS002</v>
      </c>
      <c r="E134" s="24" t="str">
        <f t="shared" si="89"/>
        <v>129EPS016</v>
      </c>
      <c r="F134" s="24" t="str">
        <f t="shared" si="90"/>
        <v>129EPS023</v>
      </c>
      <c r="G134" s="24" t="str">
        <f t="shared" si="91"/>
        <v>129EPS005</v>
      </c>
      <c r="H134" s="24" t="str">
        <f t="shared" si="92"/>
        <v>129EPS040</v>
      </c>
      <c r="I134" s="24" t="str">
        <f t="shared" si="93"/>
        <v>129EPS017</v>
      </c>
      <c r="J134" s="24" t="str">
        <f t="shared" si="94"/>
        <v>129EAS016</v>
      </c>
      <c r="K134" s="144" t="s">
        <v>440</v>
      </c>
      <c r="L134" s="25" t="s">
        <v>803</v>
      </c>
      <c r="M134" s="141">
        <v>129</v>
      </c>
      <c r="N134" s="35">
        <v>1527</v>
      </c>
      <c r="O134" s="29">
        <v>0</v>
      </c>
      <c r="P134" s="29">
        <v>39</v>
      </c>
      <c r="Q134" s="29">
        <v>21</v>
      </c>
      <c r="R134" s="29">
        <v>2</v>
      </c>
      <c r="S134" s="29">
        <v>6</v>
      </c>
      <c r="T134" s="29">
        <v>0</v>
      </c>
      <c r="U134" s="29">
        <v>0</v>
      </c>
      <c r="V134" s="114">
        <v>0</v>
      </c>
      <c r="W134" s="133">
        <v>1595</v>
      </c>
      <c r="X134" s="35">
        <v>111</v>
      </c>
      <c r="Y134" s="29">
        <v>0</v>
      </c>
      <c r="Z134" s="29">
        <v>62</v>
      </c>
      <c r="AA134" s="29">
        <v>0</v>
      </c>
      <c r="AB134" s="29">
        <v>4</v>
      </c>
      <c r="AC134" s="29">
        <v>9</v>
      </c>
      <c r="AD134" s="29">
        <v>0</v>
      </c>
      <c r="AE134" s="29">
        <v>0</v>
      </c>
      <c r="AF134" s="114">
        <v>0</v>
      </c>
      <c r="AG134" s="133">
        <v>186</v>
      </c>
      <c r="AH134" s="35">
        <f t="shared" si="106"/>
        <v>220</v>
      </c>
      <c r="AI134" s="29">
        <f t="shared" si="107"/>
        <v>0</v>
      </c>
      <c r="AJ134" s="29">
        <f t="shared" si="108"/>
        <v>85</v>
      </c>
      <c r="AK134" s="29">
        <f t="shared" si="109"/>
        <v>33</v>
      </c>
      <c r="AL134" s="29">
        <f t="shared" si="110"/>
        <v>0</v>
      </c>
      <c r="AM134" s="29">
        <f t="shared" si="111"/>
        <v>1</v>
      </c>
      <c r="AN134" s="29">
        <f t="shared" si="112"/>
        <v>53</v>
      </c>
      <c r="AO134" s="29">
        <f t="shared" si="113"/>
        <v>0</v>
      </c>
      <c r="AP134" s="114">
        <f t="shared" si="114"/>
        <v>0</v>
      </c>
      <c r="AQ134" s="133">
        <f t="shared" si="65"/>
        <v>392</v>
      </c>
      <c r="AR134" s="63" t="str">
        <f t="shared" si="75"/>
        <v>615EPS040</v>
      </c>
      <c r="AS134" s="625" t="s">
        <v>1145</v>
      </c>
      <c r="AT134" s="625">
        <v>615</v>
      </c>
      <c r="AU134" s="625" t="s">
        <v>292</v>
      </c>
      <c r="AV134" s="626">
        <v>88</v>
      </c>
    </row>
    <row r="135" spans="2:48" ht="15" customHeight="1">
      <c r="B135" s="24" t="str">
        <f t="shared" si="86"/>
        <v>212EPS010</v>
      </c>
      <c r="C135" s="24" t="str">
        <f t="shared" si="87"/>
        <v>212EPS044</v>
      </c>
      <c r="D135" s="24" t="str">
        <f t="shared" si="88"/>
        <v>212EPS002</v>
      </c>
      <c r="E135" s="24" t="str">
        <f t="shared" si="89"/>
        <v>212EPS016</v>
      </c>
      <c r="F135" s="24" t="str">
        <f t="shared" si="90"/>
        <v>212EPS023</v>
      </c>
      <c r="G135" s="24" t="str">
        <f t="shared" si="91"/>
        <v>212EPS005</v>
      </c>
      <c r="H135" s="24" t="str">
        <f t="shared" si="92"/>
        <v>212EPS040</v>
      </c>
      <c r="I135" s="24" t="str">
        <f t="shared" si="93"/>
        <v>212EPS017</v>
      </c>
      <c r="J135" s="24" t="str">
        <f t="shared" si="94"/>
        <v>212EAS016</v>
      </c>
      <c r="K135" s="144" t="s">
        <v>454</v>
      </c>
      <c r="L135" s="25" t="s">
        <v>803</v>
      </c>
      <c r="M135" s="141">
        <v>212</v>
      </c>
      <c r="N135" s="35">
        <v>1067</v>
      </c>
      <c r="O135" s="29">
        <v>0</v>
      </c>
      <c r="P135" s="29">
        <v>14</v>
      </c>
      <c r="Q135" s="29">
        <v>21</v>
      </c>
      <c r="R135" s="29">
        <v>0</v>
      </c>
      <c r="S135" s="29">
        <v>14</v>
      </c>
      <c r="T135" s="29">
        <v>0</v>
      </c>
      <c r="U135" s="29">
        <v>0</v>
      </c>
      <c r="V135" s="114">
        <v>0</v>
      </c>
      <c r="W135" s="133">
        <v>1116</v>
      </c>
      <c r="X135" s="35">
        <v>102</v>
      </c>
      <c r="Y135" s="29">
        <v>0</v>
      </c>
      <c r="Z135" s="29">
        <v>9</v>
      </c>
      <c r="AA135" s="29">
        <v>0</v>
      </c>
      <c r="AB135" s="29">
        <v>0</v>
      </c>
      <c r="AC135" s="29">
        <v>16</v>
      </c>
      <c r="AD135" s="29">
        <v>0</v>
      </c>
      <c r="AE135" s="29">
        <v>0</v>
      </c>
      <c r="AF135" s="114">
        <v>0</v>
      </c>
      <c r="AG135" s="133">
        <v>127</v>
      </c>
      <c r="AH135" s="35">
        <f t="shared" si="106"/>
        <v>196</v>
      </c>
      <c r="AI135" s="29">
        <f t="shared" si="107"/>
        <v>0</v>
      </c>
      <c r="AJ135" s="29">
        <f t="shared" si="108"/>
        <v>24</v>
      </c>
      <c r="AK135" s="29">
        <f t="shared" si="109"/>
        <v>0</v>
      </c>
      <c r="AL135" s="29">
        <f t="shared" si="110"/>
        <v>0</v>
      </c>
      <c r="AM135" s="29">
        <f t="shared" si="111"/>
        <v>6</v>
      </c>
      <c r="AN135" s="29">
        <f t="shared" si="112"/>
        <v>31</v>
      </c>
      <c r="AO135" s="29">
        <f t="shared" si="113"/>
        <v>0</v>
      </c>
      <c r="AP135" s="114">
        <f t="shared" si="114"/>
        <v>0</v>
      </c>
      <c r="AQ135" s="133">
        <f t="shared" ref="AQ135:AQ140" si="115">SUM(AH135:AP135)</f>
        <v>257</v>
      </c>
      <c r="AR135" s="63" t="str">
        <f t="shared" si="75"/>
        <v>649EPS040</v>
      </c>
      <c r="AS135" s="625" t="s">
        <v>1145</v>
      </c>
      <c r="AT135" s="625">
        <v>649</v>
      </c>
      <c r="AU135" s="625" t="s">
        <v>292</v>
      </c>
      <c r="AV135" s="626">
        <v>19</v>
      </c>
    </row>
    <row r="136" spans="2:48" ht="15" customHeight="1">
      <c r="B136" s="24" t="str">
        <f t="shared" si="86"/>
        <v>266EPS010</v>
      </c>
      <c r="C136" s="24" t="str">
        <f t="shared" si="87"/>
        <v>266EPS044</v>
      </c>
      <c r="D136" s="24" t="str">
        <f t="shared" si="88"/>
        <v>266EPS002</v>
      </c>
      <c r="E136" s="24" t="str">
        <f t="shared" si="89"/>
        <v>266EPS016</v>
      </c>
      <c r="F136" s="24" t="str">
        <f t="shared" si="90"/>
        <v>266EPS023</v>
      </c>
      <c r="G136" s="24" t="str">
        <f t="shared" si="91"/>
        <v>266EPS005</v>
      </c>
      <c r="H136" s="24" t="str">
        <f t="shared" si="92"/>
        <v>266EPS040</v>
      </c>
      <c r="I136" s="24" t="str">
        <f t="shared" si="93"/>
        <v>266EPS017</v>
      </c>
      <c r="J136" s="24" t="str">
        <f t="shared" si="94"/>
        <v>266EAS016</v>
      </c>
      <c r="K136" s="144" t="s">
        <v>460</v>
      </c>
      <c r="L136" s="25" t="s">
        <v>803</v>
      </c>
      <c r="M136" s="141">
        <v>266</v>
      </c>
      <c r="N136" s="35">
        <v>3728</v>
      </c>
      <c r="O136" s="29">
        <v>0</v>
      </c>
      <c r="P136" s="29">
        <v>125</v>
      </c>
      <c r="Q136" s="29">
        <v>168</v>
      </c>
      <c r="R136" s="29">
        <v>21</v>
      </c>
      <c r="S136" s="29">
        <v>147</v>
      </c>
      <c r="T136" s="29">
        <v>0</v>
      </c>
      <c r="U136" s="29">
        <v>0</v>
      </c>
      <c r="V136" s="114">
        <v>0</v>
      </c>
      <c r="W136" s="133">
        <v>4189</v>
      </c>
      <c r="X136" s="35">
        <v>451</v>
      </c>
      <c r="Y136" s="29">
        <v>0</v>
      </c>
      <c r="Z136" s="29">
        <v>121</v>
      </c>
      <c r="AA136" s="29">
        <v>78</v>
      </c>
      <c r="AB136" s="29">
        <v>12</v>
      </c>
      <c r="AC136" s="29">
        <v>226</v>
      </c>
      <c r="AD136" s="29">
        <v>0</v>
      </c>
      <c r="AE136" s="29">
        <v>0</v>
      </c>
      <c r="AF136" s="114">
        <v>0</v>
      </c>
      <c r="AG136" s="133">
        <v>888</v>
      </c>
      <c r="AH136" s="35">
        <f t="shared" si="106"/>
        <v>802</v>
      </c>
      <c r="AI136" s="29">
        <f t="shared" si="107"/>
        <v>0</v>
      </c>
      <c r="AJ136" s="29">
        <f t="shared" si="108"/>
        <v>181</v>
      </c>
      <c r="AK136" s="29">
        <f t="shared" si="109"/>
        <v>204</v>
      </c>
      <c r="AL136" s="29">
        <f t="shared" si="110"/>
        <v>18</v>
      </c>
      <c r="AM136" s="29">
        <f t="shared" si="111"/>
        <v>178</v>
      </c>
      <c r="AN136" s="29">
        <f t="shared" si="112"/>
        <v>41</v>
      </c>
      <c r="AO136" s="29">
        <f t="shared" si="113"/>
        <v>0</v>
      </c>
      <c r="AP136" s="114">
        <f t="shared" si="114"/>
        <v>1</v>
      </c>
      <c r="AQ136" s="133">
        <f t="shared" si="115"/>
        <v>1425</v>
      </c>
      <c r="AR136" s="63" t="str">
        <f t="shared" si="75"/>
        <v>652EPS040</v>
      </c>
      <c r="AS136" s="625" t="s">
        <v>1145</v>
      </c>
      <c r="AT136" s="625">
        <v>652</v>
      </c>
      <c r="AU136" s="625" t="s">
        <v>292</v>
      </c>
      <c r="AV136" s="626">
        <v>2</v>
      </c>
    </row>
    <row r="137" spans="2:48" ht="15" customHeight="1">
      <c r="B137" s="24" t="str">
        <f t="shared" si="86"/>
        <v>308EPS010</v>
      </c>
      <c r="C137" s="24" t="str">
        <f t="shared" si="87"/>
        <v>308EPS044</v>
      </c>
      <c r="D137" s="24" t="str">
        <f t="shared" si="88"/>
        <v>308EPS002</v>
      </c>
      <c r="E137" s="24" t="str">
        <f t="shared" si="89"/>
        <v>308EPS016</v>
      </c>
      <c r="F137" s="24" t="str">
        <f t="shared" si="90"/>
        <v>308EPS023</v>
      </c>
      <c r="G137" s="24" t="str">
        <f t="shared" si="91"/>
        <v>308EPS005</v>
      </c>
      <c r="H137" s="24" t="str">
        <f t="shared" si="92"/>
        <v>308EPS040</v>
      </c>
      <c r="I137" s="24" t="str">
        <f t="shared" si="93"/>
        <v>308EPS017</v>
      </c>
      <c r="J137" s="24" t="str">
        <f t="shared" si="94"/>
        <v>308EAS016</v>
      </c>
      <c r="K137" s="144" t="s">
        <v>464</v>
      </c>
      <c r="L137" s="25" t="s">
        <v>803</v>
      </c>
      <c r="M137" s="141">
        <v>308</v>
      </c>
      <c r="N137" s="35">
        <v>695</v>
      </c>
      <c r="O137" s="29">
        <v>0</v>
      </c>
      <c r="P137" s="29">
        <v>31</v>
      </c>
      <c r="Q137" s="29">
        <v>17</v>
      </c>
      <c r="R137" s="29">
        <v>0</v>
      </c>
      <c r="S137" s="29">
        <v>0</v>
      </c>
      <c r="T137" s="29">
        <v>0</v>
      </c>
      <c r="U137" s="29">
        <v>0</v>
      </c>
      <c r="V137" s="114">
        <v>0</v>
      </c>
      <c r="W137" s="133">
        <v>743</v>
      </c>
      <c r="X137" s="35">
        <v>72</v>
      </c>
      <c r="Y137" s="29">
        <v>0</v>
      </c>
      <c r="Z137" s="29">
        <v>22</v>
      </c>
      <c r="AA137" s="29">
        <v>0</v>
      </c>
      <c r="AB137" s="29">
        <v>0</v>
      </c>
      <c r="AC137" s="29">
        <v>0</v>
      </c>
      <c r="AD137" s="29">
        <v>0</v>
      </c>
      <c r="AE137" s="29">
        <v>0</v>
      </c>
      <c r="AF137" s="114">
        <v>0</v>
      </c>
      <c r="AG137" s="133">
        <v>94</v>
      </c>
      <c r="AH137" s="35">
        <f t="shared" si="106"/>
        <v>149</v>
      </c>
      <c r="AI137" s="29">
        <f t="shared" si="107"/>
        <v>0</v>
      </c>
      <c r="AJ137" s="29">
        <f t="shared" si="108"/>
        <v>28</v>
      </c>
      <c r="AK137" s="29">
        <f t="shared" si="109"/>
        <v>0</v>
      </c>
      <c r="AL137" s="29">
        <f t="shared" si="110"/>
        <v>0</v>
      </c>
      <c r="AM137" s="29">
        <f t="shared" si="111"/>
        <v>0</v>
      </c>
      <c r="AN137" s="29">
        <f t="shared" si="112"/>
        <v>23</v>
      </c>
      <c r="AO137" s="29">
        <f t="shared" si="113"/>
        <v>0</v>
      </c>
      <c r="AP137" s="114">
        <f t="shared" si="114"/>
        <v>0</v>
      </c>
      <c r="AQ137" s="133">
        <f t="shared" si="115"/>
        <v>200</v>
      </c>
      <c r="AR137" s="63" t="str">
        <f t="shared" ref="AR137:AR200" si="116">CONCATENATE(AT137,AU137)</f>
        <v>660EPS040</v>
      </c>
      <c r="AS137" s="625" t="s">
        <v>1145</v>
      </c>
      <c r="AT137" s="625">
        <v>660</v>
      </c>
      <c r="AU137" s="625" t="s">
        <v>292</v>
      </c>
      <c r="AV137" s="626">
        <v>7</v>
      </c>
    </row>
    <row r="138" spans="2:48" ht="15" customHeight="1">
      <c r="B138" s="24" t="str">
        <f t="shared" si="86"/>
        <v>360EPS010</v>
      </c>
      <c r="C138" s="24" t="str">
        <f t="shared" si="87"/>
        <v>360EPS044</v>
      </c>
      <c r="D138" s="24" t="str">
        <f t="shared" si="88"/>
        <v>360EPS002</v>
      </c>
      <c r="E138" s="24" t="str">
        <f t="shared" si="89"/>
        <v>360EPS016</v>
      </c>
      <c r="F138" s="24" t="str">
        <f t="shared" si="90"/>
        <v>360EPS023</v>
      </c>
      <c r="G138" s="24" t="str">
        <f t="shared" si="91"/>
        <v>360EPS005</v>
      </c>
      <c r="H138" s="24" t="str">
        <f t="shared" si="92"/>
        <v>360EPS040</v>
      </c>
      <c r="I138" s="24" t="str">
        <f t="shared" si="93"/>
        <v>360EPS017</v>
      </c>
      <c r="J138" s="24" t="str">
        <f t="shared" si="94"/>
        <v>360EAS016</v>
      </c>
      <c r="K138" s="147" t="s">
        <v>472</v>
      </c>
      <c r="L138" s="25" t="s">
        <v>803</v>
      </c>
      <c r="M138" s="141">
        <v>360</v>
      </c>
      <c r="N138" s="35">
        <v>6560</v>
      </c>
      <c r="O138" s="29">
        <v>1</v>
      </c>
      <c r="P138" s="29">
        <v>356</v>
      </c>
      <c r="Q138" s="29">
        <v>110</v>
      </c>
      <c r="R138" s="29">
        <v>275</v>
      </c>
      <c r="S138" s="29">
        <v>67</v>
      </c>
      <c r="T138" s="29">
        <v>1</v>
      </c>
      <c r="U138" s="29">
        <v>0</v>
      </c>
      <c r="V138" s="114">
        <v>0</v>
      </c>
      <c r="W138" s="133">
        <v>7370</v>
      </c>
      <c r="X138" s="35">
        <v>592</v>
      </c>
      <c r="Y138" s="29">
        <v>0</v>
      </c>
      <c r="Z138" s="29">
        <v>363</v>
      </c>
      <c r="AA138" s="29">
        <v>12</v>
      </c>
      <c r="AB138" s="29">
        <v>234</v>
      </c>
      <c r="AC138" s="29">
        <v>106</v>
      </c>
      <c r="AD138" s="29">
        <v>0</v>
      </c>
      <c r="AE138" s="29">
        <v>0</v>
      </c>
      <c r="AF138" s="114">
        <v>0</v>
      </c>
      <c r="AG138" s="133">
        <v>1307</v>
      </c>
      <c r="AH138" s="35">
        <f t="shared" si="106"/>
        <v>904</v>
      </c>
      <c r="AI138" s="29">
        <f t="shared" si="107"/>
        <v>0</v>
      </c>
      <c r="AJ138" s="29">
        <f t="shared" si="108"/>
        <v>470</v>
      </c>
      <c r="AK138" s="29">
        <f t="shared" si="109"/>
        <v>154</v>
      </c>
      <c r="AL138" s="29">
        <f t="shared" si="110"/>
        <v>266</v>
      </c>
      <c r="AM138" s="29">
        <f t="shared" si="111"/>
        <v>91</v>
      </c>
      <c r="AN138" s="29">
        <f t="shared" si="112"/>
        <v>96</v>
      </c>
      <c r="AO138" s="29">
        <f t="shared" si="113"/>
        <v>0</v>
      </c>
      <c r="AP138" s="114">
        <f t="shared" si="114"/>
        <v>0</v>
      </c>
      <c r="AQ138" s="133">
        <f t="shared" si="115"/>
        <v>1981</v>
      </c>
      <c r="AR138" s="63" t="str">
        <f t="shared" si="116"/>
        <v>667EPS040</v>
      </c>
      <c r="AS138" s="625" t="s">
        <v>1145</v>
      </c>
      <c r="AT138" s="625">
        <v>667</v>
      </c>
      <c r="AU138" s="625" t="s">
        <v>292</v>
      </c>
      <c r="AV138" s="626">
        <v>15</v>
      </c>
    </row>
    <row r="139" spans="2:48" ht="15" customHeight="1">
      <c r="B139" s="24" t="str">
        <f t="shared" si="86"/>
        <v>380EPS010</v>
      </c>
      <c r="C139" s="24" t="str">
        <f t="shared" si="87"/>
        <v>380EPS044</v>
      </c>
      <c r="D139" s="24" t="str">
        <f t="shared" si="88"/>
        <v>380EPS002</v>
      </c>
      <c r="E139" s="24" t="str">
        <f t="shared" si="89"/>
        <v>380EPS016</v>
      </c>
      <c r="F139" s="24" t="str">
        <f t="shared" si="90"/>
        <v>380EPS023</v>
      </c>
      <c r="G139" s="24" t="str">
        <f t="shared" si="91"/>
        <v>380EPS005</v>
      </c>
      <c r="H139" s="24" t="str">
        <f t="shared" si="92"/>
        <v>380EPS040</v>
      </c>
      <c r="I139" s="24" t="str">
        <f t="shared" si="93"/>
        <v>380EPS017</v>
      </c>
      <c r="J139" s="24" t="str">
        <f t="shared" si="94"/>
        <v>380EAS016</v>
      </c>
      <c r="K139" s="144" t="s">
        <v>477</v>
      </c>
      <c r="L139" s="25" t="s">
        <v>803</v>
      </c>
      <c r="M139" s="141">
        <v>380</v>
      </c>
      <c r="N139" s="35">
        <v>0</v>
      </c>
      <c r="O139" s="29">
        <v>0</v>
      </c>
      <c r="P139" s="29">
        <v>0</v>
      </c>
      <c r="Q139" s="29">
        <v>16</v>
      </c>
      <c r="R139" s="29">
        <v>1</v>
      </c>
      <c r="S139" s="29">
        <v>12</v>
      </c>
      <c r="T139" s="29">
        <v>0</v>
      </c>
      <c r="U139" s="29">
        <v>0</v>
      </c>
      <c r="V139" s="114">
        <v>0</v>
      </c>
      <c r="W139" s="133">
        <v>29</v>
      </c>
      <c r="X139" s="35">
        <v>0</v>
      </c>
      <c r="Y139" s="29">
        <v>0</v>
      </c>
      <c r="Z139" s="29">
        <v>0</v>
      </c>
      <c r="AA139" s="29">
        <v>0</v>
      </c>
      <c r="AB139" s="29">
        <v>2</v>
      </c>
      <c r="AC139" s="29">
        <v>17</v>
      </c>
      <c r="AD139" s="29">
        <v>0</v>
      </c>
      <c r="AE139" s="29">
        <v>0</v>
      </c>
      <c r="AF139" s="114">
        <v>0</v>
      </c>
      <c r="AG139" s="133">
        <v>19</v>
      </c>
      <c r="AH139" s="35">
        <f t="shared" si="106"/>
        <v>0</v>
      </c>
      <c r="AI139" s="29">
        <f t="shared" si="107"/>
        <v>0</v>
      </c>
      <c r="AJ139" s="29">
        <f t="shared" si="108"/>
        <v>0</v>
      </c>
      <c r="AK139" s="29">
        <f t="shared" si="109"/>
        <v>0</v>
      </c>
      <c r="AL139" s="29">
        <f t="shared" si="110"/>
        <v>2</v>
      </c>
      <c r="AM139" s="29">
        <f t="shared" si="111"/>
        <v>4</v>
      </c>
      <c r="AN139" s="29">
        <f t="shared" si="112"/>
        <v>15</v>
      </c>
      <c r="AO139" s="29">
        <f t="shared" si="113"/>
        <v>0</v>
      </c>
      <c r="AP139" s="114">
        <f t="shared" si="114"/>
        <v>0</v>
      </c>
      <c r="AQ139" s="133">
        <f t="shared" si="115"/>
        <v>21</v>
      </c>
      <c r="AR139" s="63" t="str">
        <f t="shared" si="116"/>
        <v>674EPS040</v>
      </c>
      <c r="AS139" s="625" t="s">
        <v>1145</v>
      </c>
      <c r="AT139" s="625">
        <v>674</v>
      </c>
      <c r="AU139" s="625" t="s">
        <v>292</v>
      </c>
      <c r="AV139" s="626">
        <v>10</v>
      </c>
    </row>
    <row r="140" spans="2:48" ht="15" customHeight="1" thickBot="1">
      <c r="B140" s="24" t="str">
        <f t="shared" si="86"/>
        <v>631EPS010</v>
      </c>
      <c r="C140" s="24" t="str">
        <f t="shared" si="87"/>
        <v>631EPS044</v>
      </c>
      <c r="D140" s="24" t="str">
        <f t="shared" si="88"/>
        <v>631EPS002</v>
      </c>
      <c r="E140" s="24" t="str">
        <f t="shared" si="89"/>
        <v>631EPS016</v>
      </c>
      <c r="F140" s="24" t="str">
        <f t="shared" si="90"/>
        <v>631EPS023</v>
      </c>
      <c r="G140" s="24" t="str">
        <f t="shared" si="91"/>
        <v>631EPS005</v>
      </c>
      <c r="H140" s="24" t="str">
        <f t="shared" si="92"/>
        <v>631EPS040</v>
      </c>
      <c r="I140" s="24" t="str">
        <f t="shared" si="93"/>
        <v>631EPS017</v>
      </c>
      <c r="J140" s="24" t="str">
        <f t="shared" si="94"/>
        <v>631EAS016</v>
      </c>
      <c r="K140" s="627" t="s">
        <v>500</v>
      </c>
      <c r="L140" s="151" t="s">
        <v>803</v>
      </c>
      <c r="M140" s="152">
        <v>631</v>
      </c>
      <c r="N140" s="36">
        <v>1613</v>
      </c>
      <c r="O140" s="37">
        <v>0</v>
      </c>
      <c r="P140" s="37">
        <v>0</v>
      </c>
      <c r="Q140" s="37">
        <v>61</v>
      </c>
      <c r="R140" s="37">
        <v>0</v>
      </c>
      <c r="S140" s="37">
        <v>38</v>
      </c>
      <c r="T140" s="37">
        <v>0</v>
      </c>
      <c r="U140" s="37">
        <v>0</v>
      </c>
      <c r="V140" s="116">
        <v>0</v>
      </c>
      <c r="W140" s="134">
        <v>1712</v>
      </c>
      <c r="X140" s="36">
        <v>203</v>
      </c>
      <c r="Y140" s="37">
        <v>0</v>
      </c>
      <c r="Z140" s="37">
        <v>0</v>
      </c>
      <c r="AA140" s="37">
        <v>4</v>
      </c>
      <c r="AB140" s="37">
        <v>0</v>
      </c>
      <c r="AC140" s="37">
        <v>75</v>
      </c>
      <c r="AD140" s="37">
        <v>0</v>
      </c>
      <c r="AE140" s="37">
        <v>0</v>
      </c>
      <c r="AF140" s="116">
        <v>0</v>
      </c>
      <c r="AG140" s="134">
        <v>282</v>
      </c>
      <c r="AH140" s="36">
        <f t="shared" si="106"/>
        <v>425</v>
      </c>
      <c r="AI140" s="37">
        <f t="shared" si="107"/>
        <v>0</v>
      </c>
      <c r="AJ140" s="37">
        <f t="shared" si="108"/>
        <v>0</v>
      </c>
      <c r="AK140" s="37">
        <f t="shared" si="109"/>
        <v>51</v>
      </c>
      <c r="AL140" s="37">
        <f t="shared" si="110"/>
        <v>2</v>
      </c>
      <c r="AM140" s="37">
        <f t="shared" si="111"/>
        <v>12</v>
      </c>
      <c r="AN140" s="37">
        <f t="shared" si="112"/>
        <v>18</v>
      </c>
      <c r="AO140" s="37">
        <f t="shared" si="113"/>
        <v>0</v>
      </c>
      <c r="AP140" s="116">
        <f t="shared" si="114"/>
        <v>0</v>
      </c>
      <c r="AQ140" s="134">
        <f t="shared" si="115"/>
        <v>508</v>
      </c>
      <c r="AR140" s="63" t="str">
        <f t="shared" si="116"/>
        <v>697EPS016</v>
      </c>
      <c r="AS140" s="625" t="s">
        <v>1145</v>
      </c>
      <c r="AT140" s="625">
        <v>697</v>
      </c>
      <c r="AU140" s="625" t="s">
        <v>771</v>
      </c>
      <c r="AV140" s="626">
        <v>53</v>
      </c>
    </row>
    <row r="141" spans="2:48" ht="15" customHeight="1">
      <c r="AR141" s="63" t="str">
        <f t="shared" si="116"/>
        <v>697EPS040</v>
      </c>
      <c r="AS141" s="625" t="s">
        <v>1145</v>
      </c>
      <c r="AT141" s="625">
        <v>697</v>
      </c>
      <c r="AU141" s="625" t="s">
        <v>292</v>
      </c>
      <c r="AV141" s="626">
        <v>12</v>
      </c>
    </row>
    <row r="142" spans="2:48" ht="15" customHeight="1">
      <c r="K142" s="198" t="s">
        <v>401</v>
      </c>
      <c r="L142" s="1140" t="str">
        <f>'1. Población_Afiliada_Regimen'!H140</f>
        <v>Julio 2024</v>
      </c>
      <c r="M142" s="1141"/>
      <c r="AR142" s="63" t="str">
        <f t="shared" si="116"/>
        <v>756EPS040</v>
      </c>
      <c r="AS142" s="625" t="s">
        <v>1145</v>
      </c>
      <c r="AT142" s="625">
        <v>756</v>
      </c>
      <c r="AU142" s="625" t="s">
        <v>292</v>
      </c>
      <c r="AV142" s="626">
        <v>22</v>
      </c>
    </row>
    <row r="143" spans="2:48" ht="15" customHeight="1">
      <c r="K143" s="200"/>
      <c r="L143" s="1142" t="s">
        <v>1148</v>
      </c>
      <c r="M143" s="1143"/>
      <c r="AR143" s="63" t="str">
        <f t="shared" si="116"/>
        <v>30EPS002</v>
      </c>
      <c r="AS143" s="625" t="s">
        <v>976</v>
      </c>
      <c r="AT143" s="625">
        <v>30</v>
      </c>
      <c r="AU143" s="625" t="s">
        <v>328</v>
      </c>
      <c r="AV143" s="626">
        <v>98</v>
      </c>
    </row>
    <row r="144" spans="2:48" ht="15" customHeight="1">
      <c r="K144" s="201" t="s">
        <v>404</v>
      </c>
      <c r="L144" s="1087" t="s">
        <v>1149</v>
      </c>
      <c r="M144" s="1088"/>
      <c r="AR144" s="63" t="str">
        <f t="shared" si="116"/>
        <v>30EPS016</v>
      </c>
      <c r="AS144" s="625" t="s">
        <v>976</v>
      </c>
      <c r="AT144" s="625">
        <v>30</v>
      </c>
      <c r="AU144" s="625" t="s">
        <v>771</v>
      </c>
      <c r="AV144" s="626">
        <v>25</v>
      </c>
    </row>
    <row r="145" spans="44:48" ht="15" customHeight="1">
      <c r="AR145" s="63" t="str">
        <f t="shared" si="116"/>
        <v>30EPS040</v>
      </c>
      <c r="AS145" s="625" t="s">
        <v>976</v>
      </c>
      <c r="AT145" s="625">
        <v>30</v>
      </c>
      <c r="AU145" s="625" t="s">
        <v>292</v>
      </c>
      <c r="AV145" s="626">
        <v>8</v>
      </c>
    </row>
    <row r="146" spans="44:48" ht="15" customHeight="1">
      <c r="AR146" s="63" t="str">
        <f t="shared" si="116"/>
        <v>34EPS040</v>
      </c>
      <c r="AS146" s="625" t="s">
        <v>976</v>
      </c>
      <c r="AT146" s="625">
        <v>34</v>
      </c>
      <c r="AU146" s="625" t="s">
        <v>292</v>
      </c>
      <c r="AV146" s="626">
        <v>28</v>
      </c>
    </row>
    <row r="147" spans="44:48" ht="15" customHeight="1">
      <c r="AR147" s="63" t="str">
        <f t="shared" si="116"/>
        <v>91EPS040</v>
      </c>
      <c r="AS147" s="625" t="s">
        <v>976</v>
      </c>
      <c r="AT147" s="625">
        <v>91</v>
      </c>
      <c r="AU147" s="625" t="s">
        <v>292</v>
      </c>
      <c r="AV147" s="626">
        <v>2</v>
      </c>
    </row>
    <row r="148" spans="44:48" ht="15" customHeight="1">
      <c r="AR148" s="63" t="str">
        <f t="shared" si="116"/>
        <v>93EPS040</v>
      </c>
      <c r="AS148" s="625" t="s">
        <v>976</v>
      </c>
      <c r="AT148" s="625">
        <v>93</v>
      </c>
      <c r="AU148" s="625" t="s">
        <v>292</v>
      </c>
      <c r="AV148" s="626">
        <v>5</v>
      </c>
    </row>
    <row r="149" spans="44:48" ht="15" customHeight="1">
      <c r="AR149" s="63" t="str">
        <f t="shared" si="116"/>
        <v>101EPS040</v>
      </c>
      <c r="AS149" s="625" t="s">
        <v>976</v>
      </c>
      <c r="AT149" s="625">
        <v>101</v>
      </c>
      <c r="AU149" s="625" t="s">
        <v>292</v>
      </c>
      <c r="AV149" s="626">
        <v>15</v>
      </c>
    </row>
    <row r="150" spans="44:48" ht="15" customHeight="1">
      <c r="AR150" s="63" t="str">
        <f t="shared" si="116"/>
        <v>145EPS040</v>
      </c>
      <c r="AS150" s="625" t="s">
        <v>976</v>
      </c>
      <c r="AT150" s="625">
        <v>145</v>
      </c>
      <c r="AU150" s="625" t="s">
        <v>292</v>
      </c>
      <c r="AV150" s="626">
        <v>1</v>
      </c>
    </row>
    <row r="151" spans="44:48" ht="15" customHeight="1">
      <c r="AR151" s="63" t="str">
        <f t="shared" si="116"/>
        <v>209EPS040</v>
      </c>
      <c r="AS151" s="625" t="s">
        <v>976</v>
      </c>
      <c r="AT151" s="625">
        <v>209</v>
      </c>
      <c r="AU151" s="625" t="s">
        <v>292</v>
      </c>
      <c r="AV151" s="626">
        <v>4</v>
      </c>
    </row>
    <row r="152" spans="44:48" ht="15" customHeight="1">
      <c r="AR152" s="63" t="str">
        <f t="shared" si="116"/>
        <v>282EPS040</v>
      </c>
      <c r="AS152" s="625" t="s">
        <v>976</v>
      </c>
      <c r="AT152" s="625">
        <v>282</v>
      </c>
      <c r="AU152" s="625" t="s">
        <v>292</v>
      </c>
      <c r="AV152" s="626">
        <v>26</v>
      </c>
    </row>
    <row r="153" spans="44:48" ht="15" customHeight="1">
      <c r="AR153" s="63" t="str">
        <f t="shared" si="116"/>
        <v>353EPS040</v>
      </c>
      <c r="AS153" s="625" t="s">
        <v>976</v>
      </c>
      <c r="AT153" s="625">
        <v>353</v>
      </c>
      <c r="AU153" s="625" t="s">
        <v>292</v>
      </c>
      <c r="AV153" s="626">
        <v>1</v>
      </c>
    </row>
    <row r="154" spans="44:48" ht="15" customHeight="1">
      <c r="AR154" s="63" t="str">
        <f t="shared" si="116"/>
        <v>364EPS040</v>
      </c>
      <c r="AS154" s="625" t="s">
        <v>976</v>
      </c>
      <c r="AT154" s="625">
        <v>364</v>
      </c>
      <c r="AU154" s="625" t="s">
        <v>292</v>
      </c>
      <c r="AV154" s="626">
        <v>15</v>
      </c>
    </row>
    <row r="155" spans="44:48" ht="15" customHeight="1">
      <c r="AR155" s="63" t="str">
        <f t="shared" si="116"/>
        <v>390EPS040</v>
      </c>
      <c r="AS155" s="625" t="s">
        <v>976</v>
      </c>
      <c r="AT155" s="625">
        <v>390</v>
      </c>
      <c r="AU155" s="625" t="s">
        <v>292</v>
      </c>
      <c r="AV155" s="626">
        <v>18</v>
      </c>
    </row>
    <row r="156" spans="44:48" ht="15" customHeight="1">
      <c r="AR156" s="63" t="str">
        <f t="shared" si="116"/>
        <v>467EPS040</v>
      </c>
      <c r="AS156" s="625" t="s">
        <v>976</v>
      </c>
      <c r="AT156" s="625">
        <v>467</v>
      </c>
      <c r="AU156" s="625" t="s">
        <v>292</v>
      </c>
      <c r="AV156" s="626">
        <v>1</v>
      </c>
    </row>
    <row r="157" spans="44:48" ht="15" customHeight="1">
      <c r="AR157" s="63" t="str">
        <f t="shared" si="116"/>
        <v>576EPS040</v>
      </c>
      <c r="AS157" s="625" t="s">
        <v>976</v>
      </c>
      <c r="AT157" s="625">
        <v>576</v>
      </c>
      <c r="AU157" s="625" t="s">
        <v>292</v>
      </c>
      <c r="AV157" s="626">
        <v>2</v>
      </c>
    </row>
    <row r="158" spans="44:48" ht="15" customHeight="1">
      <c r="AR158" s="63" t="str">
        <f t="shared" si="116"/>
        <v>642EPS040</v>
      </c>
      <c r="AS158" s="625" t="s">
        <v>976</v>
      </c>
      <c r="AT158" s="625">
        <v>642</v>
      </c>
      <c r="AU158" s="625" t="s">
        <v>292</v>
      </c>
      <c r="AV158" s="626">
        <v>3</v>
      </c>
    </row>
    <row r="159" spans="44:48" ht="15" customHeight="1">
      <c r="AR159" s="63" t="str">
        <f t="shared" si="116"/>
        <v>679EPS016</v>
      </c>
      <c r="AS159" s="625" t="s">
        <v>976</v>
      </c>
      <c r="AT159" s="625">
        <v>679</v>
      </c>
      <c r="AU159" s="625" t="s">
        <v>771</v>
      </c>
      <c r="AV159" s="626">
        <v>6</v>
      </c>
    </row>
    <row r="160" spans="44:48" ht="15" customHeight="1">
      <c r="AR160" s="63" t="str">
        <f t="shared" si="116"/>
        <v>679EPS040</v>
      </c>
      <c r="AS160" s="625" t="s">
        <v>976</v>
      </c>
      <c r="AT160" s="625">
        <v>679</v>
      </c>
      <c r="AU160" s="625" t="s">
        <v>292</v>
      </c>
      <c r="AV160" s="626">
        <v>6</v>
      </c>
    </row>
    <row r="161" spans="44:48" ht="15" customHeight="1">
      <c r="AR161" s="63" t="str">
        <f t="shared" si="116"/>
        <v>789EPS040</v>
      </c>
      <c r="AS161" s="625" t="s">
        <v>976</v>
      </c>
      <c r="AT161" s="625">
        <v>789</v>
      </c>
      <c r="AU161" s="625" t="s">
        <v>292</v>
      </c>
      <c r="AV161" s="626">
        <v>6</v>
      </c>
    </row>
    <row r="162" spans="44:48" ht="15" customHeight="1">
      <c r="AR162" s="63" t="str">
        <f t="shared" si="116"/>
        <v>809EPS040</v>
      </c>
      <c r="AS162" s="625" t="s">
        <v>976</v>
      </c>
      <c r="AT162" s="625">
        <v>809</v>
      </c>
      <c r="AU162" s="625" t="s">
        <v>292</v>
      </c>
      <c r="AV162" s="626">
        <v>2</v>
      </c>
    </row>
    <row r="163" spans="44:48" ht="15" customHeight="1">
      <c r="AR163" s="63" t="str">
        <f t="shared" si="116"/>
        <v>847EPS040</v>
      </c>
      <c r="AS163" s="625" t="s">
        <v>976</v>
      </c>
      <c r="AT163" s="625">
        <v>847</v>
      </c>
      <c r="AU163" s="625" t="s">
        <v>292</v>
      </c>
      <c r="AV163" s="626">
        <v>17</v>
      </c>
    </row>
    <row r="164" spans="44:48" ht="15" customHeight="1">
      <c r="AR164" s="63" t="str">
        <f t="shared" si="116"/>
        <v>856EPS040</v>
      </c>
      <c r="AS164" s="625" t="s">
        <v>976</v>
      </c>
      <c r="AT164" s="625">
        <v>856</v>
      </c>
      <c r="AU164" s="625" t="s">
        <v>292</v>
      </c>
      <c r="AV164" s="626">
        <v>5</v>
      </c>
    </row>
    <row r="165" spans="44:48" ht="15" customHeight="1">
      <c r="AR165" s="63" t="str">
        <f t="shared" si="116"/>
        <v>861EPS040</v>
      </c>
      <c r="AS165" s="625" t="s">
        <v>976</v>
      </c>
      <c r="AT165" s="625">
        <v>861</v>
      </c>
      <c r="AU165" s="625" t="s">
        <v>292</v>
      </c>
      <c r="AV165" s="626">
        <v>11</v>
      </c>
    </row>
    <row r="166" spans="44:48" ht="15" customHeight="1">
      <c r="AR166" s="63" t="str">
        <f t="shared" si="116"/>
        <v>1EAS016</v>
      </c>
      <c r="AS166" s="625" t="s">
        <v>977</v>
      </c>
      <c r="AT166" s="625">
        <v>1</v>
      </c>
      <c r="AU166" s="625" t="s">
        <v>331</v>
      </c>
      <c r="AV166" s="626">
        <v>3</v>
      </c>
    </row>
    <row r="167" spans="44:48" ht="15" customHeight="1">
      <c r="AR167" s="63" t="str">
        <f t="shared" si="116"/>
        <v>1EPS002</v>
      </c>
      <c r="AS167" s="625" t="s">
        <v>977</v>
      </c>
      <c r="AT167" s="625">
        <v>1</v>
      </c>
      <c r="AU167" s="625" t="s">
        <v>328</v>
      </c>
      <c r="AV167" s="626">
        <v>4629</v>
      </c>
    </row>
    <row r="168" spans="44:48" ht="15" customHeight="1">
      <c r="AR168" s="63" t="str">
        <f t="shared" si="116"/>
        <v>1EPS005</v>
      </c>
      <c r="AS168" s="625" t="s">
        <v>977</v>
      </c>
      <c r="AT168" s="625">
        <v>1</v>
      </c>
      <c r="AU168" s="625" t="s">
        <v>329</v>
      </c>
      <c r="AV168" s="626">
        <v>2139</v>
      </c>
    </row>
    <row r="169" spans="44:48" ht="15" customHeight="1">
      <c r="AR169" s="63" t="str">
        <f t="shared" si="116"/>
        <v>1EPS010</v>
      </c>
      <c r="AS169" s="625" t="s">
        <v>977</v>
      </c>
      <c r="AT169" s="625">
        <v>1</v>
      </c>
      <c r="AU169" s="625" t="s">
        <v>326</v>
      </c>
      <c r="AV169" s="626">
        <v>8393</v>
      </c>
    </row>
    <row r="170" spans="44:48" ht="15" customHeight="1">
      <c r="AR170" s="63" t="str">
        <f t="shared" si="116"/>
        <v>1EPS016</v>
      </c>
      <c r="AS170" s="625" t="s">
        <v>977</v>
      </c>
      <c r="AT170" s="625">
        <v>1</v>
      </c>
      <c r="AU170" s="625" t="s">
        <v>771</v>
      </c>
      <c r="AV170" s="626">
        <v>1826</v>
      </c>
    </row>
    <row r="171" spans="44:48" ht="15" customHeight="1">
      <c r="AR171" s="63" t="str">
        <f t="shared" si="116"/>
        <v>1EPS017</v>
      </c>
      <c r="AS171" s="625" t="s">
        <v>977</v>
      </c>
      <c r="AT171" s="625">
        <v>1</v>
      </c>
      <c r="AU171" s="625" t="s">
        <v>340</v>
      </c>
      <c r="AV171" s="626">
        <v>3</v>
      </c>
    </row>
    <row r="172" spans="44:48" ht="15" customHeight="1">
      <c r="AR172" s="63" t="str">
        <f t="shared" si="116"/>
        <v>1EPS023</v>
      </c>
      <c r="AS172" s="625" t="s">
        <v>977</v>
      </c>
      <c r="AT172" s="625">
        <v>1</v>
      </c>
      <c r="AU172" s="625" t="s">
        <v>1127</v>
      </c>
      <c r="AV172" s="626">
        <v>2344</v>
      </c>
    </row>
    <row r="173" spans="44:48" ht="15" customHeight="1">
      <c r="AR173" s="63" t="str">
        <f t="shared" si="116"/>
        <v>1EPS040</v>
      </c>
      <c r="AS173" s="625" t="s">
        <v>977</v>
      </c>
      <c r="AT173" s="625">
        <v>1</v>
      </c>
      <c r="AU173" s="625" t="s">
        <v>292</v>
      </c>
      <c r="AV173" s="626">
        <v>1557</v>
      </c>
    </row>
    <row r="174" spans="44:48" ht="15" customHeight="1">
      <c r="AR174" s="63" t="str">
        <f t="shared" si="116"/>
        <v>1ESSC02</v>
      </c>
      <c r="AS174" s="625" t="s">
        <v>977</v>
      </c>
      <c r="AT174" s="625">
        <v>1</v>
      </c>
      <c r="AU174" s="625" t="s">
        <v>1135</v>
      </c>
      <c r="AV174" s="626">
        <v>15</v>
      </c>
    </row>
    <row r="175" spans="44:48" ht="15" customHeight="1">
      <c r="AR175" s="63" t="str">
        <f t="shared" si="116"/>
        <v>79EPS002</v>
      </c>
      <c r="AS175" s="625" t="s">
        <v>977</v>
      </c>
      <c r="AT175" s="625">
        <v>79</v>
      </c>
      <c r="AU175" s="625" t="s">
        <v>328</v>
      </c>
      <c r="AV175" s="626">
        <v>11</v>
      </c>
    </row>
    <row r="176" spans="44:48" ht="15" customHeight="1">
      <c r="AR176" s="63" t="str">
        <f t="shared" si="116"/>
        <v>79EPS010</v>
      </c>
      <c r="AS176" s="625" t="s">
        <v>977</v>
      </c>
      <c r="AT176" s="625">
        <v>79</v>
      </c>
      <c r="AU176" s="625" t="s">
        <v>326</v>
      </c>
      <c r="AV176" s="626">
        <v>39</v>
      </c>
    </row>
    <row r="177" spans="44:48" ht="15" customHeight="1">
      <c r="AR177" s="63" t="str">
        <f t="shared" si="116"/>
        <v>79EPS016</v>
      </c>
      <c r="AS177" s="625" t="s">
        <v>977</v>
      </c>
      <c r="AT177" s="625">
        <v>79</v>
      </c>
      <c r="AU177" s="625" t="s">
        <v>771</v>
      </c>
      <c r="AV177" s="626">
        <v>37</v>
      </c>
    </row>
    <row r="178" spans="44:48" ht="15" customHeight="1">
      <c r="AR178" s="63" t="str">
        <f t="shared" si="116"/>
        <v>79EPS040</v>
      </c>
      <c r="AS178" s="625" t="s">
        <v>977</v>
      </c>
      <c r="AT178" s="625">
        <v>79</v>
      </c>
      <c r="AU178" s="625" t="s">
        <v>292</v>
      </c>
      <c r="AV178" s="626">
        <v>24</v>
      </c>
    </row>
    <row r="179" spans="44:48" ht="15" customHeight="1">
      <c r="AR179" s="63" t="str">
        <f t="shared" si="116"/>
        <v>88EPS002</v>
      </c>
      <c r="AS179" s="625" t="s">
        <v>977</v>
      </c>
      <c r="AT179" s="625">
        <v>88</v>
      </c>
      <c r="AU179" s="625" t="s">
        <v>328</v>
      </c>
      <c r="AV179" s="626">
        <v>487</v>
      </c>
    </row>
    <row r="180" spans="44:48" ht="15" customHeight="1">
      <c r="AR180" s="63" t="str">
        <f t="shared" si="116"/>
        <v>88EPS005</v>
      </c>
      <c r="AS180" s="625" t="s">
        <v>977</v>
      </c>
      <c r="AT180" s="625">
        <v>88</v>
      </c>
      <c r="AU180" s="625" t="s">
        <v>329</v>
      </c>
      <c r="AV180" s="626">
        <v>153</v>
      </c>
    </row>
    <row r="181" spans="44:48" ht="15" customHeight="1">
      <c r="AR181" s="63" t="str">
        <f t="shared" si="116"/>
        <v>88EPS010</v>
      </c>
      <c r="AS181" s="625" t="s">
        <v>977</v>
      </c>
      <c r="AT181" s="625">
        <v>88</v>
      </c>
      <c r="AU181" s="625" t="s">
        <v>326</v>
      </c>
      <c r="AV181" s="626">
        <v>1031</v>
      </c>
    </row>
    <row r="182" spans="44:48" ht="15" customHeight="1">
      <c r="AR182" s="63" t="str">
        <f t="shared" si="116"/>
        <v>88EPS016</v>
      </c>
      <c r="AS182" s="625" t="s">
        <v>977</v>
      </c>
      <c r="AT182" s="625">
        <v>88</v>
      </c>
      <c r="AU182" s="625" t="s">
        <v>771</v>
      </c>
      <c r="AV182" s="626">
        <v>238</v>
      </c>
    </row>
    <row r="183" spans="44:48" ht="15" customHeight="1">
      <c r="AR183" s="63" t="str">
        <f t="shared" si="116"/>
        <v>88EPS023</v>
      </c>
      <c r="AS183" s="625" t="s">
        <v>977</v>
      </c>
      <c r="AT183" s="625">
        <v>88</v>
      </c>
      <c r="AU183" s="625" t="s">
        <v>1127</v>
      </c>
      <c r="AV183" s="626">
        <v>362</v>
      </c>
    </row>
    <row r="184" spans="44:48" ht="15" customHeight="1">
      <c r="AR184" s="63" t="str">
        <f t="shared" si="116"/>
        <v>88EPS040</v>
      </c>
      <c r="AS184" s="625" t="s">
        <v>977</v>
      </c>
      <c r="AT184" s="625">
        <v>88</v>
      </c>
      <c r="AU184" s="625" t="s">
        <v>292</v>
      </c>
      <c r="AV184" s="626">
        <v>176</v>
      </c>
    </row>
    <row r="185" spans="44:48" ht="15" customHeight="1">
      <c r="AR185" s="63" t="str">
        <f t="shared" si="116"/>
        <v>129EPS002</v>
      </c>
      <c r="AS185" s="625" t="s">
        <v>977</v>
      </c>
      <c r="AT185" s="625">
        <v>129</v>
      </c>
      <c r="AU185" s="625" t="s">
        <v>328</v>
      </c>
      <c r="AV185" s="626">
        <v>85</v>
      </c>
    </row>
    <row r="186" spans="44:48" ht="15" customHeight="1">
      <c r="AR186" s="63" t="str">
        <f t="shared" si="116"/>
        <v>129EPS005</v>
      </c>
      <c r="AS186" s="625" t="s">
        <v>977</v>
      </c>
      <c r="AT186" s="625">
        <v>129</v>
      </c>
      <c r="AU186" s="625" t="s">
        <v>329</v>
      </c>
      <c r="AV186" s="626">
        <v>1</v>
      </c>
    </row>
    <row r="187" spans="44:48" ht="15" customHeight="1">
      <c r="AR187" s="63" t="str">
        <f t="shared" si="116"/>
        <v>129EPS010</v>
      </c>
      <c r="AS187" s="625" t="s">
        <v>977</v>
      </c>
      <c r="AT187" s="625">
        <v>129</v>
      </c>
      <c r="AU187" s="625" t="s">
        <v>326</v>
      </c>
      <c r="AV187" s="626">
        <v>220</v>
      </c>
    </row>
    <row r="188" spans="44:48" ht="15" customHeight="1">
      <c r="AR188" s="63" t="str">
        <f t="shared" si="116"/>
        <v>129EPS016</v>
      </c>
      <c r="AS188" s="625" t="s">
        <v>977</v>
      </c>
      <c r="AT188" s="625">
        <v>129</v>
      </c>
      <c r="AU188" s="625" t="s">
        <v>771</v>
      </c>
      <c r="AV188" s="626">
        <v>33</v>
      </c>
    </row>
    <row r="189" spans="44:48" ht="15" customHeight="1">
      <c r="AR189" s="63" t="str">
        <f t="shared" si="116"/>
        <v>129EPS040</v>
      </c>
      <c r="AS189" s="625" t="s">
        <v>977</v>
      </c>
      <c r="AT189" s="625">
        <v>129</v>
      </c>
      <c r="AU189" s="625" t="s">
        <v>292</v>
      </c>
      <c r="AV189" s="626">
        <v>53</v>
      </c>
    </row>
    <row r="190" spans="44:48" ht="15" customHeight="1">
      <c r="AR190" s="63" t="str">
        <f t="shared" si="116"/>
        <v>212EPS002</v>
      </c>
      <c r="AS190" s="625" t="s">
        <v>977</v>
      </c>
      <c r="AT190" s="625">
        <v>212</v>
      </c>
      <c r="AU190" s="625" t="s">
        <v>328</v>
      </c>
      <c r="AV190" s="626">
        <v>24</v>
      </c>
    </row>
    <row r="191" spans="44:48" ht="15" customHeight="1">
      <c r="AR191" s="63" t="str">
        <f t="shared" si="116"/>
        <v>212EPS005</v>
      </c>
      <c r="AS191" s="625" t="s">
        <v>977</v>
      </c>
      <c r="AT191" s="625">
        <v>212</v>
      </c>
      <c r="AU191" s="625" t="s">
        <v>329</v>
      </c>
      <c r="AV191" s="626">
        <v>6</v>
      </c>
    </row>
    <row r="192" spans="44:48" ht="15" customHeight="1">
      <c r="AR192" s="63" t="str">
        <f t="shared" si="116"/>
        <v>212EPS010</v>
      </c>
      <c r="AS192" s="625" t="s">
        <v>977</v>
      </c>
      <c r="AT192" s="625">
        <v>212</v>
      </c>
      <c r="AU192" s="625" t="s">
        <v>326</v>
      </c>
      <c r="AV192" s="626">
        <v>196</v>
      </c>
    </row>
    <row r="193" spans="44:48" ht="15" customHeight="1">
      <c r="AR193" s="63" t="str">
        <f t="shared" si="116"/>
        <v>212EPS040</v>
      </c>
      <c r="AS193" s="625" t="s">
        <v>977</v>
      </c>
      <c r="AT193" s="625">
        <v>212</v>
      </c>
      <c r="AU193" s="625" t="s">
        <v>292</v>
      </c>
      <c r="AV193" s="626">
        <v>31</v>
      </c>
    </row>
    <row r="194" spans="44:48" ht="15" customHeight="1">
      <c r="AR194" s="63" t="str">
        <f t="shared" si="116"/>
        <v>266EAS016</v>
      </c>
      <c r="AS194" s="625" t="s">
        <v>977</v>
      </c>
      <c r="AT194" s="625">
        <v>266</v>
      </c>
      <c r="AU194" s="625" t="s">
        <v>331</v>
      </c>
      <c r="AV194" s="626">
        <v>1</v>
      </c>
    </row>
    <row r="195" spans="44:48" ht="15" customHeight="1">
      <c r="AR195" s="63" t="str">
        <f t="shared" si="116"/>
        <v>266EPS002</v>
      </c>
      <c r="AS195" s="625" t="s">
        <v>977</v>
      </c>
      <c r="AT195" s="625">
        <v>266</v>
      </c>
      <c r="AU195" s="625" t="s">
        <v>328</v>
      </c>
      <c r="AV195" s="626">
        <v>181</v>
      </c>
    </row>
    <row r="196" spans="44:48" ht="15" customHeight="1">
      <c r="AR196" s="63" t="str">
        <f t="shared" si="116"/>
        <v>266EPS005</v>
      </c>
      <c r="AS196" s="625" t="s">
        <v>977</v>
      </c>
      <c r="AT196" s="625">
        <v>266</v>
      </c>
      <c r="AU196" s="625" t="s">
        <v>329</v>
      </c>
      <c r="AV196" s="626">
        <v>178</v>
      </c>
    </row>
    <row r="197" spans="44:48" ht="15" customHeight="1">
      <c r="AR197" s="63" t="str">
        <f t="shared" si="116"/>
        <v>266EPS010</v>
      </c>
      <c r="AS197" s="625" t="s">
        <v>977</v>
      </c>
      <c r="AT197" s="625">
        <v>266</v>
      </c>
      <c r="AU197" s="625" t="s">
        <v>326</v>
      </c>
      <c r="AV197" s="626">
        <v>802</v>
      </c>
    </row>
    <row r="198" spans="44:48" ht="15" customHeight="1">
      <c r="AR198" s="63" t="str">
        <f t="shared" si="116"/>
        <v>266EPS016</v>
      </c>
      <c r="AS198" s="625" t="s">
        <v>977</v>
      </c>
      <c r="AT198" s="625">
        <v>266</v>
      </c>
      <c r="AU198" s="625" t="s">
        <v>771</v>
      </c>
      <c r="AV198" s="626">
        <v>204</v>
      </c>
    </row>
    <row r="199" spans="44:48" ht="15" customHeight="1">
      <c r="AR199" s="63" t="str">
        <f t="shared" si="116"/>
        <v>266EPS023</v>
      </c>
      <c r="AS199" s="625" t="s">
        <v>977</v>
      </c>
      <c r="AT199" s="625">
        <v>266</v>
      </c>
      <c r="AU199" s="625" t="s">
        <v>1127</v>
      </c>
      <c r="AV199" s="626">
        <v>18</v>
      </c>
    </row>
    <row r="200" spans="44:48" ht="15" customHeight="1">
      <c r="AR200" s="63" t="str">
        <f t="shared" si="116"/>
        <v>266EPS040</v>
      </c>
      <c r="AS200" s="625" t="s">
        <v>977</v>
      </c>
      <c r="AT200" s="625">
        <v>266</v>
      </c>
      <c r="AU200" s="625" t="s">
        <v>292</v>
      </c>
      <c r="AV200" s="626">
        <v>41</v>
      </c>
    </row>
    <row r="201" spans="44:48" ht="15" customHeight="1">
      <c r="AR201" s="63" t="str">
        <f t="shared" ref="AR201:AR264" si="117">CONCATENATE(AT201,AU201)</f>
        <v>308EPS002</v>
      </c>
      <c r="AS201" s="625" t="s">
        <v>977</v>
      </c>
      <c r="AT201" s="625">
        <v>308</v>
      </c>
      <c r="AU201" s="625" t="s">
        <v>328</v>
      </c>
      <c r="AV201" s="626">
        <v>28</v>
      </c>
    </row>
    <row r="202" spans="44:48" ht="15" customHeight="1">
      <c r="AR202" s="63" t="str">
        <f t="shared" si="117"/>
        <v>308EPS010</v>
      </c>
      <c r="AS202" s="625" t="s">
        <v>977</v>
      </c>
      <c r="AT202" s="625">
        <v>308</v>
      </c>
      <c r="AU202" s="625" t="s">
        <v>326</v>
      </c>
      <c r="AV202" s="626">
        <v>149</v>
      </c>
    </row>
    <row r="203" spans="44:48" ht="15" customHeight="1">
      <c r="AR203" s="63" t="str">
        <f t="shared" si="117"/>
        <v>308EPS040</v>
      </c>
      <c r="AS203" s="625" t="s">
        <v>977</v>
      </c>
      <c r="AT203" s="625">
        <v>308</v>
      </c>
      <c r="AU203" s="625" t="s">
        <v>292</v>
      </c>
      <c r="AV203" s="626">
        <v>23</v>
      </c>
    </row>
    <row r="204" spans="44:48" ht="15" customHeight="1">
      <c r="AR204" s="63" t="str">
        <f t="shared" si="117"/>
        <v>360EPS002</v>
      </c>
      <c r="AS204" s="625" t="s">
        <v>977</v>
      </c>
      <c r="AT204" s="625">
        <v>360</v>
      </c>
      <c r="AU204" s="625" t="s">
        <v>328</v>
      </c>
      <c r="AV204" s="626">
        <v>470</v>
      </c>
    </row>
    <row r="205" spans="44:48" ht="15" customHeight="1">
      <c r="AR205" s="63" t="str">
        <f t="shared" si="117"/>
        <v>360EPS005</v>
      </c>
      <c r="AS205" s="625" t="s">
        <v>977</v>
      </c>
      <c r="AT205" s="625">
        <v>360</v>
      </c>
      <c r="AU205" s="625" t="s">
        <v>329</v>
      </c>
      <c r="AV205" s="626">
        <v>91</v>
      </c>
    </row>
    <row r="206" spans="44:48" ht="15" customHeight="1">
      <c r="AR206" s="63" t="str">
        <f t="shared" si="117"/>
        <v>360EPS010</v>
      </c>
      <c r="AS206" s="625" t="s">
        <v>977</v>
      </c>
      <c r="AT206" s="625">
        <v>360</v>
      </c>
      <c r="AU206" s="625" t="s">
        <v>326</v>
      </c>
      <c r="AV206" s="626">
        <v>904</v>
      </c>
    </row>
    <row r="207" spans="44:48" ht="15" customHeight="1">
      <c r="AR207" s="63" t="str">
        <f t="shared" si="117"/>
        <v>360EPS016</v>
      </c>
      <c r="AS207" s="625" t="s">
        <v>977</v>
      </c>
      <c r="AT207" s="625">
        <v>360</v>
      </c>
      <c r="AU207" s="625" t="s">
        <v>771</v>
      </c>
      <c r="AV207" s="626">
        <v>154</v>
      </c>
    </row>
    <row r="208" spans="44:48" ht="15" customHeight="1">
      <c r="AR208" s="63" t="str">
        <f t="shared" si="117"/>
        <v>360EPS023</v>
      </c>
      <c r="AS208" s="625" t="s">
        <v>977</v>
      </c>
      <c r="AT208" s="625">
        <v>360</v>
      </c>
      <c r="AU208" s="625" t="s">
        <v>1127</v>
      </c>
      <c r="AV208" s="626">
        <v>266</v>
      </c>
    </row>
    <row r="209" spans="44:48" ht="15" customHeight="1">
      <c r="AR209" s="63" t="str">
        <f t="shared" si="117"/>
        <v>360EPS040</v>
      </c>
      <c r="AS209" s="625" t="s">
        <v>977</v>
      </c>
      <c r="AT209" s="625">
        <v>360</v>
      </c>
      <c r="AU209" s="625" t="s">
        <v>292</v>
      </c>
      <c r="AV209" s="626">
        <v>96</v>
      </c>
    </row>
    <row r="210" spans="44:48" ht="15" customHeight="1">
      <c r="AR210" s="63" t="str">
        <f t="shared" si="117"/>
        <v>380EPS005</v>
      </c>
      <c r="AS210" s="625" t="s">
        <v>977</v>
      </c>
      <c r="AT210" s="625">
        <v>380</v>
      </c>
      <c r="AU210" s="625" t="s">
        <v>329</v>
      </c>
      <c r="AV210" s="626">
        <v>4</v>
      </c>
    </row>
    <row r="211" spans="44:48" ht="15" customHeight="1">
      <c r="AR211" s="63" t="str">
        <f t="shared" si="117"/>
        <v>380EPS023</v>
      </c>
      <c r="AS211" s="625" t="s">
        <v>977</v>
      </c>
      <c r="AT211" s="625">
        <v>380</v>
      </c>
      <c r="AU211" s="625" t="s">
        <v>1127</v>
      </c>
      <c r="AV211" s="626">
        <v>2</v>
      </c>
    </row>
    <row r="212" spans="44:48" ht="15" customHeight="1">
      <c r="AR212" s="63" t="str">
        <f t="shared" si="117"/>
        <v>380EPS040</v>
      </c>
      <c r="AS212" s="625" t="s">
        <v>977</v>
      </c>
      <c r="AT212" s="625">
        <v>380</v>
      </c>
      <c r="AU212" s="625" t="s">
        <v>292</v>
      </c>
      <c r="AV212" s="626">
        <v>15</v>
      </c>
    </row>
    <row r="213" spans="44:48" ht="15" customHeight="1">
      <c r="AR213" s="63" t="str">
        <f t="shared" si="117"/>
        <v>380ESSC02</v>
      </c>
      <c r="AS213" s="625" t="s">
        <v>977</v>
      </c>
      <c r="AT213" s="625">
        <v>380</v>
      </c>
      <c r="AU213" s="625" t="s">
        <v>1135</v>
      </c>
      <c r="AV213" s="626">
        <v>1</v>
      </c>
    </row>
    <row r="214" spans="44:48" ht="15" customHeight="1">
      <c r="AR214" s="63" t="str">
        <f t="shared" si="117"/>
        <v>631EPS005</v>
      </c>
      <c r="AS214" s="625" t="s">
        <v>977</v>
      </c>
      <c r="AT214" s="625">
        <v>631</v>
      </c>
      <c r="AU214" s="625" t="s">
        <v>329</v>
      </c>
      <c r="AV214" s="626">
        <v>12</v>
      </c>
    </row>
    <row r="215" spans="44:48" ht="15" customHeight="1">
      <c r="AR215" s="63" t="str">
        <f t="shared" si="117"/>
        <v>631EPS010</v>
      </c>
      <c r="AS215" s="625" t="s">
        <v>977</v>
      </c>
      <c r="AT215" s="625">
        <v>631</v>
      </c>
      <c r="AU215" s="625" t="s">
        <v>326</v>
      </c>
      <c r="AV215" s="626">
        <v>425</v>
      </c>
    </row>
    <row r="216" spans="44:48" ht="15" customHeight="1">
      <c r="AR216" s="63" t="str">
        <f t="shared" si="117"/>
        <v>631EPS016</v>
      </c>
      <c r="AS216" s="625" t="s">
        <v>977</v>
      </c>
      <c r="AT216" s="625">
        <v>631</v>
      </c>
      <c r="AU216" s="625" t="s">
        <v>771</v>
      </c>
      <c r="AV216" s="626">
        <v>51</v>
      </c>
    </row>
    <row r="217" spans="44:48" ht="15" customHeight="1">
      <c r="AR217" s="63" t="str">
        <f t="shared" si="117"/>
        <v>631EPS023</v>
      </c>
      <c r="AS217" s="625" t="s">
        <v>977</v>
      </c>
      <c r="AT217" s="625">
        <v>631</v>
      </c>
      <c r="AU217" s="625" t="s">
        <v>1127</v>
      </c>
      <c r="AV217" s="626">
        <v>2</v>
      </c>
    </row>
    <row r="218" spans="44:48" ht="15" customHeight="1">
      <c r="AR218" s="63" t="str">
        <f t="shared" si="117"/>
        <v>631EPS040</v>
      </c>
      <c r="AS218" s="625" t="s">
        <v>977</v>
      </c>
      <c r="AT218" s="625">
        <v>631</v>
      </c>
      <c r="AU218" s="625" t="s">
        <v>292</v>
      </c>
      <c r="AV218" s="626">
        <v>18</v>
      </c>
    </row>
    <row r="219" spans="44:48" ht="15" customHeight="1">
      <c r="AR219" s="63" t="str">
        <f t="shared" si="117"/>
        <v/>
      </c>
      <c r="AS219" s="628"/>
      <c r="AT219" s="628"/>
      <c r="AU219" s="628"/>
      <c r="AV219" s="629"/>
    </row>
    <row r="220" spans="44:48" ht="15" customHeight="1">
      <c r="AR220" s="63" t="str">
        <f t="shared" si="117"/>
        <v/>
      </c>
      <c r="AS220" s="628"/>
      <c r="AT220" s="628"/>
      <c r="AU220" s="628"/>
      <c r="AV220" s="629"/>
    </row>
    <row r="221" spans="44:48" ht="15" customHeight="1">
      <c r="AR221" s="63" t="str">
        <f t="shared" si="117"/>
        <v/>
      </c>
      <c r="AS221" s="628"/>
      <c r="AT221" s="628"/>
      <c r="AU221" s="628"/>
      <c r="AV221" s="629"/>
    </row>
    <row r="222" spans="44:48" ht="15" customHeight="1">
      <c r="AR222" s="63" t="str">
        <f t="shared" si="117"/>
        <v/>
      </c>
      <c r="AS222" s="628"/>
      <c r="AT222" s="628"/>
      <c r="AU222" s="628"/>
      <c r="AV222" s="629"/>
    </row>
    <row r="223" spans="44:48" ht="15" customHeight="1">
      <c r="AR223" s="63" t="str">
        <f t="shared" si="117"/>
        <v/>
      </c>
      <c r="AS223" s="630"/>
      <c r="AT223" s="630"/>
      <c r="AU223" s="630"/>
      <c r="AV223" s="631"/>
    </row>
    <row r="224" spans="44:48" ht="15" customHeight="1">
      <c r="AR224" s="63" t="str">
        <f t="shared" si="117"/>
        <v/>
      </c>
      <c r="AS224" s="630"/>
      <c r="AT224" s="630"/>
      <c r="AU224" s="630"/>
      <c r="AV224" s="631"/>
    </row>
    <row r="225" spans="44:48" ht="15" customHeight="1">
      <c r="AR225" s="63" t="str">
        <f t="shared" si="117"/>
        <v/>
      </c>
      <c r="AS225" s="630"/>
      <c r="AT225" s="630"/>
      <c r="AU225" s="630"/>
      <c r="AV225" s="631"/>
    </row>
    <row r="226" spans="44:48" ht="15" customHeight="1">
      <c r="AR226" s="63" t="str">
        <f t="shared" si="117"/>
        <v/>
      </c>
      <c r="AS226" s="630"/>
      <c r="AT226" s="630"/>
      <c r="AU226" s="630"/>
      <c r="AV226" s="631"/>
    </row>
    <row r="227" spans="44:48" ht="15" customHeight="1">
      <c r="AR227" s="63" t="str">
        <f t="shared" si="117"/>
        <v/>
      </c>
      <c r="AS227" s="630"/>
      <c r="AT227" s="630"/>
      <c r="AU227" s="630"/>
      <c r="AV227" s="631"/>
    </row>
    <row r="228" spans="44:48" ht="15" customHeight="1">
      <c r="AR228" s="63" t="str">
        <f t="shared" si="117"/>
        <v/>
      </c>
      <c r="AS228" s="630"/>
      <c r="AT228" s="630"/>
      <c r="AU228" s="630"/>
      <c r="AV228" s="631"/>
    </row>
    <row r="229" spans="44:48" ht="15" customHeight="1">
      <c r="AR229" s="63" t="str">
        <f t="shared" si="117"/>
        <v/>
      </c>
      <c r="AS229" s="630"/>
      <c r="AT229" s="630"/>
      <c r="AU229" s="630"/>
      <c r="AV229" s="631"/>
    </row>
    <row r="230" spans="44:48" ht="15" customHeight="1">
      <c r="AR230" s="63" t="str">
        <f t="shared" si="117"/>
        <v/>
      </c>
      <c r="AS230" s="630"/>
      <c r="AT230" s="630"/>
      <c r="AU230" s="630"/>
      <c r="AV230" s="631"/>
    </row>
    <row r="231" spans="44:48" ht="15" customHeight="1">
      <c r="AR231" s="63" t="str">
        <f t="shared" si="117"/>
        <v/>
      </c>
      <c r="AS231" s="630"/>
      <c r="AT231" s="630"/>
      <c r="AU231" s="630"/>
      <c r="AV231" s="631"/>
    </row>
    <row r="232" spans="44:48" ht="15" customHeight="1">
      <c r="AR232" s="63" t="str">
        <f t="shared" si="117"/>
        <v/>
      </c>
      <c r="AS232" s="630"/>
      <c r="AT232" s="630"/>
      <c r="AU232" s="630"/>
      <c r="AV232" s="631"/>
    </row>
    <row r="233" spans="44:48" ht="15" customHeight="1">
      <c r="AR233" s="63" t="str">
        <f t="shared" si="117"/>
        <v/>
      </c>
      <c r="AS233" s="630"/>
      <c r="AT233" s="630"/>
      <c r="AU233" s="630"/>
      <c r="AV233" s="631"/>
    </row>
    <row r="234" spans="44:48" ht="15" customHeight="1">
      <c r="AR234" s="63" t="str">
        <f t="shared" si="117"/>
        <v/>
      </c>
      <c r="AS234" s="630"/>
      <c r="AT234" s="630"/>
      <c r="AU234" s="630"/>
      <c r="AV234" s="631"/>
    </row>
    <row r="235" spans="44:48" ht="15" customHeight="1">
      <c r="AR235" s="63" t="str">
        <f t="shared" si="117"/>
        <v/>
      </c>
      <c r="AS235" s="630"/>
      <c r="AT235" s="630"/>
      <c r="AU235" s="630"/>
      <c r="AV235" s="631"/>
    </row>
    <row r="236" spans="44:48" ht="15" customHeight="1">
      <c r="AR236" s="63" t="str">
        <f t="shared" si="117"/>
        <v/>
      </c>
      <c r="AS236" s="630"/>
      <c r="AT236" s="630"/>
      <c r="AU236" s="630"/>
      <c r="AV236" s="631"/>
    </row>
    <row r="237" spans="44:48" ht="15" customHeight="1">
      <c r="AR237" s="63" t="str">
        <f t="shared" si="117"/>
        <v/>
      </c>
      <c r="AS237" s="630"/>
      <c r="AT237" s="630"/>
      <c r="AU237" s="630"/>
      <c r="AV237" s="631"/>
    </row>
    <row r="238" spans="44:48" ht="15" customHeight="1">
      <c r="AR238" s="63" t="str">
        <f t="shared" si="117"/>
        <v/>
      </c>
      <c r="AS238" s="630"/>
      <c r="AT238" s="630"/>
      <c r="AU238" s="630"/>
      <c r="AV238" s="631"/>
    </row>
    <row r="239" spans="44:48" ht="15" customHeight="1">
      <c r="AR239" s="63" t="str">
        <f t="shared" si="117"/>
        <v/>
      </c>
      <c r="AS239" s="630"/>
      <c r="AT239" s="630"/>
      <c r="AU239" s="630"/>
      <c r="AV239" s="631"/>
    </row>
    <row r="240" spans="44:48" ht="15" customHeight="1">
      <c r="AR240" s="63" t="str">
        <f t="shared" si="117"/>
        <v/>
      </c>
      <c r="AS240" s="630"/>
      <c r="AT240" s="630"/>
      <c r="AU240" s="630"/>
      <c r="AV240" s="631"/>
    </row>
    <row r="241" spans="44:48" ht="15" customHeight="1">
      <c r="AR241" s="63" t="str">
        <f t="shared" si="117"/>
        <v/>
      </c>
      <c r="AS241" s="630"/>
      <c r="AT241" s="630"/>
      <c r="AU241" s="630"/>
      <c r="AV241" s="631"/>
    </row>
    <row r="242" spans="44:48" ht="15" customHeight="1">
      <c r="AR242" s="63" t="str">
        <f t="shared" si="117"/>
        <v/>
      </c>
      <c r="AS242" s="630"/>
      <c r="AT242" s="630"/>
      <c r="AU242" s="630"/>
      <c r="AV242" s="631"/>
    </row>
    <row r="243" spans="44:48" ht="15" customHeight="1">
      <c r="AR243" s="63" t="str">
        <f t="shared" si="117"/>
        <v/>
      </c>
      <c r="AS243" s="630"/>
      <c r="AT243" s="630"/>
      <c r="AU243" s="630"/>
      <c r="AV243" s="631"/>
    </row>
    <row r="244" spans="44:48" ht="15" customHeight="1">
      <c r="AR244" s="63" t="str">
        <f t="shared" si="117"/>
        <v/>
      </c>
      <c r="AS244" s="630"/>
      <c r="AT244" s="630"/>
      <c r="AU244" s="630"/>
      <c r="AV244" s="631"/>
    </row>
    <row r="245" spans="44:48" ht="15" customHeight="1">
      <c r="AR245" s="63" t="str">
        <f t="shared" si="117"/>
        <v/>
      </c>
      <c r="AS245" s="630"/>
      <c r="AT245" s="630"/>
      <c r="AU245" s="630"/>
      <c r="AV245" s="631"/>
    </row>
    <row r="246" spans="44:48" ht="15" customHeight="1">
      <c r="AR246" s="63" t="str">
        <f t="shared" si="117"/>
        <v/>
      </c>
      <c r="AS246" s="630"/>
      <c r="AT246" s="630"/>
      <c r="AU246" s="630"/>
      <c r="AV246" s="631"/>
    </row>
    <row r="247" spans="44:48" ht="15" customHeight="1">
      <c r="AR247" s="63" t="str">
        <f t="shared" si="117"/>
        <v/>
      </c>
      <c r="AS247" s="630"/>
      <c r="AT247" s="630"/>
      <c r="AU247" s="630"/>
      <c r="AV247" s="631"/>
    </row>
    <row r="248" spans="44:48" ht="15" customHeight="1">
      <c r="AR248" s="63" t="str">
        <f t="shared" si="117"/>
        <v/>
      </c>
      <c r="AS248" s="630"/>
      <c r="AT248" s="630"/>
      <c r="AU248" s="630"/>
      <c r="AV248" s="631"/>
    </row>
    <row r="249" spans="44:48" ht="15" customHeight="1">
      <c r="AR249" s="63" t="str">
        <f t="shared" si="117"/>
        <v/>
      </c>
      <c r="AS249" s="630"/>
      <c r="AT249" s="630"/>
      <c r="AU249" s="630"/>
      <c r="AV249" s="631"/>
    </row>
    <row r="250" spans="44:48" ht="15" customHeight="1">
      <c r="AR250" s="63" t="str">
        <f t="shared" si="117"/>
        <v/>
      </c>
      <c r="AS250" s="630"/>
      <c r="AT250" s="630"/>
      <c r="AU250" s="630"/>
      <c r="AV250" s="631"/>
    </row>
    <row r="251" spans="44:48" ht="15" customHeight="1">
      <c r="AR251" s="63" t="str">
        <f t="shared" si="117"/>
        <v/>
      </c>
      <c r="AS251" s="630"/>
      <c r="AT251" s="630"/>
      <c r="AU251" s="630"/>
      <c r="AV251" s="631"/>
    </row>
    <row r="252" spans="44:48" ht="15" customHeight="1">
      <c r="AR252" s="63" t="str">
        <f t="shared" si="117"/>
        <v/>
      </c>
      <c r="AS252" s="630"/>
      <c r="AT252" s="630"/>
      <c r="AU252" s="630"/>
      <c r="AV252" s="631"/>
    </row>
    <row r="253" spans="44:48" ht="15" customHeight="1">
      <c r="AR253" s="63" t="str">
        <f t="shared" si="117"/>
        <v/>
      </c>
      <c r="AS253" s="630"/>
      <c r="AT253" s="630"/>
      <c r="AU253" s="630"/>
      <c r="AV253" s="631"/>
    </row>
    <row r="254" spans="44:48" ht="15" customHeight="1">
      <c r="AR254" s="63" t="str">
        <f t="shared" si="117"/>
        <v/>
      </c>
      <c r="AS254" s="630"/>
      <c r="AT254" s="630"/>
      <c r="AU254" s="630"/>
      <c r="AV254" s="631"/>
    </row>
    <row r="255" spans="44:48" ht="15" customHeight="1">
      <c r="AR255" s="63" t="str">
        <f t="shared" si="117"/>
        <v/>
      </c>
      <c r="AS255" s="630"/>
      <c r="AT255" s="630"/>
      <c r="AU255" s="630"/>
      <c r="AV255" s="631"/>
    </row>
    <row r="256" spans="44:48" ht="15" customHeight="1">
      <c r="AR256" s="63" t="str">
        <f t="shared" si="117"/>
        <v/>
      </c>
      <c r="AS256" s="630"/>
      <c r="AT256" s="630"/>
      <c r="AU256" s="630"/>
      <c r="AV256" s="631"/>
    </row>
    <row r="257" spans="44:48" ht="15" customHeight="1">
      <c r="AR257" s="63" t="str">
        <f t="shared" si="117"/>
        <v/>
      </c>
      <c r="AS257" s="630"/>
      <c r="AT257" s="630"/>
      <c r="AU257" s="630"/>
      <c r="AV257" s="631"/>
    </row>
    <row r="258" spans="44:48" ht="15" customHeight="1">
      <c r="AR258" s="63" t="str">
        <f t="shared" si="117"/>
        <v/>
      </c>
      <c r="AS258" s="630"/>
      <c r="AT258" s="630"/>
      <c r="AU258" s="630"/>
      <c r="AV258" s="631"/>
    </row>
    <row r="259" spans="44:48" ht="15" customHeight="1">
      <c r="AR259" s="63" t="str">
        <f t="shared" si="117"/>
        <v/>
      </c>
      <c r="AS259" s="630"/>
      <c r="AT259" s="630"/>
      <c r="AU259" s="630"/>
      <c r="AV259" s="631"/>
    </row>
    <row r="260" spans="44:48" ht="15" customHeight="1">
      <c r="AR260" s="63" t="str">
        <f t="shared" si="117"/>
        <v/>
      </c>
      <c r="AS260" s="630"/>
      <c r="AT260" s="630"/>
      <c r="AU260" s="630"/>
      <c r="AV260" s="631"/>
    </row>
    <row r="261" spans="44:48" ht="15" customHeight="1">
      <c r="AR261" s="63" t="str">
        <f t="shared" si="117"/>
        <v/>
      </c>
      <c r="AS261" s="630"/>
      <c r="AT261" s="630"/>
      <c r="AU261" s="630"/>
      <c r="AV261" s="631"/>
    </row>
    <row r="262" spans="44:48" ht="15" customHeight="1">
      <c r="AR262" s="63" t="str">
        <f t="shared" si="117"/>
        <v/>
      </c>
      <c r="AS262" s="630"/>
      <c r="AT262" s="630"/>
      <c r="AU262" s="630"/>
      <c r="AV262" s="631"/>
    </row>
    <row r="263" spans="44:48" ht="15" customHeight="1">
      <c r="AR263" s="63" t="str">
        <f t="shared" si="117"/>
        <v/>
      </c>
      <c r="AS263" s="630"/>
      <c r="AT263" s="630"/>
      <c r="AU263" s="630"/>
      <c r="AV263" s="631"/>
    </row>
    <row r="264" spans="44:48" ht="15" customHeight="1">
      <c r="AR264" s="63" t="str">
        <f t="shared" si="117"/>
        <v/>
      </c>
      <c r="AS264" s="630"/>
      <c r="AT264" s="630"/>
      <c r="AU264" s="630"/>
      <c r="AV264" s="631"/>
    </row>
    <row r="265" spans="44:48" ht="15" customHeight="1">
      <c r="AR265" s="63" t="str">
        <f t="shared" ref="AR265:AR328" si="118">CONCATENATE(AT265,AU265)</f>
        <v/>
      </c>
      <c r="AS265" s="630"/>
      <c r="AT265" s="630"/>
      <c r="AU265" s="630"/>
      <c r="AV265" s="631"/>
    </row>
    <row r="266" spans="44:48" ht="15" customHeight="1">
      <c r="AR266" s="63" t="str">
        <f t="shared" si="118"/>
        <v/>
      </c>
      <c r="AS266" s="630"/>
      <c r="AT266" s="630"/>
      <c r="AU266" s="630"/>
      <c r="AV266" s="631"/>
    </row>
    <row r="267" spans="44:48" ht="15" customHeight="1">
      <c r="AR267" s="63" t="str">
        <f t="shared" si="118"/>
        <v/>
      </c>
      <c r="AS267" s="630"/>
      <c r="AT267" s="630"/>
      <c r="AU267" s="630"/>
      <c r="AV267" s="631"/>
    </row>
    <row r="268" spans="44:48" ht="15" customHeight="1">
      <c r="AR268" s="63" t="str">
        <f t="shared" si="118"/>
        <v/>
      </c>
      <c r="AS268" s="630"/>
      <c r="AT268" s="630"/>
      <c r="AU268" s="630"/>
      <c r="AV268" s="631"/>
    </row>
    <row r="269" spans="44:48" ht="15" customHeight="1">
      <c r="AR269" s="63" t="str">
        <f t="shared" si="118"/>
        <v/>
      </c>
      <c r="AS269" s="630"/>
      <c r="AT269" s="630"/>
      <c r="AU269" s="630"/>
      <c r="AV269" s="631"/>
    </row>
    <row r="270" spans="44:48" ht="15" customHeight="1">
      <c r="AR270" s="63" t="str">
        <f t="shared" si="118"/>
        <v/>
      </c>
      <c r="AS270" s="630"/>
      <c r="AT270" s="630"/>
      <c r="AU270" s="630"/>
      <c r="AV270" s="631"/>
    </row>
    <row r="271" spans="44:48" ht="15" customHeight="1">
      <c r="AR271" s="63" t="str">
        <f t="shared" si="118"/>
        <v/>
      </c>
      <c r="AS271" s="630"/>
      <c r="AT271" s="630"/>
      <c r="AU271" s="630"/>
      <c r="AV271" s="631"/>
    </row>
    <row r="272" spans="44:48" ht="15" customHeight="1">
      <c r="AR272" s="63" t="str">
        <f t="shared" si="118"/>
        <v/>
      </c>
      <c r="AS272" s="630"/>
      <c r="AT272" s="630"/>
      <c r="AU272" s="630"/>
      <c r="AV272" s="631"/>
    </row>
    <row r="273" spans="44:48" ht="15" customHeight="1">
      <c r="AR273" s="63" t="str">
        <f t="shared" si="118"/>
        <v/>
      </c>
      <c r="AS273" s="630"/>
      <c r="AT273" s="630"/>
      <c r="AU273" s="630"/>
      <c r="AV273" s="631"/>
    </row>
    <row r="274" spans="44:48" ht="15" customHeight="1">
      <c r="AR274" s="63" t="str">
        <f t="shared" si="118"/>
        <v/>
      </c>
      <c r="AS274" s="630"/>
      <c r="AT274" s="630"/>
      <c r="AU274" s="630"/>
      <c r="AV274" s="631"/>
    </row>
    <row r="275" spans="44:48" ht="15" customHeight="1">
      <c r="AR275" s="63" t="str">
        <f t="shared" si="118"/>
        <v/>
      </c>
      <c r="AS275" s="630"/>
      <c r="AT275" s="630"/>
      <c r="AU275" s="630"/>
      <c r="AV275" s="631"/>
    </row>
    <row r="276" spans="44:48" ht="15" customHeight="1">
      <c r="AR276" s="63" t="str">
        <f t="shared" si="118"/>
        <v/>
      </c>
      <c r="AS276" s="630"/>
      <c r="AT276" s="630"/>
      <c r="AU276" s="630"/>
      <c r="AV276" s="631"/>
    </row>
    <row r="277" spans="44:48" ht="15" customHeight="1">
      <c r="AR277" s="63" t="str">
        <f t="shared" si="118"/>
        <v/>
      </c>
      <c r="AS277" s="630"/>
      <c r="AT277" s="630"/>
      <c r="AU277" s="630"/>
      <c r="AV277" s="631"/>
    </row>
    <row r="278" spans="44:48" ht="15" customHeight="1">
      <c r="AR278" s="63" t="str">
        <f t="shared" si="118"/>
        <v/>
      </c>
      <c r="AS278" s="630"/>
      <c r="AT278" s="630"/>
      <c r="AU278" s="630"/>
      <c r="AV278" s="631"/>
    </row>
    <row r="279" spans="44:48" ht="15" customHeight="1">
      <c r="AR279" s="63" t="str">
        <f t="shared" si="118"/>
        <v/>
      </c>
      <c r="AS279" s="630"/>
      <c r="AT279" s="630"/>
      <c r="AU279" s="630"/>
      <c r="AV279" s="631"/>
    </row>
    <row r="280" spans="44:48" ht="15" customHeight="1">
      <c r="AR280" s="63" t="str">
        <f t="shared" si="118"/>
        <v/>
      </c>
      <c r="AS280" s="630"/>
      <c r="AT280" s="630"/>
      <c r="AU280" s="630"/>
      <c r="AV280" s="631"/>
    </row>
    <row r="281" spans="44:48" ht="15" customHeight="1">
      <c r="AR281" s="63" t="str">
        <f t="shared" si="118"/>
        <v/>
      </c>
      <c r="AS281" s="630"/>
      <c r="AT281" s="630"/>
      <c r="AU281" s="630"/>
      <c r="AV281" s="631"/>
    </row>
    <row r="282" spans="44:48" ht="15" customHeight="1">
      <c r="AR282" s="63" t="str">
        <f t="shared" si="118"/>
        <v/>
      </c>
      <c r="AS282" s="630"/>
      <c r="AT282" s="630"/>
      <c r="AU282" s="630"/>
      <c r="AV282" s="631"/>
    </row>
    <row r="283" spans="44:48" ht="15" customHeight="1">
      <c r="AR283" s="63" t="str">
        <f t="shared" si="118"/>
        <v/>
      </c>
      <c r="AS283" s="630"/>
      <c r="AT283" s="630"/>
      <c r="AU283" s="630"/>
      <c r="AV283" s="631"/>
    </row>
    <row r="284" spans="44:48" ht="15" customHeight="1">
      <c r="AR284" s="63" t="str">
        <f t="shared" si="118"/>
        <v/>
      </c>
      <c r="AS284" s="630"/>
      <c r="AT284" s="630"/>
      <c r="AU284" s="630"/>
      <c r="AV284" s="631"/>
    </row>
    <row r="285" spans="44:48" ht="15" customHeight="1">
      <c r="AR285" s="63" t="str">
        <f t="shared" si="118"/>
        <v/>
      </c>
      <c r="AS285" s="630"/>
      <c r="AT285" s="630"/>
      <c r="AU285" s="630"/>
      <c r="AV285" s="631"/>
    </row>
    <row r="286" spans="44:48" ht="15" customHeight="1">
      <c r="AR286" s="63" t="str">
        <f t="shared" si="118"/>
        <v/>
      </c>
      <c r="AS286" s="630"/>
      <c r="AT286" s="630"/>
      <c r="AU286" s="630"/>
      <c r="AV286" s="631"/>
    </row>
    <row r="287" spans="44:48" ht="15" customHeight="1">
      <c r="AR287" s="63" t="str">
        <f t="shared" si="118"/>
        <v/>
      </c>
      <c r="AS287" s="630"/>
      <c r="AT287" s="630"/>
      <c r="AU287" s="630"/>
      <c r="AV287" s="631"/>
    </row>
    <row r="288" spans="44:48" ht="15" customHeight="1">
      <c r="AR288" s="63" t="str">
        <f t="shared" si="118"/>
        <v/>
      </c>
      <c r="AS288" s="630"/>
      <c r="AT288" s="630"/>
      <c r="AU288" s="630"/>
      <c r="AV288" s="631"/>
    </row>
    <row r="289" spans="44:48" ht="15" customHeight="1">
      <c r="AR289" s="63" t="str">
        <f t="shared" si="118"/>
        <v/>
      </c>
      <c r="AS289" s="630"/>
      <c r="AT289" s="630"/>
      <c r="AU289" s="630"/>
      <c r="AV289" s="631"/>
    </row>
    <row r="290" spans="44:48" ht="15" customHeight="1">
      <c r="AR290" s="63" t="str">
        <f t="shared" si="118"/>
        <v/>
      </c>
      <c r="AS290" s="630"/>
      <c r="AT290" s="630"/>
      <c r="AU290" s="630"/>
      <c r="AV290" s="631"/>
    </row>
    <row r="291" spans="44:48" ht="15" customHeight="1">
      <c r="AR291" s="63" t="str">
        <f t="shared" si="118"/>
        <v/>
      </c>
      <c r="AS291" s="630"/>
      <c r="AT291" s="630"/>
      <c r="AU291" s="630"/>
      <c r="AV291" s="631"/>
    </row>
    <row r="292" spans="44:48" ht="15" customHeight="1">
      <c r="AR292" s="63" t="str">
        <f t="shared" si="118"/>
        <v/>
      </c>
      <c r="AS292" s="630"/>
      <c r="AT292" s="630"/>
      <c r="AU292" s="630"/>
      <c r="AV292" s="631"/>
    </row>
    <row r="293" spans="44:48" ht="15" customHeight="1">
      <c r="AR293" s="63" t="str">
        <f t="shared" si="118"/>
        <v/>
      </c>
      <c r="AS293" s="630"/>
      <c r="AT293" s="630"/>
      <c r="AU293" s="630"/>
      <c r="AV293" s="631"/>
    </row>
    <row r="294" spans="44:48" ht="15" customHeight="1">
      <c r="AR294" s="63" t="str">
        <f t="shared" si="118"/>
        <v/>
      </c>
      <c r="AS294" s="630"/>
      <c r="AT294" s="630"/>
      <c r="AU294" s="630"/>
      <c r="AV294" s="631"/>
    </row>
    <row r="295" spans="44:48" ht="15" customHeight="1">
      <c r="AR295" s="63" t="str">
        <f t="shared" si="118"/>
        <v/>
      </c>
      <c r="AS295" s="630"/>
      <c r="AT295" s="630"/>
      <c r="AU295" s="630"/>
      <c r="AV295" s="631"/>
    </row>
    <row r="296" spans="44:48" ht="15" customHeight="1">
      <c r="AR296" s="63" t="str">
        <f t="shared" si="118"/>
        <v/>
      </c>
      <c r="AS296" s="630"/>
      <c r="AT296" s="630"/>
      <c r="AU296" s="630"/>
      <c r="AV296" s="631"/>
    </row>
    <row r="297" spans="44:48" ht="15" customHeight="1">
      <c r="AR297" s="63" t="str">
        <f t="shared" si="118"/>
        <v/>
      </c>
      <c r="AS297" s="630"/>
      <c r="AT297" s="630"/>
      <c r="AU297" s="630"/>
      <c r="AV297" s="631"/>
    </row>
    <row r="298" spans="44:48" ht="15" customHeight="1">
      <c r="AR298" s="63" t="str">
        <f t="shared" si="118"/>
        <v/>
      </c>
      <c r="AS298" s="630"/>
      <c r="AT298" s="630"/>
      <c r="AU298" s="630"/>
      <c r="AV298" s="631"/>
    </row>
    <row r="299" spans="44:48" ht="15" customHeight="1">
      <c r="AR299" s="63" t="str">
        <f t="shared" si="118"/>
        <v/>
      </c>
      <c r="AS299" s="630"/>
      <c r="AT299" s="630"/>
      <c r="AU299" s="630"/>
      <c r="AV299" s="631"/>
    </row>
    <row r="300" spans="44:48" ht="15" customHeight="1">
      <c r="AR300" s="63" t="str">
        <f t="shared" si="118"/>
        <v/>
      </c>
      <c r="AS300" s="630"/>
      <c r="AT300" s="630"/>
      <c r="AU300" s="630"/>
      <c r="AV300" s="631"/>
    </row>
    <row r="301" spans="44:48" ht="15" customHeight="1">
      <c r="AR301" s="63" t="str">
        <f t="shared" si="118"/>
        <v/>
      </c>
      <c r="AS301" s="630"/>
      <c r="AT301" s="630"/>
      <c r="AU301" s="630"/>
      <c r="AV301" s="631"/>
    </row>
    <row r="302" spans="44:48" ht="15" customHeight="1">
      <c r="AR302" s="63" t="str">
        <f t="shared" si="118"/>
        <v/>
      </c>
      <c r="AS302" s="630"/>
      <c r="AT302" s="630"/>
      <c r="AU302" s="630"/>
      <c r="AV302" s="631"/>
    </row>
    <row r="303" spans="44:48" ht="15" customHeight="1">
      <c r="AR303" s="63" t="str">
        <f t="shared" si="118"/>
        <v/>
      </c>
      <c r="AS303" s="630"/>
      <c r="AT303" s="630"/>
      <c r="AU303" s="630"/>
      <c r="AV303" s="631"/>
    </row>
    <row r="304" spans="44:48" ht="15" customHeight="1">
      <c r="AR304" s="63" t="str">
        <f t="shared" si="118"/>
        <v/>
      </c>
      <c r="AS304" s="630"/>
      <c r="AT304" s="630"/>
      <c r="AU304" s="630"/>
      <c r="AV304" s="631"/>
    </row>
    <row r="305" spans="44:48" ht="15" customHeight="1">
      <c r="AR305" s="63" t="str">
        <f t="shared" si="118"/>
        <v/>
      </c>
      <c r="AS305" s="630"/>
      <c r="AT305" s="630"/>
      <c r="AU305" s="630"/>
      <c r="AV305" s="631"/>
    </row>
    <row r="306" spans="44:48" ht="15" customHeight="1">
      <c r="AR306" s="63" t="str">
        <f t="shared" si="118"/>
        <v/>
      </c>
      <c r="AS306" s="630"/>
      <c r="AT306" s="630"/>
      <c r="AU306" s="630"/>
      <c r="AV306" s="631"/>
    </row>
    <row r="307" spans="44:48" ht="15" customHeight="1">
      <c r="AR307" s="63" t="str">
        <f t="shared" si="118"/>
        <v/>
      </c>
      <c r="AS307" s="630"/>
      <c r="AT307" s="630"/>
      <c r="AU307" s="630"/>
      <c r="AV307" s="631"/>
    </row>
    <row r="308" spans="44:48" ht="15" customHeight="1">
      <c r="AR308" s="63" t="str">
        <f t="shared" si="118"/>
        <v/>
      </c>
      <c r="AS308" s="630"/>
      <c r="AT308" s="630"/>
      <c r="AU308" s="630"/>
      <c r="AV308" s="631"/>
    </row>
    <row r="309" spans="44:48" ht="15" customHeight="1">
      <c r="AR309" s="63" t="str">
        <f t="shared" si="118"/>
        <v/>
      </c>
      <c r="AS309" s="630"/>
      <c r="AT309" s="630"/>
      <c r="AU309" s="630"/>
      <c r="AV309" s="631"/>
    </row>
    <row r="310" spans="44:48" ht="15" customHeight="1">
      <c r="AR310" s="63" t="str">
        <f t="shared" si="118"/>
        <v/>
      </c>
      <c r="AS310" s="630"/>
      <c r="AT310" s="630"/>
      <c r="AU310" s="630"/>
      <c r="AV310" s="631"/>
    </row>
    <row r="311" spans="44:48" ht="15" customHeight="1">
      <c r="AR311" s="63" t="str">
        <f t="shared" si="118"/>
        <v/>
      </c>
      <c r="AS311" s="630"/>
      <c r="AT311" s="630"/>
      <c r="AU311" s="630"/>
      <c r="AV311" s="631"/>
    </row>
    <row r="312" spans="44:48" ht="15" customHeight="1">
      <c r="AR312" s="63" t="str">
        <f t="shared" si="118"/>
        <v/>
      </c>
      <c r="AS312" s="630"/>
      <c r="AT312" s="630"/>
      <c r="AU312" s="630"/>
      <c r="AV312" s="631"/>
    </row>
    <row r="313" spans="44:48" ht="15" customHeight="1">
      <c r="AR313" s="63" t="str">
        <f t="shared" si="118"/>
        <v/>
      </c>
      <c r="AS313" s="630"/>
      <c r="AT313" s="630"/>
      <c r="AU313" s="630"/>
      <c r="AV313" s="631"/>
    </row>
    <row r="314" spans="44:48" ht="15" customHeight="1">
      <c r="AR314" s="63" t="str">
        <f t="shared" si="118"/>
        <v/>
      </c>
      <c r="AS314" s="630"/>
      <c r="AT314" s="630"/>
      <c r="AU314" s="630"/>
      <c r="AV314" s="631"/>
    </row>
    <row r="315" spans="44:48" ht="15" customHeight="1">
      <c r="AR315" s="63" t="str">
        <f t="shared" si="118"/>
        <v/>
      </c>
      <c r="AS315" s="630"/>
      <c r="AT315" s="630"/>
      <c r="AU315" s="630"/>
      <c r="AV315" s="631"/>
    </row>
    <row r="316" spans="44:48" ht="15" customHeight="1">
      <c r="AR316" s="63" t="str">
        <f t="shared" si="118"/>
        <v/>
      </c>
      <c r="AS316" s="630"/>
      <c r="AT316" s="630"/>
      <c r="AU316" s="630"/>
      <c r="AV316" s="631"/>
    </row>
    <row r="317" spans="44:48" ht="15" customHeight="1">
      <c r="AR317" s="63" t="str">
        <f t="shared" si="118"/>
        <v/>
      </c>
      <c r="AS317" s="630"/>
      <c r="AT317" s="630"/>
      <c r="AU317" s="630"/>
      <c r="AV317" s="631"/>
    </row>
    <row r="318" spans="44:48" ht="15" customHeight="1">
      <c r="AR318" s="63" t="str">
        <f t="shared" si="118"/>
        <v/>
      </c>
      <c r="AS318" s="630"/>
      <c r="AT318" s="630"/>
      <c r="AU318" s="630"/>
      <c r="AV318" s="631"/>
    </row>
    <row r="319" spans="44:48" ht="15" customHeight="1">
      <c r="AR319" s="63" t="str">
        <f t="shared" si="118"/>
        <v/>
      </c>
      <c r="AS319" s="630"/>
      <c r="AT319" s="630"/>
      <c r="AU319" s="630"/>
      <c r="AV319" s="631"/>
    </row>
    <row r="320" spans="44:48" ht="15" customHeight="1">
      <c r="AR320" s="63" t="str">
        <f t="shared" si="118"/>
        <v/>
      </c>
      <c r="AS320" s="630"/>
      <c r="AT320" s="630"/>
      <c r="AU320" s="630"/>
      <c r="AV320" s="631"/>
    </row>
    <row r="321" spans="44:48" ht="15" customHeight="1">
      <c r="AR321" s="63" t="str">
        <f t="shared" si="118"/>
        <v/>
      </c>
      <c r="AS321" s="630"/>
      <c r="AT321" s="630"/>
      <c r="AU321" s="630"/>
      <c r="AV321" s="631"/>
    </row>
    <row r="322" spans="44:48" ht="15" customHeight="1">
      <c r="AR322" s="63" t="str">
        <f t="shared" si="118"/>
        <v/>
      </c>
      <c r="AS322" s="630"/>
      <c r="AT322" s="630"/>
      <c r="AU322" s="630"/>
      <c r="AV322" s="631"/>
    </row>
    <row r="323" spans="44:48" ht="15" customHeight="1">
      <c r="AR323" s="63" t="str">
        <f t="shared" si="118"/>
        <v/>
      </c>
      <c r="AS323" s="630"/>
      <c r="AT323" s="630"/>
      <c r="AU323" s="630"/>
      <c r="AV323" s="631"/>
    </row>
    <row r="324" spans="44:48" ht="15" customHeight="1">
      <c r="AR324" s="63" t="str">
        <f t="shared" si="118"/>
        <v/>
      </c>
      <c r="AS324" s="630"/>
      <c r="AT324" s="630"/>
      <c r="AU324" s="630"/>
      <c r="AV324" s="631"/>
    </row>
    <row r="325" spans="44:48" ht="15" customHeight="1">
      <c r="AR325" s="63" t="str">
        <f t="shared" si="118"/>
        <v/>
      </c>
      <c r="AS325" s="630"/>
      <c r="AT325" s="630"/>
      <c r="AU325" s="630"/>
      <c r="AV325" s="631"/>
    </row>
    <row r="326" spans="44:48" ht="15" customHeight="1">
      <c r="AR326" s="63" t="str">
        <f t="shared" si="118"/>
        <v/>
      </c>
      <c r="AS326" s="630"/>
      <c r="AT326" s="630"/>
      <c r="AU326" s="630"/>
      <c r="AV326" s="631"/>
    </row>
    <row r="327" spans="44:48" ht="15" customHeight="1">
      <c r="AR327" s="63" t="str">
        <f t="shared" si="118"/>
        <v/>
      </c>
      <c r="AS327" s="630"/>
      <c r="AT327" s="630"/>
      <c r="AU327" s="630"/>
      <c r="AV327" s="631"/>
    </row>
    <row r="328" spans="44:48" ht="15" customHeight="1">
      <c r="AR328" s="63" t="str">
        <f t="shared" si="118"/>
        <v/>
      </c>
      <c r="AS328" s="630"/>
      <c r="AT328" s="630"/>
      <c r="AU328" s="630"/>
      <c r="AV328" s="631"/>
    </row>
    <row r="329" spans="44:48" ht="15" customHeight="1">
      <c r="AR329" s="63" t="str">
        <f t="shared" ref="AR329:AR392" si="119">CONCATENATE(AT329,AU329)</f>
        <v/>
      </c>
      <c r="AS329" s="630"/>
      <c r="AT329" s="630"/>
      <c r="AU329" s="630"/>
      <c r="AV329" s="631"/>
    </row>
    <row r="330" spans="44:48" ht="15" customHeight="1">
      <c r="AR330" s="63" t="str">
        <f t="shared" si="119"/>
        <v/>
      </c>
      <c r="AS330" s="630"/>
      <c r="AT330" s="630"/>
      <c r="AU330" s="630"/>
      <c r="AV330" s="631"/>
    </row>
    <row r="331" spans="44:48" ht="15" customHeight="1">
      <c r="AR331" s="63" t="str">
        <f t="shared" si="119"/>
        <v/>
      </c>
      <c r="AS331" s="630"/>
      <c r="AT331" s="630"/>
      <c r="AU331" s="630"/>
      <c r="AV331" s="631"/>
    </row>
    <row r="332" spans="44:48" ht="15" customHeight="1">
      <c r="AR332" s="63" t="str">
        <f t="shared" si="119"/>
        <v/>
      </c>
      <c r="AS332" s="630"/>
      <c r="AT332" s="630"/>
      <c r="AU332" s="630"/>
      <c r="AV332" s="631"/>
    </row>
    <row r="333" spans="44:48" ht="15" customHeight="1">
      <c r="AR333" s="63" t="str">
        <f t="shared" si="119"/>
        <v/>
      </c>
      <c r="AS333" s="630"/>
      <c r="AT333" s="630"/>
      <c r="AU333" s="630"/>
      <c r="AV333" s="631"/>
    </row>
    <row r="334" spans="44:48" ht="15" customHeight="1">
      <c r="AR334" s="63" t="str">
        <f t="shared" si="119"/>
        <v/>
      </c>
      <c r="AS334" s="630"/>
      <c r="AT334" s="630"/>
      <c r="AU334" s="630"/>
      <c r="AV334" s="631"/>
    </row>
    <row r="335" spans="44:48" ht="15" customHeight="1">
      <c r="AR335" s="63" t="str">
        <f t="shared" si="119"/>
        <v/>
      </c>
      <c r="AS335" s="630"/>
      <c r="AT335" s="630"/>
      <c r="AU335" s="630"/>
      <c r="AV335" s="631"/>
    </row>
    <row r="336" spans="44:48" ht="15" customHeight="1">
      <c r="AR336" s="63" t="str">
        <f t="shared" si="119"/>
        <v/>
      </c>
      <c r="AS336" s="630"/>
      <c r="AT336" s="630"/>
      <c r="AU336" s="630"/>
      <c r="AV336" s="631"/>
    </row>
    <row r="337" spans="44:48" ht="15" customHeight="1">
      <c r="AR337" s="63" t="str">
        <f t="shared" si="119"/>
        <v/>
      </c>
      <c r="AS337" s="630"/>
      <c r="AT337" s="630"/>
      <c r="AU337" s="630"/>
      <c r="AV337" s="631"/>
    </row>
    <row r="338" spans="44:48" ht="15" customHeight="1">
      <c r="AR338" s="63" t="str">
        <f t="shared" si="119"/>
        <v/>
      </c>
      <c r="AS338" s="630"/>
      <c r="AT338" s="630"/>
      <c r="AU338" s="630"/>
      <c r="AV338" s="631"/>
    </row>
    <row r="339" spans="44:48" ht="15" customHeight="1">
      <c r="AR339" s="63" t="str">
        <f t="shared" si="119"/>
        <v/>
      </c>
      <c r="AS339" s="630"/>
      <c r="AT339" s="630"/>
      <c r="AU339" s="630"/>
      <c r="AV339" s="631"/>
    </row>
    <row r="340" spans="44:48" ht="15" customHeight="1">
      <c r="AR340" s="63" t="str">
        <f t="shared" si="119"/>
        <v/>
      </c>
      <c r="AS340" s="630"/>
      <c r="AT340" s="630"/>
      <c r="AU340" s="630"/>
      <c r="AV340" s="631"/>
    </row>
    <row r="341" spans="44:48" ht="15" customHeight="1">
      <c r="AR341" s="63" t="str">
        <f t="shared" si="119"/>
        <v/>
      </c>
      <c r="AS341" s="630"/>
      <c r="AT341" s="630"/>
      <c r="AU341" s="630"/>
      <c r="AV341" s="631"/>
    </row>
    <row r="342" spans="44:48" ht="15" customHeight="1">
      <c r="AR342" s="63" t="str">
        <f t="shared" si="119"/>
        <v/>
      </c>
      <c r="AS342" s="630"/>
      <c r="AT342" s="630"/>
      <c r="AU342" s="630"/>
      <c r="AV342" s="631"/>
    </row>
    <row r="343" spans="44:48" ht="15" customHeight="1">
      <c r="AR343" s="63" t="str">
        <f t="shared" si="119"/>
        <v/>
      </c>
      <c r="AS343" s="630"/>
      <c r="AT343" s="630"/>
      <c r="AU343" s="630"/>
      <c r="AV343" s="631"/>
    </row>
    <row r="344" spans="44:48" ht="15" customHeight="1">
      <c r="AR344" s="63" t="str">
        <f t="shared" si="119"/>
        <v/>
      </c>
      <c r="AS344" s="630"/>
      <c r="AT344" s="630"/>
      <c r="AU344" s="630"/>
      <c r="AV344" s="631"/>
    </row>
    <row r="345" spans="44:48" ht="15" customHeight="1">
      <c r="AR345" s="63" t="str">
        <f t="shared" si="119"/>
        <v/>
      </c>
      <c r="AS345" s="630"/>
      <c r="AT345" s="630"/>
      <c r="AU345" s="630"/>
      <c r="AV345" s="631"/>
    </row>
    <row r="346" spans="44:48" ht="15" customHeight="1">
      <c r="AR346" s="63" t="str">
        <f t="shared" si="119"/>
        <v/>
      </c>
      <c r="AS346" s="630"/>
      <c r="AT346" s="630"/>
      <c r="AU346" s="630"/>
      <c r="AV346" s="631"/>
    </row>
    <row r="347" spans="44:48" ht="15" customHeight="1">
      <c r="AR347" s="63" t="str">
        <f t="shared" si="119"/>
        <v/>
      </c>
      <c r="AS347" s="630"/>
      <c r="AT347" s="630"/>
      <c r="AU347" s="630"/>
      <c r="AV347" s="631"/>
    </row>
    <row r="348" spans="44:48" ht="15" customHeight="1">
      <c r="AR348" s="63" t="str">
        <f t="shared" si="119"/>
        <v/>
      </c>
      <c r="AS348" s="630"/>
      <c r="AT348" s="630"/>
      <c r="AU348" s="630"/>
      <c r="AV348" s="631"/>
    </row>
    <row r="349" spans="44:48" ht="15" customHeight="1">
      <c r="AR349" s="63" t="str">
        <f t="shared" si="119"/>
        <v/>
      </c>
      <c r="AS349" s="630"/>
      <c r="AT349" s="630"/>
      <c r="AU349" s="630"/>
      <c r="AV349" s="631"/>
    </row>
    <row r="350" spans="44:48" ht="15" customHeight="1">
      <c r="AR350" s="63" t="str">
        <f t="shared" si="119"/>
        <v/>
      </c>
      <c r="AS350" s="630"/>
      <c r="AT350" s="630"/>
      <c r="AU350" s="630"/>
      <c r="AV350" s="631"/>
    </row>
    <row r="351" spans="44:48" ht="15" customHeight="1">
      <c r="AR351" s="63" t="str">
        <f t="shared" si="119"/>
        <v/>
      </c>
      <c r="AS351" s="630"/>
      <c r="AT351" s="630"/>
      <c r="AU351" s="630"/>
      <c r="AV351" s="631"/>
    </row>
    <row r="352" spans="44:48" ht="15" customHeight="1">
      <c r="AR352" s="63" t="str">
        <f t="shared" si="119"/>
        <v/>
      </c>
      <c r="AS352" s="630"/>
      <c r="AT352" s="630"/>
      <c r="AU352" s="630"/>
      <c r="AV352" s="631"/>
    </row>
    <row r="353" spans="44:48" ht="15" customHeight="1">
      <c r="AR353" s="63" t="str">
        <f t="shared" si="119"/>
        <v/>
      </c>
      <c r="AS353" s="630"/>
      <c r="AT353" s="630"/>
      <c r="AU353" s="630"/>
      <c r="AV353" s="631"/>
    </row>
    <row r="354" spans="44:48" ht="15" customHeight="1">
      <c r="AR354" s="63" t="str">
        <f t="shared" si="119"/>
        <v/>
      </c>
      <c r="AS354" s="630"/>
      <c r="AT354" s="630"/>
      <c r="AU354" s="630"/>
      <c r="AV354" s="631"/>
    </row>
    <row r="355" spans="44:48" ht="15" customHeight="1">
      <c r="AR355" s="63" t="str">
        <f t="shared" si="119"/>
        <v/>
      </c>
      <c r="AS355" s="630"/>
      <c r="AT355" s="630"/>
      <c r="AU355" s="630"/>
      <c r="AV355" s="631"/>
    </row>
    <row r="356" spans="44:48" ht="15" customHeight="1">
      <c r="AR356" s="63" t="str">
        <f t="shared" si="119"/>
        <v/>
      </c>
      <c r="AS356" s="630"/>
      <c r="AT356" s="630"/>
      <c r="AU356" s="630"/>
      <c r="AV356" s="631"/>
    </row>
    <row r="357" spans="44:48" ht="15" customHeight="1">
      <c r="AR357" s="63" t="str">
        <f t="shared" si="119"/>
        <v/>
      </c>
      <c r="AS357" s="630"/>
      <c r="AT357" s="630"/>
      <c r="AU357" s="630"/>
      <c r="AV357" s="631"/>
    </row>
    <row r="358" spans="44:48" ht="15" customHeight="1">
      <c r="AR358" s="63" t="str">
        <f t="shared" si="119"/>
        <v/>
      </c>
      <c r="AS358" s="630"/>
      <c r="AT358" s="630"/>
      <c r="AU358" s="630"/>
      <c r="AV358" s="631"/>
    </row>
    <row r="359" spans="44:48" ht="15" customHeight="1">
      <c r="AR359" s="63" t="str">
        <f t="shared" si="119"/>
        <v/>
      </c>
      <c r="AS359" s="630"/>
      <c r="AT359" s="630"/>
      <c r="AU359" s="630"/>
      <c r="AV359" s="631"/>
    </row>
    <row r="360" spans="44:48" ht="15" customHeight="1">
      <c r="AR360" s="63" t="str">
        <f t="shared" si="119"/>
        <v/>
      </c>
      <c r="AS360" s="630"/>
      <c r="AT360" s="630"/>
      <c r="AU360" s="630"/>
      <c r="AV360" s="631"/>
    </row>
    <row r="361" spans="44:48" ht="15" customHeight="1">
      <c r="AR361" s="63" t="str">
        <f t="shared" si="119"/>
        <v/>
      </c>
      <c r="AS361" s="630"/>
      <c r="AT361" s="630"/>
      <c r="AU361" s="630"/>
      <c r="AV361" s="631"/>
    </row>
    <row r="362" spans="44:48" ht="15" customHeight="1">
      <c r="AR362" s="63" t="str">
        <f t="shared" si="119"/>
        <v/>
      </c>
      <c r="AS362" s="630"/>
      <c r="AT362" s="630"/>
      <c r="AU362" s="630"/>
      <c r="AV362" s="631"/>
    </row>
    <row r="363" spans="44:48" ht="15" customHeight="1">
      <c r="AR363" s="63" t="str">
        <f t="shared" si="119"/>
        <v/>
      </c>
      <c r="AS363" s="630"/>
      <c r="AT363" s="630"/>
      <c r="AU363" s="630"/>
      <c r="AV363" s="631"/>
    </row>
    <row r="364" spans="44:48" ht="15" customHeight="1">
      <c r="AR364" s="63" t="str">
        <f t="shared" si="119"/>
        <v/>
      </c>
      <c r="AS364" s="630"/>
      <c r="AT364" s="630"/>
      <c r="AU364" s="630"/>
      <c r="AV364" s="631"/>
    </row>
    <row r="365" spans="44:48" ht="15" customHeight="1">
      <c r="AR365" s="63" t="str">
        <f t="shared" si="119"/>
        <v/>
      </c>
      <c r="AS365" s="630"/>
      <c r="AT365" s="630"/>
      <c r="AU365" s="630"/>
      <c r="AV365" s="631"/>
    </row>
    <row r="366" spans="44:48" ht="15" customHeight="1">
      <c r="AR366" s="63" t="str">
        <f t="shared" si="119"/>
        <v/>
      </c>
      <c r="AS366" s="630"/>
      <c r="AT366" s="630"/>
      <c r="AU366" s="630"/>
      <c r="AV366" s="631"/>
    </row>
    <row r="367" spans="44:48" ht="15" customHeight="1">
      <c r="AR367" s="63" t="str">
        <f t="shared" si="119"/>
        <v/>
      </c>
      <c r="AS367" s="630"/>
      <c r="AT367" s="630"/>
      <c r="AU367" s="630"/>
      <c r="AV367" s="631"/>
    </row>
    <row r="368" spans="44:48" ht="15" customHeight="1">
      <c r="AR368" s="63" t="str">
        <f t="shared" si="119"/>
        <v/>
      </c>
      <c r="AS368" s="630"/>
      <c r="AT368" s="630"/>
      <c r="AU368" s="630"/>
      <c r="AV368" s="631"/>
    </row>
    <row r="369" spans="44:48" ht="15" customHeight="1">
      <c r="AR369" s="63" t="str">
        <f t="shared" si="119"/>
        <v/>
      </c>
      <c r="AS369" s="630"/>
      <c r="AT369" s="630"/>
      <c r="AU369" s="630"/>
      <c r="AV369" s="631"/>
    </row>
    <row r="370" spans="44:48" ht="15" customHeight="1">
      <c r="AR370" s="63" t="str">
        <f t="shared" si="119"/>
        <v/>
      </c>
      <c r="AS370" s="630"/>
      <c r="AT370" s="630"/>
      <c r="AU370" s="630"/>
      <c r="AV370" s="631"/>
    </row>
    <row r="371" spans="44:48" ht="15" customHeight="1">
      <c r="AR371" s="63" t="str">
        <f t="shared" si="119"/>
        <v/>
      </c>
      <c r="AS371" s="630"/>
      <c r="AT371" s="630"/>
      <c r="AU371" s="630"/>
      <c r="AV371" s="631"/>
    </row>
    <row r="372" spans="44:48" ht="15" customHeight="1">
      <c r="AR372" s="63" t="str">
        <f t="shared" si="119"/>
        <v/>
      </c>
      <c r="AS372" s="630"/>
      <c r="AT372" s="630"/>
      <c r="AU372" s="630"/>
      <c r="AV372" s="631"/>
    </row>
    <row r="373" spans="44:48" ht="15" customHeight="1">
      <c r="AR373" s="63" t="str">
        <f t="shared" si="119"/>
        <v/>
      </c>
      <c r="AS373" s="630"/>
      <c r="AT373" s="630"/>
      <c r="AU373" s="630"/>
      <c r="AV373" s="631"/>
    </row>
    <row r="374" spans="44:48" ht="15" customHeight="1">
      <c r="AR374" s="63" t="str">
        <f t="shared" si="119"/>
        <v/>
      </c>
      <c r="AS374" s="630"/>
      <c r="AT374" s="630"/>
      <c r="AU374" s="630"/>
      <c r="AV374" s="631"/>
    </row>
    <row r="375" spans="44:48" ht="15" customHeight="1">
      <c r="AR375" s="63" t="str">
        <f t="shared" si="119"/>
        <v/>
      </c>
      <c r="AS375" s="630"/>
      <c r="AT375" s="630"/>
      <c r="AU375" s="630"/>
      <c r="AV375" s="631"/>
    </row>
    <row r="376" spans="44:48" ht="15" customHeight="1">
      <c r="AR376" s="63" t="str">
        <f t="shared" si="119"/>
        <v/>
      </c>
      <c r="AS376" s="630"/>
      <c r="AT376" s="630"/>
      <c r="AU376" s="630"/>
      <c r="AV376" s="631"/>
    </row>
    <row r="377" spans="44:48" ht="15" customHeight="1">
      <c r="AR377" s="63" t="str">
        <f t="shared" si="119"/>
        <v/>
      </c>
      <c r="AS377" s="630"/>
      <c r="AT377" s="630"/>
      <c r="AU377" s="630"/>
      <c r="AV377" s="631"/>
    </row>
    <row r="378" spans="44:48" ht="15" customHeight="1">
      <c r="AR378" s="63" t="str">
        <f t="shared" si="119"/>
        <v/>
      </c>
      <c r="AS378" s="630"/>
      <c r="AT378" s="630"/>
      <c r="AU378" s="630"/>
      <c r="AV378" s="631"/>
    </row>
    <row r="379" spans="44:48" ht="15" customHeight="1">
      <c r="AR379" s="63" t="str">
        <f t="shared" si="119"/>
        <v/>
      </c>
      <c r="AS379" s="630"/>
      <c r="AT379" s="630"/>
      <c r="AU379" s="630"/>
      <c r="AV379" s="631"/>
    </row>
    <row r="380" spans="44:48" ht="15" customHeight="1">
      <c r="AR380" s="63" t="str">
        <f t="shared" si="119"/>
        <v/>
      </c>
      <c r="AS380" s="630"/>
      <c r="AT380" s="630"/>
      <c r="AU380" s="630"/>
      <c r="AV380" s="631"/>
    </row>
    <row r="381" spans="44:48" ht="15" customHeight="1">
      <c r="AR381" s="63" t="str">
        <f t="shared" si="119"/>
        <v/>
      </c>
      <c r="AS381" s="630"/>
      <c r="AT381" s="630"/>
      <c r="AU381" s="630"/>
      <c r="AV381" s="631"/>
    </row>
    <row r="382" spans="44:48" ht="15" customHeight="1">
      <c r="AR382" s="63" t="str">
        <f t="shared" si="119"/>
        <v/>
      </c>
      <c r="AS382" s="630"/>
      <c r="AT382" s="630"/>
      <c r="AU382" s="630"/>
      <c r="AV382" s="631"/>
    </row>
    <row r="383" spans="44:48" ht="15" customHeight="1">
      <c r="AR383" s="63" t="str">
        <f t="shared" si="119"/>
        <v/>
      </c>
      <c r="AS383" s="630"/>
      <c r="AT383" s="630"/>
      <c r="AU383" s="630"/>
      <c r="AV383" s="631"/>
    </row>
    <row r="384" spans="44:48" ht="15" customHeight="1">
      <c r="AR384" s="63" t="str">
        <f t="shared" si="119"/>
        <v/>
      </c>
      <c r="AS384" s="630"/>
      <c r="AT384" s="630"/>
      <c r="AU384" s="630"/>
      <c r="AV384" s="631"/>
    </row>
    <row r="385" spans="44:48" ht="15" customHeight="1">
      <c r="AR385" s="63" t="str">
        <f t="shared" si="119"/>
        <v/>
      </c>
      <c r="AS385" s="630"/>
      <c r="AT385" s="630"/>
      <c r="AU385" s="630"/>
      <c r="AV385" s="631"/>
    </row>
    <row r="386" spans="44:48" ht="15" customHeight="1">
      <c r="AR386" s="63" t="str">
        <f t="shared" si="119"/>
        <v/>
      </c>
      <c r="AS386" s="630"/>
      <c r="AT386" s="630"/>
      <c r="AU386" s="630"/>
      <c r="AV386" s="631"/>
    </row>
    <row r="387" spans="44:48" ht="15" customHeight="1">
      <c r="AR387" s="63" t="str">
        <f t="shared" si="119"/>
        <v/>
      </c>
      <c r="AS387" s="630"/>
      <c r="AT387" s="630"/>
      <c r="AU387" s="630"/>
      <c r="AV387" s="631"/>
    </row>
    <row r="388" spans="44:48" ht="15" customHeight="1">
      <c r="AR388" s="63" t="str">
        <f t="shared" si="119"/>
        <v/>
      </c>
      <c r="AS388" s="630"/>
      <c r="AT388" s="630"/>
      <c r="AU388" s="630"/>
      <c r="AV388" s="631"/>
    </row>
    <row r="389" spans="44:48" ht="15" customHeight="1">
      <c r="AR389" s="63" t="str">
        <f t="shared" si="119"/>
        <v/>
      </c>
      <c r="AS389" s="630"/>
      <c r="AT389" s="630"/>
      <c r="AU389" s="630"/>
      <c r="AV389" s="631"/>
    </row>
    <row r="390" spans="44:48" ht="15" customHeight="1">
      <c r="AR390" s="63" t="str">
        <f t="shared" si="119"/>
        <v/>
      </c>
      <c r="AS390" s="630"/>
      <c r="AT390" s="630"/>
      <c r="AU390" s="630"/>
      <c r="AV390" s="631"/>
    </row>
    <row r="391" spans="44:48" ht="15" customHeight="1">
      <c r="AR391" s="63" t="str">
        <f t="shared" si="119"/>
        <v/>
      </c>
      <c r="AS391" s="630"/>
      <c r="AT391" s="630"/>
      <c r="AU391" s="630"/>
      <c r="AV391" s="631"/>
    </row>
    <row r="392" spans="44:48" ht="15" customHeight="1">
      <c r="AR392" s="63" t="str">
        <f t="shared" si="119"/>
        <v/>
      </c>
      <c r="AS392" s="630"/>
      <c r="AT392" s="630"/>
      <c r="AU392" s="630"/>
      <c r="AV392" s="631"/>
    </row>
    <row r="393" spans="44:48" ht="15" customHeight="1">
      <c r="AR393" s="63" t="str">
        <f t="shared" ref="AR393:AR456" si="120">CONCATENATE(AT393,AU393)</f>
        <v/>
      </c>
      <c r="AS393" s="630"/>
      <c r="AT393" s="630"/>
      <c r="AU393" s="630"/>
      <c r="AV393" s="631"/>
    </row>
    <row r="394" spans="44:48" ht="15" customHeight="1">
      <c r="AR394" s="63" t="str">
        <f t="shared" si="120"/>
        <v/>
      </c>
      <c r="AS394" s="630"/>
      <c r="AT394" s="630"/>
      <c r="AU394" s="630"/>
      <c r="AV394" s="631"/>
    </row>
    <row r="395" spans="44:48" ht="15" customHeight="1">
      <c r="AR395" s="63" t="str">
        <f t="shared" si="120"/>
        <v/>
      </c>
      <c r="AS395" s="630"/>
      <c r="AT395" s="630"/>
      <c r="AU395" s="630"/>
      <c r="AV395" s="631"/>
    </row>
    <row r="396" spans="44:48" ht="15" customHeight="1">
      <c r="AR396" s="63" t="str">
        <f t="shared" si="120"/>
        <v/>
      </c>
      <c r="AS396" s="630"/>
      <c r="AT396" s="630"/>
      <c r="AU396" s="630"/>
      <c r="AV396" s="631"/>
    </row>
    <row r="397" spans="44:48" ht="15" customHeight="1">
      <c r="AR397" s="63" t="str">
        <f t="shared" si="120"/>
        <v/>
      </c>
      <c r="AS397" s="630"/>
      <c r="AT397" s="630"/>
      <c r="AU397" s="630"/>
      <c r="AV397" s="631"/>
    </row>
    <row r="398" spans="44:48" ht="15" customHeight="1">
      <c r="AR398" s="63" t="str">
        <f t="shared" si="120"/>
        <v/>
      </c>
      <c r="AS398" s="630"/>
      <c r="AT398" s="630"/>
      <c r="AU398" s="630"/>
      <c r="AV398" s="631"/>
    </row>
    <row r="399" spans="44:48" ht="15" customHeight="1">
      <c r="AR399" s="63" t="str">
        <f t="shared" si="120"/>
        <v/>
      </c>
      <c r="AS399" s="630"/>
      <c r="AT399" s="630"/>
      <c r="AU399" s="630"/>
      <c r="AV399" s="631"/>
    </row>
    <row r="400" spans="44:48" ht="15" customHeight="1">
      <c r="AR400" s="63" t="str">
        <f t="shared" si="120"/>
        <v/>
      </c>
      <c r="AS400" s="630"/>
      <c r="AT400" s="630"/>
      <c r="AU400" s="630"/>
      <c r="AV400" s="631"/>
    </row>
    <row r="401" spans="44:48" ht="15" customHeight="1">
      <c r="AR401" s="63" t="str">
        <f t="shared" si="120"/>
        <v/>
      </c>
      <c r="AS401" s="630"/>
      <c r="AT401" s="630"/>
      <c r="AU401" s="630"/>
      <c r="AV401" s="631"/>
    </row>
    <row r="402" spans="44:48" ht="15" customHeight="1">
      <c r="AR402" s="63" t="str">
        <f t="shared" si="120"/>
        <v/>
      </c>
      <c r="AS402" s="630"/>
      <c r="AT402" s="630"/>
      <c r="AU402" s="630"/>
      <c r="AV402" s="631"/>
    </row>
    <row r="403" spans="44:48" ht="15" customHeight="1">
      <c r="AR403" s="63" t="str">
        <f t="shared" si="120"/>
        <v/>
      </c>
      <c r="AS403" s="630"/>
      <c r="AT403" s="630"/>
      <c r="AU403" s="630"/>
      <c r="AV403" s="631"/>
    </row>
    <row r="404" spans="44:48" ht="15" customHeight="1">
      <c r="AR404" s="63" t="str">
        <f t="shared" si="120"/>
        <v/>
      </c>
      <c r="AS404" s="630"/>
      <c r="AT404" s="630"/>
      <c r="AU404" s="630"/>
      <c r="AV404" s="631"/>
    </row>
    <row r="405" spans="44:48" ht="15" customHeight="1">
      <c r="AR405" s="63" t="str">
        <f t="shared" si="120"/>
        <v/>
      </c>
      <c r="AS405" s="630"/>
      <c r="AT405" s="630"/>
      <c r="AU405" s="630"/>
      <c r="AV405" s="631"/>
    </row>
    <row r="406" spans="44:48" ht="15" customHeight="1">
      <c r="AR406" s="63" t="str">
        <f t="shared" si="120"/>
        <v/>
      </c>
      <c r="AS406" s="630"/>
      <c r="AT406" s="630"/>
      <c r="AU406" s="630"/>
      <c r="AV406" s="631"/>
    </row>
    <row r="407" spans="44:48" ht="15" customHeight="1">
      <c r="AR407" s="63" t="str">
        <f t="shared" si="120"/>
        <v/>
      </c>
      <c r="AS407" s="630"/>
      <c r="AT407" s="630"/>
      <c r="AU407" s="630"/>
      <c r="AV407" s="631"/>
    </row>
    <row r="408" spans="44:48" ht="15" customHeight="1">
      <c r="AR408" s="63" t="str">
        <f t="shared" si="120"/>
        <v/>
      </c>
      <c r="AS408" s="630"/>
      <c r="AT408" s="630"/>
      <c r="AU408" s="630"/>
      <c r="AV408" s="631"/>
    </row>
    <row r="409" spans="44:48" ht="15" customHeight="1">
      <c r="AR409" s="63" t="str">
        <f t="shared" si="120"/>
        <v/>
      </c>
      <c r="AS409" s="630"/>
      <c r="AT409" s="630"/>
      <c r="AU409" s="630"/>
      <c r="AV409" s="631"/>
    </row>
    <row r="410" spans="44:48" ht="15" customHeight="1">
      <c r="AR410" s="63" t="str">
        <f t="shared" si="120"/>
        <v/>
      </c>
      <c r="AS410" s="630"/>
      <c r="AT410" s="630"/>
      <c r="AU410" s="630"/>
      <c r="AV410" s="631"/>
    </row>
    <row r="411" spans="44:48" ht="15" customHeight="1">
      <c r="AR411" s="63" t="str">
        <f t="shared" si="120"/>
        <v/>
      </c>
      <c r="AS411" s="630"/>
      <c r="AT411" s="630"/>
      <c r="AU411" s="630"/>
      <c r="AV411" s="631"/>
    </row>
    <row r="412" spans="44:48" ht="15" customHeight="1">
      <c r="AR412" s="63" t="str">
        <f t="shared" si="120"/>
        <v/>
      </c>
      <c r="AS412" s="630"/>
      <c r="AT412" s="630"/>
      <c r="AU412" s="630"/>
      <c r="AV412" s="631"/>
    </row>
    <row r="413" spans="44:48" ht="15" customHeight="1">
      <c r="AR413" s="63" t="str">
        <f t="shared" si="120"/>
        <v/>
      </c>
      <c r="AS413" s="630"/>
      <c r="AT413" s="630"/>
      <c r="AU413" s="630"/>
      <c r="AV413" s="631"/>
    </row>
    <row r="414" spans="44:48" ht="15" customHeight="1">
      <c r="AR414" s="63" t="str">
        <f t="shared" si="120"/>
        <v/>
      </c>
      <c r="AS414" s="630"/>
      <c r="AT414" s="630"/>
      <c r="AU414" s="630"/>
      <c r="AV414" s="631"/>
    </row>
    <row r="415" spans="44:48" ht="15" customHeight="1">
      <c r="AR415" s="63" t="str">
        <f t="shared" si="120"/>
        <v/>
      </c>
      <c r="AS415" s="630"/>
      <c r="AT415" s="630"/>
      <c r="AU415" s="630"/>
      <c r="AV415" s="631"/>
    </row>
    <row r="416" spans="44:48" ht="15" customHeight="1">
      <c r="AR416" s="63" t="str">
        <f t="shared" si="120"/>
        <v/>
      </c>
      <c r="AS416" s="630"/>
      <c r="AT416" s="630"/>
      <c r="AU416" s="630"/>
      <c r="AV416" s="631"/>
    </row>
    <row r="417" spans="44:48" ht="15" customHeight="1">
      <c r="AR417" s="63" t="str">
        <f t="shared" si="120"/>
        <v/>
      </c>
      <c r="AS417" s="630"/>
      <c r="AT417" s="630"/>
      <c r="AU417" s="630"/>
      <c r="AV417" s="631"/>
    </row>
    <row r="418" spans="44:48" ht="15" customHeight="1">
      <c r="AR418" s="63" t="str">
        <f t="shared" si="120"/>
        <v/>
      </c>
      <c r="AS418" s="630"/>
      <c r="AT418" s="630"/>
      <c r="AU418" s="630"/>
      <c r="AV418" s="631"/>
    </row>
    <row r="419" spans="44:48" ht="15" customHeight="1">
      <c r="AR419" s="63" t="str">
        <f t="shared" si="120"/>
        <v/>
      </c>
      <c r="AS419" s="630"/>
      <c r="AT419" s="630"/>
      <c r="AU419" s="630"/>
      <c r="AV419" s="631"/>
    </row>
    <row r="420" spans="44:48" ht="15" customHeight="1">
      <c r="AR420" s="63" t="str">
        <f t="shared" si="120"/>
        <v/>
      </c>
      <c r="AS420" s="630"/>
      <c r="AT420" s="630"/>
      <c r="AU420" s="630"/>
      <c r="AV420" s="631"/>
    </row>
    <row r="421" spans="44:48" ht="15" customHeight="1">
      <c r="AR421" s="63" t="str">
        <f t="shared" si="120"/>
        <v/>
      </c>
      <c r="AS421" s="630"/>
      <c r="AT421" s="630"/>
      <c r="AU421" s="630"/>
      <c r="AV421" s="631"/>
    </row>
    <row r="422" spans="44:48" ht="15" customHeight="1">
      <c r="AR422" s="63" t="str">
        <f t="shared" si="120"/>
        <v/>
      </c>
      <c r="AS422" s="630"/>
      <c r="AT422" s="630"/>
      <c r="AU422" s="630"/>
      <c r="AV422" s="631"/>
    </row>
    <row r="423" spans="44:48" ht="15" customHeight="1">
      <c r="AR423" s="63" t="str">
        <f t="shared" si="120"/>
        <v/>
      </c>
      <c r="AS423" s="630"/>
      <c r="AT423" s="630"/>
      <c r="AU423" s="630"/>
      <c r="AV423" s="631"/>
    </row>
    <row r="424" spans="44:48" ht="15" customHeight="1">
      <c r="AR424" s="63" t="str">
        <f t="shared" si="120"/>
        <v/>
      </c>
      <c r="AS424" s="630"/>
      <c r="AT424" s="630"/>
      <c r="AU424" s="630"/>
      <c r="AV424" s="631"/>
    </row>
    <row r="425" spans="44:48" ht="15" customHeight="1">
      <c r="AR425" s="63" t="str">
        <f t="shared" si="120"/>
        <v/>
      </c>
      <c r="AS425" s="630"/>
      <c r="AT425" s="630"/>
      <c r="AU425" s="630"/>
      <c r="AV425" s="631"/>
    </row>
    <row r="426" spans="44:48" ht="15" customHeight="1">
      <c r="AR426" s="63" t="str">
        <f t="shared" si="120"/>
        <v/>
      </c>
      <c r="AS426" s="630"/>
      <c r="AT426" s="630"/>
      <c r="AU426" s="630"/>
      <c r="AV426" s="631"/>
    </row>
    <row r="427" spans="44:48" ht="15" customHeight="1">
      <c r="AR427" s="63" t="str">
        <f t="shared" si="120"/>
        <v/>
      </c>
      <c r="AS427" s="630"/>
      <c r="AT427" s="630"/>
      <c r="AU427" s="630"/>
      <c r="AV427" s="631"/>
    </row>
    <row r="428" spans="44:48" ht="15" customHeight="1">
      <c r="AR428" s="63" t="str">
        <f t="shared" si="120"/>
        <v/>
      </c>
      <c r="AS428" s="630"/>
      <c r="AT428" s="630"/>
      <c r="AU428" s="630"/>
      <c r="AV428" s="631"/>
    </row>
    <row r="429" spans="44:48" ht="15" customHeight="1">
      <c r="AR429" s="63" t="str">
        <f t="shared" si="120"/>
        <v/>
      </c>
      <c r="AS429" s="630"/>
      <c r="AT429" s="630"/>
      <c r="AU429" s="630"/>
      <c r="AV429" s="631"/>
    </row>
    <row r="430" spans="44:48" ht="15" customHeight="1">
      <c r="AR430" s="63" t="str">
        <f t="shared" si="120"/>
        <v/>
      </c>
      <c r="AS430" s="630"/>
      <c r="AT430" s="630"/>
      <c r="AU430" s="630"/>
      <c r="AV430" s="631"/>
    </row>
    <row r="431" spans="44:48" ht="15" customHeight="1">
      <c r="AR431" s="63" t="str">
        <f t="shared" si="120"/>
        <v/>
      </c>
      <c r="AS431" s="630"/>
      <c r="AT431" s="630"/>
      <c r="AU431" s="630"/>
      <c r="AV431" s="631"/>
    </row>
    <row r="432" spans="44:48" ht="15" customHeight="1">
      <c r="AR432" s="63" t="str">
        <f t="shared" si="120"/>
        <v/>
      </c>
      <c r="AS432" s="630"/>
      <c r="AT432" s="630"/>
      <c r="AU432" s="630"/>
      <c r="AV432" s="631"/>
    </row>
    <row r="433" spans="44:48" ht="15" customHeight="1">
      <c r="AR433" s="63" t="str">
        <f t="shared" si="120"/>
        <v/>
      </c>
      <c r="AS433" s="630"/>
      <c r="AT433" s="630"/>
      <c r="AU433" s="630"/>
      <c r="AV433" s="631"/>
    </row>
    <row r="434" spans="44:48" ht="15" customHeight="1">
      <c r="AR434" s="63" t="str">
        <f t="shared" si="120"/>
        <v/>
      </c>
      <c r="AS434" s="630"/>
      <c r="AT434" s="630"/>
      <c r="AU434" s="630"/>
      <c r="AV434" s="631"/>
    </row>
    <row r="435" spans="44:48" ht="15" customHeight="1">
      <c r="AR435" s="63" t="str">
        <f t="shared" si="120"/>
        <v/>
      </c>
      <c r="AS435" s="630"/>
      <c r="AT435" s="630"/>
      <c r="AU435" s="630"/>
      <c r="AV435" s="631"/>
    </row>
    <row r="436" spans="44:48" ht="15" customHeight="1">
      <c r="AR436" s="63" t="str">
        <f t="shared" si="120"/>
        <v/>
      </c>
      <c r="AS436" s="630"/>
      <c r="AT436" s="630"/>
      <c r="AU436" s="630"/>
      <c r="AV436" s="631"/>
    </row>
    <row r="437" spans="44:48" ht="15" customHeight="1">
      <c r="AR437" s="63" t="str">
        <f t="shared" si="120"/>
        <v/>
      </c>
      <c r="AS437" s="630"/>
      <c r="AT437" s="630"/>
      <c r="AU437" s="630"/>
      <c r="AV437" s="631"/>
    </row>
    <row r="438" spans="44:48" ht="15" customHeight="1">
      <c r="AR438" s="63" t="str">
        <f t="shared" si="120"/>
        <v/>
      </c>
      <c r="AS438" s="630"/>
      <c r="AT438" s="630"/>
      <c r="AU438" s="630"/>
      <c r="AV438" s="631"/>
    </row>
    <row r="439" spans="44:48" ht="15" customHeight="1">
      <c r="AR439" s="63" t="str">
        <f t="shared" si="120"/>
        <v/>
      </c>
      <c r="AS439" s="630"/>
      <c r="AT439" s="630"/>
      <c r="AU439" s="630"/>
      <c r="AV439" s="631"/>
    </row>
    <row r="440" spans="44:48" ht="15" customHeight="1">
      <c r="AR440" s="63" t="str">
        <f t="shared" si="120"/>
        <v/>
      </c>
      <c r="AS440" s="630"/>
      <c r="AT440" s="630"/>
      <c r="AU440" s="630"/>
      <c r="AV440" s="631"/>
    </row>
    <row r="441" spans="44:48" ht="15" customHeight="1">
      <c r="AR441" s="63" t="str">
        <f t="shared" si="120"/>
        <v/>
      </c>
      <c r="AS441" s="630"/>
      <c r="AT441" s="630"/>
      <c r="AU441" s="630"/>
      <c r="AV441" s="631"/>
    </row>
    <row r="442" spans="44:48" ht="15" customHeight="1">
      <c r="AR442" s="63" t="str">
        <f t="shared" si="120"/>
        <v/>
      </c>
      <c r="AS442" s="630"/>
      <c r="AT442" s="630"/>
      <c r="AU442" s="630"/>
      <c r="AV442" s="631"/>
    </row>
    <row r="443" spans="44:48" ht="15" customHeight="1">
      <c r="AR443" s="63" t="str">
        <f t="shared" si="120"/>
        <v/>
      </c>
      <c r="AS443" s="630"/>
      <c r="AT443" s="630"/>
      <c r="AU443" s="630"/>
      <c r="AV443" s="631"/>
    </row>
    <row r="444" spans="44:48" ht="15" customHeight="1">
      <c r="AR444" s="63" t="str">
        <f t="shared" si="120"/>
        <v/>
      </c>
      <c r="AS444" s="630"/>
      <c r="AT444" s="630"/>
      <c r="AU444" s="630"/>
      <c r="AV444" s="631"/>
    </row>
    <row r="445" spans="44:48" ht="15" customHeight="1">
      <c r="AR445" s="63" t="str">
        <f t="shared" si="120"/>
        <v/>
      </c>
      <c r="AS445" s="630"/>
      <c r="AT445" s="630"/>
      <c r="AU445" s="630"/>
      <c r="AV445" s="631"/>
    </row>
    <row r="446" spans="44:48" ht="15" customHeight="1">
      <c r="AR446" s="63" t="str">
        <f t="shared" si="120"/>
        <v/>
      </c>
      <c r="AS446" s="630"/>
      <c r="AT446" s="630"/>
      <c r="AU446" s="630"/>
      <c r="AV446" s="631"/>
    </row>
    <row r="447" spans="44:48" ht="15" customHeight="1">
      <c r="AR447" s="63" t="str">
        <f t="shared" si="120"/>
        <v/>
      </c>
      <c r="AS447" s="630"/>
      <c r="AT447" s="630"/>
      <c r="AU447" s="630"/>
      <c r="AV447" s="631"/>
    </row>
    <row r="448" spans="44:48" ht="15" customHeight="1">
      <c r="AR448" s="63" t="str">
        <f t="shared" si="120"/>
        <v/>
      </c>
      <c r="AS448" s="630"/>
      <c r="AT448" s="630"/>
      <c r="AU448" s="630"/>
      <c r="AV448" s="631"/>
    </row>
    <row r="449" spans="44:48" ht="15" customHeight="1">
      <c r="AR449" s="63" t="str">
        <f t="shared" si="120"/>
        <v/>
      </c>
      <c r="AS449" s="630"/>
      <c r="AT449" s="630"/>
      <c r="AU449" s="630"/>
      <c r="AV449" s="631"/>
    </row>
    <row r="450" spans="44:48" ht="15" customHeight="1">
      <c r="AR450" s="63" t="str">
        <f t="shared" si="120"/>
        <v/>
      </c>
      <c r="AS450" s="630"/>
      <c r="AT450" s="630"/>
      <c r="AU450" s="630"/>
      <c r="AV450" s="631"/>
    </row>
    <row r="451" spans="44:48" ht="15" customHeight="1">
      <c r="AR451" s="63" t="str">
        <f t="shared" si="120"/>
        <v/>
      </c>
      <c r="AS451" s="630"/>
      <c r="AT451" s="630"/>
      <c r="AU451" s="630"/>
      <c r="AV451" s="631"/>
    </row>
    <row r="452" spans="44:48" ht="15" customHeight="1">
      <c r="AR452" s="63" t="str">
        <f t="shared" si="120"/>
        <v/>
      </c>
      <c r="AS452" s="630"/>
      <c r="AT452" s="630"/>
      <c r="AU452" s="630"/>
      <c r="AV452" s="631"/>
    </row>
    <row r="453" spans="44:48" ht="15" customHeight="1">
      <c r="AR453" s="63" t="str">
        <f t="shared" si="120"/>
        <v/>
      </c>
      <c r="AS453" s="630"/>
      <c r="AT453" s="630"/>
      <c r="AU453" s="630"/>
      <c r="AV453" s="631"/>
    </row>
    <row r="454" spans="44:48" ht="15" customHeight="1">
      <c r="AR454" s="63" t="str">
        <f t="shared" si="120"/>
        <v/>
      </c>
      <c r="AS454" s="630"/>
      <c r="AT454" s="630"/>
      <c r="AU454" s="630"/>
      <c r="AV454" s="631"/>
    </row>
    <row r="455" spans="44:48" ht="15" customHeight="1">
      <c r="AR455" s="63" t="str">
        <f t="shared" si="120"/>
        <v/>
      </c>
      <c r="AS455" s="630"/>
      <c r="AT455" s="630"/>
      <c r="AU455" s="630"/>
      <c r="AV455" s="631"/>
    </row>
    <row r="456" spans="44:48" ht="15" customHeight="1">
      <c r="AR456" s="63" t="str">
        <f t="shared" si="120"/>
        <v/>
      </c>
      <c r="AS456" s="630"/>
      <c r="AT456" s="630"/>
      <c r="AU456" s="630"/>
      <c r="AV456" s="631"/>
    </row>
    <row r="457" spans="44:48" ht="15" customHeight="1">
      <c r="AR457" s="63" t="str">
        <f t="shared" ref="AR457:AR520" si="121">CONCATENATE(AT457,AU457)</f>
        <v/>
      </c>
      <c r="AS457" s="630"/>
      <c r="AT457" s="630"/>
      <c r="AU457" s="630"/>
      <c r="AV457" s="631"/>
    </row>
    <row r="458" spans="44:48" ht="15" customHeight="1">
      <c r="AR458" s="63" t="str">
        <f t="shared" si="121"/>
        <v/>
      </c>
      <c r="AS458" s="630"/>
      <c r="AT458" s="630"/>
      <c r="AU458" s="630"/>
      <c r="AV458" s="631"/>
    </row>
    <row r="459" spans="44:48" ht="15" customHeight="1">
      <c r="AR459" s="63" t="str">
        <f t="shared" si="121"/>
        <v/>
      </c>
      <c r="AS459" s="630"/>
      <c r="AT459" s="630"/>
      <c r="AU459" s="630"/>
      <c r="AV459" s="631"/>
    </row>
    <row r="460" spans="44:48" ht="15" customHeight="1">
      <c r="AR460" s="63" t="str">
        <f t="shared" si="121"/>
        <v/>
      </c>
      <c r="AS460" s="630"/>
      <c r="AT460" s="630"/>
      <c r="AU460" s="630"/>
      <c r="AV460" s="631"/>
    </row>
    <row r="461" spans="44:48" ht="15" customHeight="1">
      <c r="AR461" s="63" t="str">
        <f t="shared" si="121"/>
        <v/>
      </c>
      <c r="AS461" s="630"/>
      <c r="AT461" s="630"/>
      <c r="AU461" s="630"/>
      <c r="AV461" s="631"/>
    </row>
    <row r="462" spans="44:48" ht="15" customHeight="1">
      <c r="AR462" s="63" t="str">
        <f t="shared" si="121"/>
        <v/>
      </c>
      <c r="AS462" s="630"/>
      <c r="AT462" s="630"/>
      <c r="AU462" s="630"/>
      <c r="AV462" s="631"/>
    </row>
    <row r="463" spans="44:48" ht="15" customHeight="1">
      <c r="AR463" s="63" t="str">
        <f t="shared" si="121"/>
        <v/>
      </c>
      <c r="AS463" s="630"/>
      <c r="AT463" s="630"/>
      <c r="AU463" s="630"/>
      <c r="AV463" s="631"/>
    </row>
    <row r="464" spans="44:48" ht="15" customHeight="1">
      <c r="AR464" s="63" t="str">
        <f t="shared" si="121"/>
        <v/>
      </c>
      <c r="AS464" s="630"/>
      <c r="AT464" s="630"/>
      <c r="AU464" s="630"/>
      <c r="AV464" s="631"/>
    </row>
    <row r="465" spans="44:48" ht="15" customHeight="1">
      <c r="AR465" s="63" t="str">
        <f t="shared" si="121"/>
        <v/>
      </c>
      <c r="AS465" s="630"/>
      <c r="AT465" s="630"/>
      <c r="AU465" s="630"/>
      <c r="AV465" s="631"/>
    </row>
    <row r="466" spans="44:48" ht="15" customHeight="1">
      <c r="AR466" s="63" t="str">
        <f t="shared" si="121"/>
        <v/>
      </c>
      <c r="AS466" s="630"/>
      <c r="AT466" s="630"/>
      <c r="AU466" s="630"/>
      <c r="AV466" s="631"/>
    </row>
    <row r="467" spans="44:48" ht="15" customHeight="1">
      <c r="AR467" s="63" t="str">
        <f t="shared" si="121"/>
        <v/>
      </c>
      <c r="AS467" s="630"/>
      <c r="AT467" s="630"/>
      <c r="AU467" s="630"/>
      <c r="AV467" s="631"/>
    </row>
    <row r="468" spans="44:48" ht="15" customHeight="1">
      <c r="AR468" s="63" t="str">
        <f t="shared" si="121"/>
        <v/>
      </c>
      <c r="AS468" s="630"/>
      <c r="AT468" s="630"/>
      <c r="AU468" s="630"/>
      <c r="AV468" s="631"/>
    </row>
    <row r="469" spans="44:48" ht="15" customHeight="1">
      <c r="AR469" s="63" t="str">
        <f t="shared" si="121"/>
        <v/>
      </c>
      <c r="AS469" s="630"/>
      <c r="AT469" s="630"/>
      <c r="AU469" s="630"/>
      <c r="AV469" s="631"/>
    </row>
    <row r="470" spans="44:48" ht="15" customHeight="1">
      <c r="AR470" s="63" t="str">
        <f t="shared" si="121"/>
        <v/>
      </c>
      <c r="AS470" s="630"/>
      <c r="AT470" s="630"/>
      <c r="AU470" s="630"/>
      <c r="AV470" s="631"/>
    </row>
    <row r="471" spans="44:48" ht="15" customHeight="1">
      <c r="AR471" s="63" t="str">
        <f t="shared" si="121"/>
        <v/>
      </c>
      <c r="AS471" s="630"/>
      <c r="AT471" s="630"/>
      <c r="AU471" s="630"/>
      <c r="AV471" s="631"/>
    </row>
    <row r="472" spans="44:48" ht="15" customHeight="1">
      <c r="AR472" s="63" t="str">
        <f t="shared" si="121"/>
        <v/>
      </c>
      <c r="AS472" s="630"/>
      <c r="AT472" s="630"/>
      <c r="AU472" s="630"/>
      <c r="AV472" s="631"/>
    </row>
    <row r="473" spans="44:48" ht="15" customHeight="1">
      <c r="AR473" s="63" t="str">
        <f t="shared" si="121"/>
        <v/>
      </c>
      <c r="AS473" s="630"/>
      <c r="AT473" s="630"/>
      <c r="AU473" s="630"/>
      <c r="AV473" s="631"/>
    </row>
    <row r="474" spans="44:48" ht="15" customHeight="1">
      <c r="AR474" s="63" t="str">
        <f t="shared" si="121"/>
        <v/>
      </c>
      <c r="AS474" s="630"/>
      <c r="AT474" s="630"/>
      <c r="AU474" s="630"/>
      <c r="AV474" s="631"/>
    </row>
    <row r="475" spans="44:48" ht="15" customHeight="1">
      <c r="AR475" s="63" t="str">
        <f t="shared" si="121"/>
        <v/>
      </c>
      <c r="AS475" s="630"/>
      <c r="AT475" s="630"/>
      <c r="AU475" s="630"/>
      <c r="AV475" s="631"/>
    </row>
    <row r="476" spans="44:48" ht="15" customHeight="1">
      <c r="AR476" s="63" t="str">
        <f t="shared" si="121"/>
        <v/>
      </c>
      <c r="AS476" s="630"/>
      <c r="AT476" s="630"/>
      <c r="AU476" s="630"/>
      <c r="AV476" s="631"/>
    </row>
    <row r="477" spans="44:48" ht="15" customHeight="1">
      <c r="AR477" s="63" t="str">
        <f t="shared" si="121"/>
        <v/>
      </c>
      <c r="AS477" s="630"/>
      <c r="AT477" s="630"/>
      <c r="AU477" s="630"/>
      <c r="AV477" s="631"/>
    </row>
    <row r="478" spans="44:48" ht="15" customHeight="1">
      <c r="AR478" s="63" t="str">
        <f t="shared" si="121"/>
        <v/>
      </c>
      <c r="AS478" s="630"/>
      <c r="AT478" s="630"/>
      <c r="AU478" s="630"/>
      <c r="AV478" s="631"/>
    </row>
    <row r="479" spans="44:48" ht="15" customHeight="1">
      <c r="AR479" s="63" t="str">
        <f t="shared" si="121"/>
        <v/>
      </c>
      <c r="AS479" s="630"/>
      <c r="AT479" s="630"/>
      <c r="AU479" s="630"/>
      <c r="AV479" s="631"/>
    </row>
    <row r="480" spans="44:48" ht="15" customHeight="1">
      <c r="AR480" s="63" t="str">
        <f t="shared" si="121"/>
        <v/>
      </c>
      <c r="AS480" s="630"/>
      <c r="AT480" s="630"/>
      <c r="AU480" s="630"/>
      <c r="AV480" s="631"/>
    </row>
    <row r="481" spans="44:48" ht="15" customHeight="1">
      <c r="AR481" s="63" t="str">
        <f t="shared" si="121"/>
        <v/>
      </c>
      <c r="AS481" s="630"/>
      <c r="AT481" s="630"/>
      <c r="AU481" s="630"/>
      <c r="AV481" s="631"/>
    </row>
    <row r="482" spans="44:48" ht="15" customHeight="1">
      <c r="AR482" s="63" t="str">
        <f t="shared" si="121"/>
        <v/>
      </c>
      <c r="AS482" s="630"/>
      <c r="AT482" s="630"/>
      <c r="AU482" s="630"/>
      <c r="AV482" s="631"/>
    </row>
    <row r="483" spans="44:48" ht="15" customHeight="1">
      <c r="AR483" s="63" t="str">
        <f t="shared" si="121"/>
        <v/>
      </c>
      <c r="AS483" s="630"/>
      <c r="AT483" s="630"/>
      <c r="AU483" s="630"/>
      <c r="AV483" s="631"/>
    </row>
    <row r="484" spans="44:48" ht="15" customHeight="1">
      <c r="AR484" s="63" t="str">
        <f t="shared" si="121"/>
        <v/>
      </c>
      <c r="AS484" s="630"/>
      <c r="AT484" s="630"/>
      <c r="AU484" s="630"/>
      <c r="AV484" s="631"/>
    </row>
    <row r="485" spans="44:48" ht="15" customHeight="1">
      <c r="AR485" s="63" t="str">
        <f t="shared" si="121"/>
        <v/>
      </c>
      <c r="AS485" s="630"/>
      <c r="AT485" s="630"/>
      <c r="AU485" s="630"/>
      <c r="AV485" s="631"/>
    </row>
    <row r="486" spans="44:48" ht="15" customHeight="1">
      <c r="AR486" s="63" t="str">
        <f t="shared" si="121"/>
        <v/>
      </c>
      <c r="AS486" s="630"/>
      <c r="AT486" s="630"/>
      <c r="AU486" s="630"/>
      <c r="AV486" s="631"/>
    </row>
    <row r="487" spans="44:48" ht="15" customHeight="1">
      <c r="AR487" s="63" t="str">
        <f t="shared" si="121"/>
        <v/>
      </c>
      <c r="AS487" s="630"/>
      <c r="AT487" s="630"/>
      <c r="AU487" s="630"/>
      <c r="AV487" s="631"/>
    </row>
    <row r="488" spans="44:48" ht="15" customHeight="1">
      <c r="AR488" s="63" t="str">
        <f t="shared" si="121"/>
        <v/>
      </c>
      <c r="AS488" s="630"/>
      <c r="AT488" s="630"/>
      <c r="AU488" s="630"/>
      <c r="AV488" s="631"/>
    </row>
    <row r="489" spans="44:48" ht="15" customHeight="1">
      <c r="AR489" s="63" t="str">
        <f t="shared" si="121"/>
        <v/>
      </c>
      <c r="AS489" s="630"/>
      <c r="AT489" s="630"/>
      <c r="AU489" s="630"/>
      <c r="AV489" s="631"/>
    </row>
    <row r="490" spans="44:48" ht="15" customHeight="1">
      <c r="AR490" s="63" t="str">
        <f t="shared" si="121"/>
        <v/>
      </c>
      <c r="AS490" s="630"/>
      <c r="AT490" s="630"/>
      <c r="AU490" s="630"/>
      <c r="AV490" s="631"/>
    </row>
    <row r="491" spans="44:48" ht="15" customHeight="1">
      <c r="AR491" s="63" t="str">
        <f t="shared" si="121"/>
        <v/>
      </c>
      <c r="AS491" s="630"/>
      <c r="AT491" s="630"/>
      <c r="AU491" s="630"/>
      <c r="AV491" s="631"/>
    </row>
    <row r="492" spans="44:48" ht="15" customHeight="1">
      <c r="AR492" s="63" t="str">
        <f t="shared" si="121"/>
        <v/>
      </c>
      <c r="AS492" s="630"/>
      <c r="AT492" s="630"/>
      <c r="AU492" s="630"/>
      <c r="AV492" s="631"/>
    </row>
    <row r="493" spans="44:48" ht="15" customHeight="1">
      <c r="AR493" s="63" t="str">
        <f t="shared" si="121"/>
        <v/>
      </c>
      <c r="AS493" s="630"/>
      <c r="AT493" s="630"/>
      <c r="AU493" s="630"/>
      <c r="AV493" s="631"/>
    </row>
    <row r="494" spans="44:48" ht="15" customHeight="1">
      <c r="AR494" s="63" t="str">
        <f t="shared" si="121"/>
        <v/>
      </c>
      <c r="AS494" s="630"/>
      <c r="AT494" s="630"/>
      <c r="AU494" s="630"/>
      <c r="AV494" s="631"/>
    </row>
    <row r="495" spans="44:48" ht="15" customHeight="1">
      <c r="AR495" s="63" t="str">
        <f t="shared" si="121"/>
        <v/>
      </c>
      <c r="AS495" s="630"/>
      <c r="AT495" s="630"/>
      <c r="AU495" s="630"/>
      <c r="AV495" s="631"/>
    </row>
    <row r="496" spans="44:48" ht="15" customHeight="1">
      <c r="AR496" s="63" t="str">
        <f t="shared" si="121"/>
        <v/>
      </c>
      <c r="AS496" s="630"/>
      <c r="AT496" s="630"/>
      <c r="AU496" s="630"/>
      <c r="AV496" s="631"/>
    </row>
    <row r="497" spans="44:48" ht="15" customHeight="1">
      <c r="AR497" s="63" t="str">
        <f t="shared" si="121"/>
        <v/>
      </c>
      <c r="AS497" s="630"/>
      <c r="AT497" s="630"/>
      <c r="AU497" s="630"/>
      <c r="AV497" s="631"/>
    </row>
    <row r="498" spans="44:48" ht="15" customHeight="1">
      <c r="AR498" s="63" t="str">
        <f t="shared" si="121"/>
        <v/>
      </c>
      <c r="AS498" s="630"/>
      <c r="AT498" s="630"/>
      <c r="AU498" s="630"/>
      <c r="AV498" s="631"/>
    </row>
    <row r="499" spans="44:48" ht="15" customHeight="1">
      <c r="AR499" s="63" t="str">
        <f t="shared" si="121"/>
        <v/>
      </c>
      <c r="AS499" s="630"/>
      <c r="AT499" s="630"/>
      <c r="AU499" s="630"/>
      <c r="AV499" s="631"/>
    </row>
    <row r="500" spans="44:48" ht="15" customHeight="1">
      <c r="AR500" s="63" t="str">
        <f t="shared" si="121"/>
        <v/>
      </c>
      <c r="AS500" s="630"/>
      <c r="AT500" s="630"/>
      <c r="AU500" s="630"/>
      <c r="AV500" s="631"/>
    </row>
    <row r="501" spans="44:48" ht="15" customHeight="1">
      <c r="AR501" s="63" t="str">
        <f t="shared" si="121"/>
        <v/>
      </c>
      <c r="AS501" s="630"/>
      <c r="AT501" s="630"/>
      <c r="AU501" s="630"/>
      <c r="AV501" s="631"/>
    </row>
    <row r="502" spans="44:48" ht="15" customHeight="1">
      <c r="AR502" s="63" t="str">
        <f t="shared" si="121"/>
        <v/>
      </c>
      <c r="AS502" s="630"/>
      <c r="AT502" s="630"/>
      <c r="AU502" s="630"/>
      <c r="AV502" s="631"/>
    </row>
    <row r="503" spans="44:48" ht="15" customHeight="1">
      <c r="AR503" s="63" t="str">
        <f t="shared" si="121"/>
        <v/>
      </c>
      <c r="AS503" s="630"/>
      <c r="AT503" s="630"/>
      <c r="AU503" s="630"/>
      <c r="AV503" s="631"/>
    </row>
    <row r="504" spans="44:48" ht="15" customHeight="1">
      <c r="AR504" s="63" t="str">
        <f t="shared" si="121"/>
        <v/>
      </c>
      <c r="AS504" s="630"/>
      <c r="AT504" s="630"/>
      <c r="AU504" s="630"/>
      <c r="AV504" s="631"/>
    </row>
    <row r="505" spans="44:48" ht="15" customHeight="1">
      <c r="AR505" s="63" t="str">
        <f t="shared" si="121"/>
        <v/>
      </c>
      <c r="AS505" s="630"/>
      <c r="AT505" s="630"/>
      <c r="AU505" s="630"/>
      <c r="AV505" s="631"/>
    </row>
    <row r="506" spans="44:48" ht="15" customHeight="1">
      <c r="AR506" s="63" t="str">
        <f t="shared" si="121"/>
        <v/>
      </c>
      <c r="AS506" s="630"/>
      <c r="AT506" s="630"/>
      <c r="AU506" s="630"/>
      <c r="AV506" s="631"/>
    </row>
    <row r="507" spans="44:48" ht="15" customHeight="1">
      <c r="AR507" s="63" t="str">
        <f t="shared" si="121"/>
        <v/>
      </c>
      <c r="AS507" s="630"/>
      <c r="AT507" s="630"/>
      <c r="AU507" s="630"/>
      <c r="AV507" s="631"/>
    </row>
    <row r="508" spans="44:48" ht="15" customHeight="1">
      <c r="AR508" s="63" t="str">
        <f t="shared" si="121"/>
        <v/>
      </c>
      <c r="AS508" s="630"/>
      <c r="AT508" s="630"/>
      <c r="AU508" s="630"/>
      <c r="AV508" s="631"/>
    </row>
    <row r="509" spans="44:48" ht="15" customHeight="1">
      <c r="AR509" s="63" t="str">
        <f t="shared" si="121"/>
        <v/>
      </c>
      <c r="AS509" s="630"/>
      <c r="AT509" s="630"/>
      <c r="AU509" s="630"/>
      <c r="AV509" s="631"/>
    </row>
    <row r="510" spans="44:48" ht="15" customHeight="1">
      <c r="AR510" s="63" t="str">
        <f t="shared" si="121"/>
        <v/>
      </c>
      <c r="AS510" s="630"/>
      <c r="AT510" s="630"/>
      <c r="AU510" s="630"/>
      <c r="AV510" s="631"/>
    </row>
    <row r="511" spans="44:48" ht="15" customHeight="1">
      <c r="AR511" s="63" t="str">
        <f t="shared" si="121"/>
        <v/>
      </c>
      <c r="AS511" s="630"/>
      <c r="AT511" s="630"/>
      <c r="AU511" s="630"/>
      <c r="AV511" s="631"/>
    </row>
    <row r="512" spans="44:48" ht="15" customHeight="1">
      <c r="AR512" s="63" t="str">
        <f t="shared" si="121"/>
        <v/>
      </c>
      <c r="AS512" s="630"/>
      <c r="AT512" s="630"/>
      <c r="AU512" s="630"/>
      <c r="AV512" s="631"/>
    </row>
    <row r="513" spans="44:48" ht="15" customHeight="1">
      <c r="AR513" s="63" t="str">
        <f t="shared" si="121"/>
        <v/>
      </c>
      <c r="AS513" s="630"/>
      <c r="AT513" s="630"/>
      <c r="AU513" s="630"/>
      <c r="AV513" s="631"/>
    </row>
    <row r="514" spans="44:48" ht="15" customHeight="1">
      <c r="AR514" s="63" t="str">
        <f t="shared" si="121"/>
        <v/>
      </c>
      <c r="AS514" s="630"/>
      <c r="AT514" s="630"/>
      <c r="AU514" s="630"/>
      <c r="AV514" s="631"/>
    </row>
    <row r="515" spans="44:48" ht="15" customHeight="1">
      <c r="AR515" s="63" t="str">
        <f t="shared" si="121"/>
        <v/>
      </c>
      <c r="AS515" s="630"/>
      <c r="AT515" s="630"/>
      <c r="AU515" s="630"/>
      <c r="AV515" s="631"/>
    </row>
    <row r="516" spans="44:48" ht="15" customHeight="1">
      <c r="AR516" s="63" t="str">
        <f t="shared" si="121"/>
        <v/>
      </c>
      <c r="AS516" s="630"/>
      <c r="AT516" s="630"/>
      <c r="AU516" s="630"/>
      <c r="AV516" s="631"/>
    </row>
    <row r="517" spans="44:48" ht="15" customHeight="1">
      <c r="AR517" s="63" t="str">
        <f t="shared" si="121"/>
        <v/>
      </c>
      <c r="AS517" s="630"/>
      <c r="AT517" s="630"/>
      <c r="AU517" s="630"/>
      <c r="AV517" s="631"/>
    </row>
    <row r="518" spans="44:48" ht="15" customHeight="1">
      <c r="AR518" s="63" t="str">
        <f t="shared" si="121"/>
        <v/>
      </c>
      <c r="AS518" s="630"/>
      <c r="AT518" s="630"/>
      <c r="AU518" s="630"/>
      <c r="AV518" s="631"/>
    </row>
    <row r="519" spans="44:48" ht="15" customHeight="1">
      <c r="AR519" s="63" t="str">
        <f t="shared" si="121"/>
        <v/>
      </c>
      <c r="AS519" s="630"/>
      <c r="AT519" s="630"/>
      <c r="AU519" s="630"/>
      <c r="AV519" s="631"/>
    </row>
    <row r="520" spans="44:48" ht="15" customHeight="1">
      <c r="AR520" s="63" t="str">
        <f t="shared" si="121"/>
        <v/>
      </c>
      <c r="AS520" s="630"/>
      <c r="AT520" s="630"/>
      <c r="AU520" s="630"/>
      <c r="AV520" s="631"/>
    </row>
    <row r="521" spans="44:48" ht="15" customHeight="1">
      <c r="AR521" s="63" t="str">
        <f t="shared" ref="AR521:AR584" si="122">CONCATENATE(AT521,AU521)</f>
        <v/>
      </c>
      <c r="AS521" s="630"/>
      <c r="AT521" s="630"/>
      <c r="AU521" s="630"/>
      <c r="AV521" s="631"/>
    </row>
    <row r="522" spans="44:48" ht="15" customHeight="1">
      <c r="AR522" s="63" t="str">
        <f t="shared" si="122"/>
        <v/>
      </c>
      <c r="AS522" s="630"/>
      <c r="AT522" s="630"/>
      <c r="AU522" s="630"/>
      <c r="AV522" s="631"/>
    </row>
    <row r="523" spans="44:48" ht="15" customHeight="1">
      <c r="AR523" s="63" t="str">
        <f t="shared" si="122"/>
        <v/>
      </c>
      <c r="AS523" s="630"/>
      <c r="AT523" s="630"/>
      <c r="AU523" s="630"/>
      <c r="AV523" s="631"/>
    </row>
    <row r="524" spans="44:48" ht="15" customHeight="1">
      <c r="AR524" s="63" t="str">
        <f t="shared" si="122"/>
        <v/>
      </c>
      <c r="AS524" s="630"/>
      <c r="AT524" s="630"/>
      <c r="AU524" s="630"/>
      <c r="AV524" s="631"/>
    </row>
    <row r="525" spans="44:48" ht="15" customHeight="1">
      <c r="AR525" s="63" t="str">
        <f t="shared" si="122"/>
        <v/>
      </c>
      <c r="AS525" s="630"/>
      <c r="AT525" s="630"/>
      <c r="AU525" s="630"/>
      <c r="AV525" s="631"/>
    </row>
    <row r="526" spans="44:48" ht="15" customHeight="1">
      <c r="AR526" s="63" t="str">
        <f t="shared" si="122"/>
        <v/>
      </c>
      <c r="AS526" s="630"/>
      <c r="AT526" s="630"/>
      <c r="AU526" s="630"/>
      <c r="AV526" s="631"/>
    </row>
    <row r="527" spans="44:48" ht="15" customHeight="1">
      <c r="AR527" s="63" t="str">
        <f t="shared" si="122"/>
        <v/>
      </c>
      <c r="AS527" s="630"/>
      <c r="AT527" s="630"/>
      <c r="AU527" s="630"/>
      <c r="AV527" s="631"/>
    </row>
    <row r="528" spans="44:48" ht="15" customHeight="1">
      <c r="AR528" s="63" t="str">
        <f t="shared" si="122"/>
        <v/>
      </c>
      <c r="AS528" s="630"/>
      <c r="AT528" s="630"/>
      <c r="AU528" s="630"/>
      <c r="AV528" s="631"/>
    </row>
    <row r="529" spans="44:48" ht="15" customHeight="1">
      <c r="AR529" s="63" t="str">
        <f t="shared" si="122"/>
        <v/>
      </c>
      <c r="AS529" s="630"/>
      <c r="AT529" s="630"/>
      <c r="AU529" s="630"/>
      <c r="AV529" s="631"/>
    </row>
    <row r="530" spans="44:48" ht="15" customHeight="1">
      <c r="AR530" s="63" t="str">
        <f t="shared" si="122"/>
        <v/>
      </c>
      <c r="AS530" s="630"/>
      <c r="AT530" s="630"/>
      <c r="AU530" s="630"/>
      <c r="AV530" s="631"/>
    </row>
    <row r="531" spans="44:48" ht="15" customHeight="1">
      <c r="AR531" s="63" t="str">
        <f t="shared" si="122"/>
        <v/>
      </c>
      <c r="AS531" s="630"/>
      <c r="AT531" s="630"/>
      <c r="AU531" s="630"/>
      <c r="AV531" s="631"/>
    </row>
    <row r="532" spans="44:48" ht="15" customHeight="1">
      <c r="AR532" s="63" t="str">
        <f t="shared" si="122"/>
        <v/>
      </c>
      <c r="AS532" s="630"/>
      <c r="AT532" s="630"/>
      <c r="AU532" s="630"/>
      <c r="AV532" s="631"/>
    </row>
    <row r="533" spans="44:48" ht="15" customHeight="1">
      <c r="AR533" s="63" t="str">
        <f t="shared" si="122"/>
        <v/>
      </c>
      <c r="AS533" s="630"/>
      <c r="AT533" s="630"/>
      <c r="AU533" s="630"/>
      <c r="AV533" s="631"/>
    </row>
    <row r="534" spans="44:48" ht="15" customHeight="1">
      <c r="AR534" s="63" t="str">
        <f t="shared" si="122"/>
        <v/>
      </c>
      <c r="AS534" s="630"/>
      <c r="AT534" s="630"/>
      <c r="AU534" s="630"/>
      <c r="AV534" s="631"/>
    </row>
    <row r="535" spans="44:48" ht="15" customHeight="1">
      <c r="AR535" s="63" t="str">
        <f t="shared" si="122"/>
        <v/>
      </c>
      <c r="AS535" s="630"/>
      <c r="AT535" s="630"/>
      <c r="AU535" s="630"/>
      <c r="AV535" s="631"/>
    </row>
    <row r="536" spans="44:48" ht="15" customHeight="1">
      <c r="AR536" s="63" t="str">
        <f t="shared" si="122"/>
        <v/>
      </c>
      <c r="AS536" s="630"/>
      <c r="AT536" s="630"/>
      <c r="AU536" s="630"/>
      <c r="AV536" s="631"/>
    </row>
    <row r="537" spans="44:48" ht="15" customHeight="1">
      <c r="AR537" s="63" t="str">
        <f t="shared" si="122"/>
        <v/>
      </c>
      <c r="AS537" s="630"/>
      <c r="AT537" s="630"/>
      <c r="AU537" s="630"/>
      <c r="AV537" s="631"/>
    </row>
    <row r="538" spans="44:48" ht="15" customHeight="1">
      <c r="AR538" s="63" t="str">
        <f t="shared" si="122"/>
        <v/>
      </c>
      <c r="AS538" s="630"/>
      <c r="AT538" s="630"/>
      <c r="AU538" s="630"/>
      <c r="AV538" s="631"/>
    </row>
    <row r="539" spans="44:48" ht="15" customHeight="1">
      <c r="AR539" s="63" t="str">
        <f t="shared" si="122"/>
        <v/>
      </c>
      <c r="AS539" s="630"/>
      <c r="AT539" s="630"/>
      <c r="AU539" s="630"/>
      <c r="AV539" s="631"/>
    </row>
    <row r="540" spans="44:48" ht="15" customHeight="1">
      <c r="AR540" s="63" t="str">
        <f t="shared" si="122"/>
        <v/>
      </c>
      <c r="AS540" s="630"/>
      <c r="AT540" s="630"/>
      <c r="AU540" s="630"/>
      <c r="AV540" s="631"/>
    </row>
    <row r="541" spans="44:48" ht="15" customHeight="1">
      <c r="AR541" s="63" t="str">
        <f t="shared" si="122"/>
        <v/>
      </c>
      <c r="AS541" s="630"/>
      <c r="AT541" s="630"/>
      <c r="AU541" s="630"/>
      <c r="AV541" s="631"/>
    </row>
    <row r="542" spans="44:48" ht="15" customHeight="1">
      <c r="AR542" s="63" t="str">
        <f t="shared" si="122"/>
        <v/>
      </c>
      <c r="AS542" s="630"/>
      <c r="AT542" s="630"/>
      <c r="AU542" s="630"/>
      <c r="AV542" s="631"/>
    </row>
    <row r="543" spans="44:48" ht="15" customHeight="1">
      <c r="AR543" s="63" t="str">
        <f t="shared" si="122"/>
        <v/>
      </c>
      <c r="AS543" s="630"/>
      <c r="AT543" s="630"/>
      <c r="AU543" s="630"/>
      <c r="AV543" s="631"/>
    </row>
    <row r="544" spans="44:48" ht="15" customHeight="1">
      <c r="AR544" s="63" t="str">
        <f t="shared" si="122"/>
        <v/>
      </c>
      <c r="AS544" s="630"/>
      <c r="AT544" s="630"/>
      <c r="AU544" s="630"/>
      <c r="AV544" s="631"/>
    </row>
    <row r="545" spans="44:48" ht="15" customHeight="1">
      <c r="AR545" s="63" t="str">
        <f t="shared" si="122"/>
        <v/>
      </c>
      <c r="AS545" s="630"/>
      <c r="AT545" s="630"/>
      <c r="AU545" s="630"/>
      <c r="AV545" s="631"/>
    </row>
    <row r="546" spans="44:48" ht="15" customHeight="1">
      <c r="AR546" s="63" t="str">
        <f t="shared" si="122"/>
        <v/>
      </c>
      <c r="AS546" s="630"/>
      <c r="AT546" s="630"/>
      <c r="AU546" s="630"/>
      <c r="AV546" s="631"/>
    </row>
    <row r="547" spans="44:48" ht="15" customHeight="1">
      <c r="AR547" s="63" t="str">
        <f t="shared" si="122"/>
        <v/>
      </c>
      <c r="AS547" s="630"/>
      <c r="AT547" s="630"/>
      <c r="AU547" s="630"/>
      <c r="AV547" s="631"/>
    </row>
    <row r="548" spans="44:48" ht="15" customHeight="1">
      <c r="AR548" s="63" t="str">
        <f t="shared" si="122"/>
        <v/>
      </c>
      <c r="AS548" s="630"/>
      <c r="AT548" s="630"/>
      <c r="AU548" s="630"/>
      <c r="AV548" s="631"/>
    </row>
    <row r="549" spans="44:48" ht="15" customHeight="1">
      <c r="AR549" s="63" t="str">
        <f t="shared" si="122"/>
        <v/>
      </c>
      <c r="AS549" s="630"/>
      <c r="AT549" s="630"/>
      <c r="AU549" s="630"/>
      <c r="AV549" s="631"/>
    </row>
    <row r="550" spans="44:48" ht="15" customHeight="1">
      <c r="AR550" s="63" t="str">
        <f t="shared" si="122"/>
        <v/>
      </c>
      <c r="AS550" s="630"/>
      <c r="AT550" s="630"/>
      <c r="AU550" s="630"/>
      <c r="AV550" s="631"/>
    </row>
    <row r="551" spans="44:48" ht="15" customHeight="1">
      <c r="AR551" s="63" t="str">
        <f t="shared" si="122"/>
        <v/>
      </c>
      <c r="AS551" s="630"/>
      <c r="AT551" s="630"/>
      <c r="AU551" s="630"/>
      <c r="AV551" s="631"/>
    </row>
    <row r="552" spans="44:48" ht="15" customHeight="1">
      <c r="AR552" s="63" t="str">
        <f t="shared" si="122"/>
        <v/>
      </c>
      <c r="AS552" s="630"/>
      <c r="AT552" s="630"/>
      <c r="AU552" s="630"/>
      <c r="AV552" s="631"/>
    </row>
    <row r="553" spans="44:48" ht="15" customHeight="1">
      <c r="AR553" s="63" t="str">
        <f t="shared" si="122"/>
        <v/>
      </c>
      <c r="AS553" s="630"/>
      <c r="AT553" s="630"/>
      <c r="AU553" s="630"/>
      <c r="AV553" s="631"/>
    </row>
    <row r="554" spans="44:48" ht="15" customHeight="1">
      <c r="AR554" s="63" t="str">
        <f t="shared" si="122"/>
        <v/>
      </c>
      <c r="AS554" s="630"/>
      <c r="AT554" s="630"/>
      <c r="AU554" s="630"/>
      <c r="AV554" s="631"/>
    </row>
    <row r="555" spans="44:48" ht="15" customHeight="1">
      <c r="AR555" s="63" t="str">
        <f t="shared" si="122"/>
        <v/>
      </c>
      <c r="AS555" s="630"/>
      <c r="AT555" s="630"/>
      <c r="AU555" s="630"/>
      <c r="AV555" s="631"/>
    </row>
    <row r="556" spans="44:48" ht="15" customHeight="1">
      <c r="AR556" s="63" t="str">
        <f t="shared" si="122"/>
        <v/>
      </c>
      <c r="AS556" s="630"/>
      <c r="AT556" s="630"/>
      <c r="AU556" s="630"/>
      <c r="AV556" s="631"/>
    </row>
    <row r="557" spans="44:48" ht="15" customHeight="1">
      <c r="AR557" s="63" t="str">
        <f t="shared" si="122"/>
        <v/>
      </c>
      <c r="AS557" s="630"/>
      <c r="AT557" s="630"/>
      <c r="AU557" s="630"/>
      <c r="AV557" s="631"/>
    </row>
    <row r="558" spans="44:48" ht="15" customHeight="1">
      <c r="AR558" s="63" t="str">
        <f t="shared" si="122"/>
        <v/>
      </c>
      <c r="AS558" s="630"/>
      <c r="AT558" s="630"/>
      <c r="AU558" s="630"/>
      <c r="AV558" s="631"/>
    </row>
    <row r="559" spans="44:48" ht="15" customHeight="1">
      <c r="AR559" s="63" t="str">
        <f t="shared" si="122"/>
        <v/>
      </c>
      <c r="AS559" s="630"/>
      <c r="AT559" s="630"/>
      <c r="AU559" s="630"/>
      <c r="AV559" s="631"/>
    </row>
    <row r="560" spans="44:48" ht="15" customHeight="1">
      <c r="AR560" s="63" t="str">
        <f t="shared" si="122"/>
        <v/>
      </c>
      <c r="AS560" s="630"/>
      <c r="AT560" s="630"/>
      <c r="AU560" s="630"/>
      <c r="AV560" s="631"/>
    </row>
    <row r="561" spans="44:48" ht="15" customHeight="1">
      <c r="AR561" s="63" t="str">
        <f t="shared" si="122"/>
        <v/>
      </c>
      <c r="AS561" s="630"/>
      <c r="AT561" s="630"/>
      <c r="AU561" s="630"/>
      <c r="AV561" s="631"/>
    </row>
    <row r="562" spans="44:48" ht="15" customHeight="1">
      <c r="AR562" s="63" t="str">
        <f t="shared" si="122"/>
        <v/>
      </c>
      <c r="AS562" s="630"/>
      <c r="AT562" s="630"/>
      <c r="AU562" s="630"/>
      <c r="AV562" s="631"/>
    </row>
    <row r="563" spans="44:48" ht="15" customHeight="1">
      <c r="AR563" s="63" t="str">
        <f t="shared" si="122"/>
        <v/>
      </c>
      <c r="AS563" s="630"/>
      <c r="AT563" s="630"/>
      <c r="AU563" s="630"/>
      <c r="AV563" s="631"/>
    </row>
    <row r="564" spans="44:48" ht="15" customHeight="1">
      <c r="AR564" s="63" t="str">
        <f t="shared" si="122"/>
        <v/>
      </c>
      <c r="AS564" s="630"/>
      <c r="AT564" s="630"/>
      <c r="AU564" s="630"/>
      <c r="AV564" s="631"/>
    </row>
    <row r="565" spans="44:48" ht="15" customHeight="1">
      <c r="AR565" s="63" t="str">
        <f t="shared" si="122"/>
        <v/>
      </c>
      <c r="AS565" s="630"/>
      <c r="AT565" s="630"/>
      <c r="AU565" s="630"/>
      <c r="AV565" s="631"/>
    </row>
    <row r="566" spans="44:48" ht="15" customHeight="1">
      <c r="AR566" s="63" t="str">
        <f t="shared" si="122"/>
        <v/>
      </c>
      <c r="AS566" s="630"/>
      <c r="AT566" s="630"/>
      <c r="AU566" s="630"/>
      <c r="AV566" s="631"/>
    </row>
    <row r="567" spans="44:48" ht="15" customHeight="1">
      <c r="AR567" s="63" t="str">
        <f t="shared" si="122"/>
        <v/>
      </c>
      <c r="AS567" s="630"/>
      <c r="AT567" s="630"/>
      <c r="AU567" s="630"/>
      <c r="AV567" s="631"/>
    </row>
    <row r="568" spans="44:48" ht="15" customHeight="1">
      <c r="AR568" s="63" t="str">
        <f t="shared" si="122"/>
        <v/>
      </c>
      <c r="AS568" s="630"/>
      <c r="AT568" s="630"/>
      <c r="AU568" s="630"/>
      <c r="AV568" s="631"/>
    </row>
    <row r="569" spans="44:48" ht="15" customHeight="1">
      <c r="AR569" s="63" t="str">
        <f t="shared" si="122"/>
        <v/>
      </c>
      <c r="AS569" s="630"/>
      <c r="AT569" s="630"/>
      <c r="AU569" s="630"/>
      <c r="AV569" s="631"/>
    </row>
    <row r="570" spans="44:48" ht="15" customHeight="1">
      <c r="AR570" s="63" t="str">
        <f t="shared" si="122"/>
        <v/>
      </c>
      <c r="AS570" s="630"/>
      <c r="AT570" s="630"/>
      <c r="AU570" s="630"/>
      <c r="AV570" s="631"/>
    </row>
    <row r="571" spans="44:48" ht="15" customHeight="1">
      <c r="AR571" s="63" t="str">
        <f t="shared" si="122"/>
        <v/>
      </c>
      <c r="AS571" s="630"/>
      <c r="AT571" s="630"/>
      <c r="AU571" s="630"/>
      <c r="AV571" s="631"/>
    </row>
    <row r="572" spans="44:48" ht="15" customHeight="1">
      <c r="AR572" s="63" t="str">
        <f t="shared" si="122"/>
        <v/>
      </c>
      <c r="AS572" s="630"/>
      <c r="AT572" s="630"/>
      <c r="AU572" s="630"/>
      <c r="AV572" s="631"/>
    </row>
    <row r="573" spans="44:48" ht="15" customHeight="1">
      <c r="AR573" s="63" t="str">
        <f t="shared" si="122"/>
        <v/>
      </c>
      <c r="AS573" s="630"/>
      <c r="AT573" s="630"/>
      <c r="AU573" s="630"/>
      <c r="AV573" s="631"/>
    </row>
    <row r="574" spans="44:48" ht="15" customHeight="1">
      <c r="AR574" s="63" t="str">
        <f t="shared" si="122"/>
        <v/>
      </c>
      <c r="AS574" s="630"/>
      <c r="AT574" s="630"/>
      <c r="AU574" s="630"/>
      <c r="AV574" s="631"/>
    </row>
    <row r="575" spans="44:48" ht="15" customHeight="1">
      <c r="AR575" s="63" t="str">
        <f t="shared" si="122"/>
        <v/>
      </c>
      <c r="AS575" s="630"/>
      <c r="AT575" s="630"/>
      <c r="AU575" s="630"/>
      <c r="AV575" s="631"/>
    </row>
    <row r="576" spans="44:48" ht="15" customHeight="1">
      <c r="AR576" s="63" t="str">
        <f t="shared" si="122"/>
        <v/>
      </c>
      <c r="AS576" s="630"/>
      <c r="AT576" s="630"/>
      <c r="AU576" s="630"/>
      <c r="AV576" s="631"/>
    </row>
    <row r="577" spans="44:48" ht="15" customHeight="1">
      <c r="AR577" s="63" t="str">
        <f t="shared" si="122"/>
        <v/>
      </c>
      <c r="AS577" s="630"/>
      <c r="AT577" s="630"/>
      <c r="AU577" s="630"/>
      <c r="AV577" s="631"/>
    </row>
    <row r="578" spans="44:48" ht="15" customHeight="1">
      <c r="AR578" s="63" t="str">
        <f t="shared" si="122"/>
        <v/>
      </c>
      <c r="AS578" s="630"/>
      <c r="AT578" s="630"/>
      <c r="AU578" s="630"/>
      <c r="AV578" s="631"/>
    </row>
    <row r="579" spans="44:48" ht="15" customHeight="1">
      <c r="AR579" s="63" t="str">
        <f t="shared" si="122"/>
        <v/>
      </c>
      <c r="AS579" s="630"/>
      <c r="AT579" s="630"/>
      <c r="AU579" s="630"/>
      <c r="AV579" s="631"/>
    </row>
    <row r="580" spans="44:48" ht="15" customHeight="1">
      <c r="AR580" s="63" t="str">
        <f t="shared" si="122"/>
        <v/>
      </c>
      <c r="AS580" s="630"/>
      <c r="AT580" s="630"/>
      <c r="AU580" s="630"/>
      <c r="AV580" s="631"/>
    </row>
    <row r="581" spans="44:48" ht="15" customHeight="1">
      <c r="AR581" s="63" t="str">
        <f t="shared" si="122"/>
        <v/>
      </c>
      <c r="AS581" s="630"/>
      <c r="AT581" s="630"/>
      <c r="AU581" s="630"/>
      <c r="AV581" s="631"/>
    </row>
    <row r="582" spans="44:48" ht="15" customHeight="1">
      <c r="AR582" s="63" t="str">
        <f t="shared" si="122"/>
        <v/>
      </c>
      <c r="AS582" s="630"/>
      <c r="AT582" s="630"/>
      <c r="AU582" s="630"/>
      <c r="AV582" s="631"/>
    </row>
    <row r="583" spans="44:48" ht="15" customHeight="1">
      <c r="AR583" s="63" t="str">
        <f t="shared" si="122"/>
        <v/>
      </c>
      <c r="AS583" s="630"/>
      <c r="AT583" s="630"/>
      <c r="AU583" s="630"/>
      <c r="AV583" s="631"/>
    </row>
    <row r="584" spans="44:48" ht="15" customHeight="1">
      <c r="AR584" s="63" t="str">
        <f t="shared" si="122"/>
        <v/>
      </c>
      <c r="AS584" s="630"/>
      <c r="AT584" s="630"/>
      <c r="AU584" s="630"/>
      <c r="AV584" s="631"/>
    </row>
    <row r="585" spans="44:48" ht="15" customHeight="1">
      <c r="AR585" s="63" t="str">
        <f t="shared" ref="AR585:AR648" si="123">CONCATENATE(AT585,AU585)</f>
        <v/>
      </c>
      <c r="AS585" s="630"/>
      <c r="AT585" s="630"/>
      <c r="AU585" s="630"/>
      <c r="AV585" s="631"/>
    </row>
    <row r="586" spans="44:48" ht="15" customHeight="1">
      <c r="AR586" s="63" t="str">
        <f t="shared" si="123"/>
        <v/>
      </c>
      <c r="AS586" s="630"/>
      <c r="AT586" s="630"/>
      <c r="AU586" s="630"/>
      <c r="AV586" s="631"/>
    </row>
    <row r="587" spans="44:48" ht="15" customHeight="1">
      <c r="AR587" s="63" t="str">
        <f t="shared" si="123"/>
        <v/>
      </c>
      <c r="AS587" s="630"/>
      <c r="AT587" s="630"/>
      <c r="AU587" s="630"/>
      <c r="AV587" s="631"/>
    </row>
    <row r="588" spans="44:48" ht="15" customHeight="1">
      <c r="AR588" s="63" t="str">
        <f t="shared" si="123"/>
        <v/>
      </c>
      <c r="AS588" s="630"/>
      <c r="AT588" s="630"/>
      <c r="AU588" s="630"/>
      <c r="AV588" s="631"/>
    </row>
    <row r="589" spans="44:48" ht="15" customHeight="1">
      <c r="AR589" s="63" t="str">
        <f t="shared" si="123"/>
        <v/>
      </c>
      <c r="AS589" s="630"/>
      <c r="AT589" s="630"/>
      <c r="AU589" s="630"/>
      <c r="AV589" s="631"/>
    </row>
    <row r="590" spans="44:48" ht="15" customHeight="1">
      <c r="AR590" s="63" t="str">
        <f t="shared" si="123"/>
        <v/>
      </c>
      <c r="AS590" s="630"/>
      <c r="AT590" s="630"/>
      <c r="AU590" s="630"/>
      <c r="AV590" s="631"/>
    </row>
    <row r="591" spans="44:48" ht="15" customHeight="1">
      <c r="AR591" s="63" t="str">
        <f t="shared" si="123"/>
        <v/>
      </c>
      <c r="AS591" s="630"/>
      <c r="AT591" s="630"/>
      <c r="AU591" s="630"/>
      <c r="AV591" s="631"/>
    </row>
    <row r="592" spans="44:48" ht="15" customHeight="1">
      <c r="AR592" s="63" t="str">
        <f t="shared" si="123"/>
        <v/>
      </c>
      <c r="AS592" s="630"/>
      <c r="AT592" s="630"/>
      <c r="AU592" s="630"/>
      <c r="AV592" s="631"/>
    </row>
    <row r="593" spans="44:48" ht="15" customHeight="1">
      <c r="AR593" s="63" t="str">
        <f t="shared" si="123"/>
        <v/>
      </c>
      <c r="AS593" s="630"/>
      <c r="AT593" s="630"/>
      <c r="AU593" s="630"/>
      <c r="AV593" s="631"/>
    </row>
    <row r="594" spans="44:48" ht="15" customHeight="1">
      <c r="AR594" s="63" t="str">
        <f t="shared" si="123"/>
        <v/>
      </c>
      <c r="AS594" s="630"/>
      <c r="AT594" s="630"/>
      <c r="AU594" s="630"/>
      <c r="AV594" s="631"/>
    </row>
    <row r="595" spans="44:48" ht="15" customHeight="1">
      <c r="AR595" s="63" t="str">
        <f t="shared" si="123"/>
        <v/>
      </c>
      <c r="AS595" s="630"/>
      <c r="AT595" s="630"/>
      <c r="AU595" s="630"/>
      <c r="AV595" s="631"/>
    </row>
    <row r="596" spans="44:48" ht="15" customHeight="1">
      <c r="AR596" s="63" t="str">
        <f t="shared" si="123"/>
        <v/>
      </c>
      <c r="AS596" s="630"/>
      <c r="AT596" s="630"/>
      <c r="AU596" s="630"/>
      <c r="AV596" s="631"/>
    </row>
    <row r="597" spans="44:48" ht="15" customHeight="1">
      <c r="AR597" s="63" t="str">
        <f t="shared" si="123"/>
        <v/>
      </c>
      <c r="AS597" s="630"/>
      <c r="AT597" s="630"/>
      <c r="AU597" s="630"/>
      <c r="AV597" s="631"/>
    </row>
    <row r="598" spans="44:48" ht="15" customHeight="1">
      <c r="AR598" s="63" t="str">
        <f t="shared" si="123"/>
        <v/>
      </c>
      <c r="AS598" s="630"/>
      <c r="AT598" s="630"/>
      <c r="AU598" s="630"/>
      <c r="AV598" s="631"/>
    </row>
    <row r="599" spans="44:48" ht="15" customHeight="1">
      <c r="AR599" s="63" t="str">
        <f t="shared" si="123"/>
        <v/>
      </c>
      <c r="AS599" s="630"/>
      <c r="AT599" s="630"/>
      <c r="AU599" s="630"/>
      <c r="AV599" s="631"/>
    </row>
    <row r="600" spans="44:48" ht="15" customHeight="1">
      <c r="AR600" s="63" t="str">
        <f t="shared" si="123"/>
        <v/>
      </c>
      <c r="AS600" s="630"/>
      <c r="AT600" s="630"/>
      <c r="AU600" s="630"/>
      <c r="AV600" s="631"/>
    </row>
    <row r="601" spans="44:48" ht="15" customHeight="1">
      <c r="AR601" s="63" t="str">
        <f t="shared" si="123"/>
        <v/>
      </c>
      <c r="AS601" s="630"/>
      <c r="AT601" s="630"/>
      <c r="AU601" s="630"/>
      <c r="AV601" s="631"/>
    </row>
    <row r="602" spans="44:48" ht="15" customHeight="1">
      <c r="AR602" s="63" t="str">
        <f t="shared" si="123"/>
        <v/>
      </c>
      <c r="AS602" s="630"/>
      <c r="AT602" s="630"/>
      <c r="AU602" s="630"/>
      <c r="AV602" s="631"/>
    </row>
    <row r="603" spans="44:48" ht="15" customHeight="1">
      <c r="AR603" s="63" t="str">
        <f t="shared" si="123"/>
        <v/>
      </c>
      <c r="AS603" s="630"/>
      <c r="AT603" s="630"/>
      <c r="AU603" s="630"/>
      <c r="AV603" s="631"/>
    </row>
    <row r="604" spans="44:48" ht="15" customHeight="1">
      <c r="AR604" s="63" t="str">
        <f t="shared" si="123"/>
        <v/>
      </c>
      <c r="AS604" s="630"/>
      <c r="AT604" s="630"/>
      <c r="AU604" s="630"/>
      <c r="AV604" s="631"/>
    </row>
    <row r="605" spans="44:48" ht="15" customHeight="1">
      <c r="AR605" s="63" t="str">
        <f t="shared" si="123"/>
        <v/>
      </c>
      <c r="AS605" s="630"/>
      <c r="AT605" s="630"/>
      <c r="AU605" s="630"/>
      <c r="AV605" s="631"/>
    </row>
    <row r="606" spans="44:48" ht="15" customHeight="1">
      <c r="AR606" s="63" t="str">
        <f t="shared" si="123"/>
        <v/>
      </c>
      <c r="AS606" s="630"/>
      <c r="AT606" s="630"/>
      <c r="AU606" s="630"/>
      <c r="AV606" s="631"/>
    </row>
    <row r="607" spans="44:48" ht="15" customHeight="1">
      <c r="AR607" s="63" t="str">
        <f t="shared" si="123"/>
        <v/>
      </c>
      <c r="AS607" s="630"/>
      <c r="AT607" s="630"/>
      <c r="AU607" s="630"/>
      <c r="AV607" s="631"/>
    </row>
    <row r="608" spans="44:48" ht="15" customHeight="1">
      <c r="AR608" s="63" t="str">
        <f t="shared" si="123"/>
        <v/>
      </c>
      <c r="AS608" s="630"/>
      <c r="AT608" s="630"/>
      <c r="AU608" s="630"/>
      <c r="AV608" s="631"/>
    </row>
    <row r="609" spans="44:48" ht="15" customHeight="1">
      <c r="AR609" s="63" t="str">
        <f t="shared" si="123"/>
        <v/>
      </c>
      <c r="AS609" s="630"/>
      <c r="AT609" s="630"/>
      <c r="AU609" s="630"/>
      <c r="AV609" s="631"/>
    </row>
    <row r="610" spans="44:48" ht="15" customHeight="1">
      <c r="AR610" s="63" t="str">
        <f t="shared" si="123"/>
        <v/>
      </c>
      <c r="AS610" s="630"/>
      <c r="AT610" s="630"/>
      <c r="AU610" s="630"/>
      <c r="AV610" s="631"/>
    </row>
    <row r="611" spans="44:48" ht="15" customHeight="1">
      <c r="AR611" s="63" t="str">
        <f t="shared" si="123"/>
        <v/>
      </c>
      <c r="AS611" s="630"/>
      <c r="AT611" s="630"/>
      <c r="AU611" s="630"/>
      <c r="AV611" s="631"/>
    </row>
    <row r="612" spans="44:48" ht="15" customHeight="1">
      <c r="AR612" s="63" t="str">
        <f t="shared" si="123"/>
        <v/>
      </c>
      <c r="AS612" s="630"/>
      <c r="AT612" s="630"/>
      <c r="AU612" s="630"/>
      <c r="AV612" s="631"/>
    </row>
    <row r="613" spans="44:48" ht="15" customHeight="1">
      <c r="AR613" s="63" t="str">
        <f t="shared" si="123"/>
        <v/>
      </c>
      <c r="AS613" s="630"/>
      <c r="AT613" s="630"/>
      <c r="AU613" s="630"/>
      <c r="AV613" s="631"/>
    </row>
    <row r="614" spans="44:48" ht="15" customHeight="1">
      <c r="AR614" s="63" t="str">
        <f t="shared" si="123"/>
        <v/>
      </c>
      <c r="AS614" s="630"/>
      <c r="AT614" s="630"/>
      <c r="AU614" s="630"/>
      <c r="AV614" s="631"/>
    </row>
    <row r="615" spans="44:48" ht="15" customHeight="1">
      <c r="AR615" s="63" t="str">
        <f t="shared" si="123"/>
        <v/>
      </c>
      <c r="AS615" s="630"/>
      <c r="AT615" s="630"/>
      <c r="AU615" s="630"/>
      <c r="AV615" s="631"/>
    </row>
    <row r="616" spans="44:48" ht="15" customHeight="1">
      <c r="AR616" s="63" t="str">
        <f t="shared" si="123"/>
        <v/>
      </c>
      <c r="AS616" s="630"/>
      <c r="AT616" s="630"/>
      <c r="AU616" s="630"/>
      <c r="AV616" s="631"/>
    </row>
    <row r="617" spans="44:48" ht="15" customHeight="1">
      <c r="AR617" s="63" t="str">
        <f t="shared" si="123"/>
        <v/>
      </c>
      <c r="AS617" s="630"/>
      <c r="AT617" s="630"/>
      <c r="AU617" s="630"/>
      <c r="AV617" s="631"/>
    </row>
    <row r="618" spans="44:48" ht="15" customHeight="1">
      <c r="AR618" s="63" t="str">
        <f t="shared" si="123"/>
        <v/>
      </c>
      <c r="AS618" s="630"/>
      <c r="AT618" s="630"/>
      <c r="AU618" s="630"/>
      <c r="AV618" s="631"/>
    </row>
    <row r="619" spans="44:48" ht="15" customHeight="1">
      <c r="AR619" s="63" t="str">
        <f t="shared" si="123"/>
        <v/>
      </c>
      <c r="AS619" s="630"/>
      <c r="AT619" s="630"/>
      <c r="AU619" s="630"/>
      <c r="AV619" s="631"/>
    </row>
    <row r="620" spans="44:48" ht="15" customHeight="1">
      <c r="AR620" s="63" t="str">
        <f t="shared" si="123"/>
        <v/>
      </c>
      <c r="AS620" s="630"/>
      <c r="AT620" s="630"/>
      <c r="AU620" s="630"/>
      <c r="AV620" s="631"/>
    </row>
    <row r="621" spans="44:48" ht="15" customHeight="1">
      <c r="AR621" s="63" t="str">
        <f t="shared" si="123"/>
        <v/>
      </c>
      <c r="AS621" s="630"/>
      <c r="AT621" s="630"/>
      <c r="AU621" s="630"/>
      <c r="AV621" s="631"/>
    </row>
    <row r="622" spans="44:48" ht="15" customHeight="1">
      <c r="AR622" s="63" t="str">
        <f t="shared" si="123"/>
        <v/>
      </c>
      <c r="AS622" s="630"/>
      <c r="AT622" s="630"/>
      <c r="AU622" s="630"/>
      <c r="AV622" s="631"/>
    </row>
    <row r="623" spans="44:48" ht="15" customHeight="1">
      <c r="AR623" s="63" t="str">
        <f t="shared" si="123"/>
        <v/>
      </c>
      <c r="AS623" s="630"/>
      <c r="AT623" s="630"/>
      <c r="AU623" s="630"/>
      <c r="AV623" s="631"/>
    </row>
    <row r="624" spans="44:48" ht="15" customHeight="1">
      <c r="AR624" s="63" t="str">
        <f t="shared" si="123"/>
        <v/>
      </c>
      <c r="AS624" s="630"/>
      <c r="AT624" s="630"/>
      <c r="AU624" s="630"/>
      <c r="AV624" s="631"/>
    </row>
    <row r="625" spans="44:48" ht="15" customHeight="1">
      <c r="AR625" s="63" t="str">
        <f t="shared" si="123"/>
        <v/>
      </c>
      <c r="AS625" s="630"/>
      <c r="AT625" s="630"/>
      <c r="AU625" s="630"/>
      <c r="AV625" s="631"/>
    </row>
    <row r="626" spans="44:48" ht="15" customHeight="1">
      <c r="AR626" s="63" t="str">
        <f t="shared" si="123"/>
        <v/>
      </c>
      <c r="AS626" s="630"/>
      <c r="AT626" s="630"/>
      <c r="AU626" s="630"/>
      <c r="AV626" s="631"/>
    </row>
    <row r="627" spans="44:48" ht="15" customHeight="1">
      <c r="AR627" s="63" t="str">
        <f t="shared" si="123"/>
        <v/>
      </c>
      <c r="AS627" s="630"/>
      <c r="AT627" s="630"/>
      <c r="AU627" s="630"/>
      <c r="AV627" s="631"/>
    </row>
    <row r="628" spans="44:48" ht="15" customHeight="1">
      <c r="AR628" s="63" t="str">
        <f t="shared" si="123"/>
        <v/>
      </c>
      <c r="AS628" s="630"/>
      <c r="AT628" s="630"/>
      <c r="AU628" s="630"/>
      <c r="AV628" s="631"/>
    </row>
    <row r="629" spans="44:48" ht="15" customHeight="1">
      <c r="AR629" s="63" t="str">
        <f t="shared" si="123"/>
        <v/>
      </c>
      <c r="AS629" s="630"/>
      <c r="AT629" s="630"/>
      <c r="AU629" s="630"/>
      <c r="AV629" s="631"/>
    </row>
    <row r="630" spans="44:48" ht="15" customHeight="1">
      <c r="AR630" s="63" t="str">
        <f t="shared" si="123"/>
        <v/>
      </c>
      <c r="AS630" s="630"/>
      <c r="AT630" s="630"/>
      <c r="AU630" s="630"/>
      <c r="AV630" s="631"/>
    </row>
    <row r="631" spans="44:48" ht="15" customHeight="1">
      <c r="AR631" s="63" t="str">
        <f t="shared" si="123"/>
        <v/>
      </c>
      <c r="AS631" s="630"/>
      <c r="AT631" s="630"/>
      <c r="AU631" s="630"/>
      <c r="AV631" s="631"/>
    </row>
    <row r="632" spans="44:48" ht="15" customHeight="1">
      <c r="AR632" s="63" t="str">
        <f t="shared" si="123"/>
        <v/>
      </c>
      <c r="AS632" s="630"/>
      <c r="AT632" s="630"/>
      <c r="AU632" s="630"/>
      <c r="AV632" s="631"/>
    </row>
    <row r="633" spans="44:48" ht="15" customHeight="1">
      <c r="AR633" s="63" t="str">
        <f t="shared" si="123"/>
        <v/>
      </c>
      <c r="AS633" s="630"/>
      <c r="AT633" s="630"/>
      <c r="AU633" s="630"/>
      <c r="AV633" s="631"/>
    </row>
    <row r="634" spans="44:48" ht="15" customHeight="1">
      <c r="AR634" s="63" t="str">
        <f t="shared" si="123"/>
        <v/>
      </c>
      <c r="AS634" s="630"/>
      <c r="AT634" s="630"/>
      <c r="AU634" s="630"/>
      <c r="AV634" s="631"/>
    </row>
    <row r="635" spans="44:48" ht="15" customHeight="1">
      <c r="AR635" s="63" t="str">
        <f t="shared" si="123"/>
        <v/>
      </c>
      <c r="AS635" s="630"/>
      <c r="AT635" s="630"/>
      <c r="AU635" s="630"/>
      <c r="AV635" s="631"/>
    </row>
    <row r="636" spans="44:48" ht="15" customHeight="1">
      <c r="AR636" s="63" t="str">
        <f t="shared" si="123"/>
        <v/>
      </c>
      <c r="AS636" s="630"/>
      <c r="AT636" s="630"/>
      <c r="AU636" s="630"/>
      <c r="AV636" s="631"/>
    </row>
    <row r="637" spans="44:48" ht="15" customHeight="1">
      <c r="AR637" s="63" t="str">
        <f t="shared" si="123"/>
        <v/>
      </c>
      <c r="AS637" s="630"/>
      <c r="AT637" s="630"/>
      <c r="AU637" s="630"/>
      <c r="AV637" s="631"/>
    </row>
    <row r="638" spans="44:48" ht="15" customHeight="1">
      <c r="AR638" s="63" t="str">
        <f t="shared" si="123"/>
        <v/>
      </c>
      <c r="AS638" s="630"/>
      <c r="AT638" s="630"/>
      <c r="AU638" s="630"/>
      <c r="AV638" s="631"/>
    </row>
    <row r="639" spans="44:48" ht="15" customHeight="1">
      <c r="AR639" s="63" t="str">
        <f t="shared" si="123"/>
        <v/>
      </c>
      <c r="AS639" s="630"/>
      <c r="AT639" s="630"/>
      <c r="AU639" s="630"/>
      <c r="AV639" s="631"/>
    </row>
    <row r="640" spans="44:48" ht="15" customHeight="1">
      <c r="AR640" s="63" t="str">
        <f t="shared" si="123"/>
        <v/>
      </c>
      <c r="AS640" s="630"/>
      <c r="AT640" s="630"/>
      <c r="AU640" s="630"/>
      <c r="AV640" s="631"/>
    </row>
    <row r="641" spans="44:48" ht="15" customHeight="1">
      <c r="AR641" s="63" t="str">
        <f t="shared" si="123"/>
        <v/>
      </c>
      <c r="AS641" s="630"/>
      <c r="AT641" s="630"/>
      <c r="AU641" s="630"/>
      <c r="AV641" s="631"/>
    </row>
    <row r="642" spans="44:48" ht="15" customHeight="1">
      <c r="AR642" s="63" t="str">
        <f t="shared" si="123"/>
        <v/>
      </c>
      <c r="AS642" s="630"/>
      <c r="AT642" s="630"/>
      <c r="AU642" s="630"/>
      <c r="AV642" s="631"/>
    </row>
    <row r="643" spans="44:48" ht="15" customHeight="1">
      <c r="AR643" s="63" t="str">
        <f t="shared" si="123"/>
        <v/>
      </c>
      <c r="AS643" s="630"/>
      <c r="AT643" s="630"/>
      <c r="AU643" s="630"/>
      <c r="AV643" s="631"/>
    </row>
    <row r="644" spans="44:48" ht="15" customHeight="1">
      <c r="AR644" s="63" t="str">
        <f t="shared" si="123"/>
        <v/>
      </c>
      <c r="AS644" s="630"/>
      <c r="AT644" s="630"/>
      <c r="AU644" s="630"/>
      <c r="AV644" s="631"/>
    </row>
    <row r="645" spans="44:48" ht="15" customHeight="1">
      <c r="AR645" s="63" t="str">
        <f t="shared" si="123"/>
        <v/>
      </c>
      <c r="AS645" s="630"/>
      <c r="AT645" s="630"/>
      <c r="AU645" s="630"/>
      <c r="AV645" s="631"/>
    </row>
    <row r="646" spans="44:48" ht="15" customHeight="1">
      <c r="AR646" s="63" t="str">
        <f t="shared" si="123"/>
        <v/>
      </c>
      <c r="AS646" s="630"/>
      <c r="AT646" s="630"/>
      <c r="AU646" s="630"/>
      <c r="AV646" s="631"/>
    </row>
    <row r="647" spans="44:48" ht="15" customHeight="1">
      <c r="AR647" s="63" t="str">
        <f t="shared" si="123"/>
        <v/>
      </c>
      <c r="AS647" s="630"/>
      <c r="AT647" s="630"/>
      <c r="AU647" s="630"/>
      <c r="AV647" s="631"/>
    </row>
    <row r="648" spans="44:48" ht="15" customHeight="1">
      <c r="AR648" s="63" t="str">
        <f t="shared" si="123"/>
        <v/>
      </c>
      <c r="AS648" s="630"/>
      <c r="AT648" s="630"/>
      <c r="AU648" s="630"/>
      <c r="AV648" s="631"/>
    </row>
    <row r="649" spans="44:48" ht="15" customHeight="1">
      <c r="AR649" s="63" t="str">
        <f t="shared" ref="AR649:AR712" si="124">CONCATENATE(AT649,AU649)</f>
        <v/>
      </c>
      <c r="AS649" s="630"/>
      <c r="AT649" s="630"/>
      <c r="AU649" s="630"/>
      <c r="AV649" s="631"/>
    </row>
    <row r="650" spans="44:48" ht="15" customHeight="1">
      <c r="AR650" s="63" t="str">
        <f t="shared" si="124"/>
        <v/>
      </c>
      <c r="AS650" s="630"/>
      <c r="AT650" s="630"/>
      <c r="AU650" s="630"/>
      <c r="AV650" s="631"/>
    </row>
    <row r="651" spans="44:48" ht="15" customHeight="1">
      <c r="AR651" s="63" t="str">
        <f t="shared" si="124"/>
        <v/>
      </c>
      <c r="AS651" s="630"/>
      <c r="AT651" s="630"/>
      <c r="AU651" s="630"/>
      <c r="AV651" s="631"/>
    </row>
    <row r="652" spans="44:48" ht="15" customHeight="1">
      <c r="AR652" s="63" t="str">
        <f t="shared" si="124"/>
        <v/>
      </c>
      <c r="AS652" s="630"/>
      <c r="AT652" s="630"/>
      <c r="AU652" s="630"/>
      <c r="AV652" s="631"/>
    </row>
    <row r="653" spans="44:48" ht="15" customHeight="1">
      <c r="AR653" s="63" t="str">
        <f t="shared" si="124"/>
        <v/>
      </c>
      <c r="AS653" s="630"/>
      <c r="AT653" s="630"/>
      <c r="AU653" s="630"/>
      <c r="AV653" s="631"/>
    </row>
    <row r="654" spans="44:48" ht="15" customHeight="1">
      <c r="AR654" s="63" t="str">
        <f t="shared" si="124"/>
        <v/>
      </c>
      <c r="AS654" s="630"/>
      <c r="AT654" s="630"/>
      <c r="AU654" s="630"/>
      <c r="AV654" s="631"/>
    </row>
    <row r="655" spans="44:48" ht="15" customHeight="1">
      <c r="AR655" s="63" t="str">
        <f t="shared" si="124"/>
        <v/>
      </c>
      <c r="AS655" s="630"/>
      <c r="AT655" s="630"/>
      <c r="AU655" s="630"/>
      <c r="AV655" s="631"/>
    </row>
    <row r="656" spans="44:48" ht="15" customHeight="1">
      <c r="AR656" s="63" t="str">
        <f t="shared" si="124"/>
        <v/>
      </c>
      <c r="AS656" s="630"/>
      <c r="AT656" s="630"/>
      <c r="AU656" s="630"/>
      <c r="AV656" s="631"/>
    </row>
    <row r="657" spans="44:48" ht="15" customHeight="1">
      <c r="AR657" s="63" t="str">
        <f t="shared" si="124"/>
        <v/>
      </c>
      <c r="AS657" s="630"/>
      <c r="AT657" s="630"/>
      <c r="AU657" s="630"/>
      <c r="AV657" s="631"/>
    </row>
    <row r="658" spans="44:48" ht="15" customHeight="1">
      <c r="AR658" s="63" t="str">
        <f t="shared" si="124"/>
        <v/>
      </c>
      <c r="AS658" s="630"/>
      <c r="AT658" s="630"/>
      <c r="AU658" s="630"/>
      <c r="AV658" s="631"/>
    </row>
    <row r="659" spans="44:48" ht="15" customHeight="1">
      <c r="AR659" s="63" t="str">
        <f t="shared" si="124"/>
        <v/>
      </c>
      <c r="AS659" s="630"/>
      <c r="AT659" s="630"/>
      <c r="AU659" s="630"/>
      <c r="AV659" s="631"/>
    </row>
    <row r="660" spans="44:48" ht="15" customHeight="1">
      <c r="AR660" s="63" t="str">
        <f t="shared" si="124"/>
        <v/>
      </c>
      <c r="AS660" s="630"/>
      <c r="AT660" s="630"/>
      <c r="AU660" s="630"/>
      <c r="AV660" s="631"/>
    </row>
    <row r="661" spans="44:48" ht="15" customHeight="1">
      <c r="AR661" s="63" t="str">
        <f t="shared" si="124"/>
        <v/>
      </c>
      <c r="AS661" s="630"/>
      <c r="AT661" s="630"/>
      <c r="AU661" s="630"/>
      <c r="AV661" s="631"/>
    </row>
    <row r="662" spans="44:48" ht="15" customHeight="1">
      <c r="AR662" s="63" t="str">
        <f t="shared" si="124"/>
        <v/>
      </c>
      <c r="AS662" s="630"/>
      <c r="AT662" s="630"/>
      <c r="AU662" s="630"/>
      <c r="AV662" s="631"/>
    </row>
    <row r="663" spans="44:48" ht="15" customHeight="1">
      <c r="AR663" s="63" t="str">
        <f t="shared" si="124"/>
        <v/>
      </c>
      <c r="AS663" s="630"/>
      <c r="AT663" s="630"/>
      <c r="AU663" s="630"/>
      <c r="AV663" s="631"/>
    </row>
    <row r="664" spans="44:48" ht="15" customHeight="1">
      <c r="AR664" s="63" t="str">
        <f t="shared" si="124"/>
        <v/>
      </c>
      <c r="AS664" s="630"/>
      <c r="AT664" s="630"/>
      <c r="AU664" s="630"/>
      <c r="AV664" s="631"/>
    </row>
    <row r="665" spans="44:48" ht="15" customHeight="1">
      <c r="AR665" s="63" t="str">
        <f t="shared" si="124"/>
        <v/>
      </c>
      <c r="AS665" s="630"/>
      <c r="AT665" s="630"/>
      <c r="AU665" s="630"/>
      <c r="AV665" s="631"/>
    </row>
    <row r="666" spans="44:48" ht="15" customHeight="1">
      <c r="AR666" s="63" t="str">
        <f t="shared" si="124"/>
        <v/>
      </c>
      <c r="AS666" s="630"/>
      <c r="AT666" s="630"/>
      <c r="AU666" s="630"/>
      <c r="AV666" s="631"/>
    </row>
    <row r="667" spans="44:48" ht="15" customHeight="1">
      <c r="AR667" s="63" t="str">
        <f t="shared" si="124"/>
        <v/>
      </c>
      <c r="AS667" s="630"/>
      <c r="AT667" s="630"/>
      <c r="AU667" s="630"/>
      <c r="AV667" s="631"/>
    </row>
    <row r="668" spans="44:48" ht="15" customHeight="1">
      <c r="AR668" s="63" t="str">
        <f t="shared" si="124"/>
        <v/>
      </c>
      <c r="AS668" s="630"/>
      <c r="AT668" s="630"/>
      <c r="AU668" s="630"/>
      <c r="AV668" s="631"/>
    </row>
    <row r="669" spans="44:48" ht="15" customHeight="1">
      <c r="AR669" s="63" t="str">
        <f t="shared" si="124"/>
        <v/>
      </c>
      <c r="AS669" s="630"/>
      <c r="AT669" s="630"/>
      <c r="AU669" s="630"/>
      <c r="AV669" s="631"/>
    </row>
    <row r="670" spans="44:48" ht="15" customHeight="1">
      <c r="AR670" s="63" t="str">
        <f t="shared" si="124"/>
        <v/>
      </c>
      <c r="AS670" s="630"/>
      <c r="AT670" s="630"/>
      <c r="AU670" s="630"/>
      <c r="AV670" s="631"/>
    </row>
    <row r="671" spans="44:48" ht="15" customHeight="1">
      <c r="AR671" s="63" t="str">
        <f t="shared" si="124"/>
        <v/>
      </c>
      <c r="AS671" s="630"/>
      <c r="AT671" s="630"/>
      <c r="AU671" s="630"/>
      <c r="AV671" s="631"/>
    </row>
    <row r="672" spans="44:48" ht="15" customHeight="1">
      <c r="AR672" s="63" t="str">
        <f t="shared" si="124"/>
        <v/>
      </c>
      <c r="AS672" s="630"/>
      <c r="AT672" s="630"/>
      <c r="AU672" s="630"/>
      <c r="AV672" s="631"/>
    </row>
    <row r="673" spans="44:48" ht="15" customHeight="1">
      <c r="AR673" s="63" t="str">
        <f t="shared" si="124"/>
        <v/>
      </c>
      <c r="AS673" s="630"/>
      <c r="AT673" s="630"/>
      <c r="AU673" s="630"/>
      <c r="AV673" s="631"/>
    </row>
    <row r="674" spans="44:48" ht="15" customHeight="1">
      <c r="AR674" s="63" t="str">
        <f t="shared" si="124"/>
        <v/>
      </c>
      <c r="AS674" s="630"/>
      <c r="AT674" s="630"/>
      <c r="AU674" s="630"/>
      <c r="AV674" s="631"/>
    </row>
    <row r="675" spans="44:48" ht="15" customHeight="1">
      <c r="AR675" s="63" t="str">
        <f t="shared" si="124"/>
        <v/>
      </c>
      <c r="AS675" s="630"/>
      <c r="AT675" s="630"/>
      <c r="AU675" s="630"/>
      <c r="AV675" s="631"/>
    </row>
    <row r="676" spans="44:48" ht="15" customHeight="1">
      <c r="AR676" s="63" t="str">
        <f t="shared" si="124"/>
        <v/>
      </c>
      <c r="AS676" s="630"/>
      <c r="AT676" s="630"/>
      <c r="AU676" s="630"/>
      <c r="AV676" s="631"/>
    </row>
    <row r="677" spans="44:48" ht="15" customHeight="1">
      <c r="AR677" s="63" t="str">
        <f t="shared" si="124"/>
        <v/>
      </c>
      <c r="AS677" s="630"/>
      <c r="AT677" s="630"/>
      <c r="AU677" s="630"/>
      <c r="AV677" s="631"/>
    </row>
    <row r="678" spans="44:48" ht="15" customHeight="1">
      <c r="AR678" s="63" t="str">
        <f t="shared" si="124"/>
        <v/>
      </c>
      <c r="AS678" s="630"/>
      <c r="AT678" s="630"/>
      <c r="AU678" s="630"/>
      <c r="AV678" s="631"/>
    </row>
    <row r="679" spans="44:48" ht="15" customHeight="1">
      <c r="AR679" s="63" t="str">
        <f t="shared" si="124"/>
        <v/>
      </c>
      <c r="AS679" s="630"/>
      <c r="AT679" s="630"/>
      <c r="AU679" s="630"/>
      <c r="AV679" s="631"/>
    </row>
    <row r="680" spans="44:48" ht="15" customHeight="1">
      <c r="AR680" s="63" t="str">
        <f t="shared" si="124"/>
        <v/>
      </c>
      <c r="AS680" s="630"/>
      <c r="AT680" s="630"/>
      <c r="AU680" s="630"/>
      <c r="AV680" s="631"/>
    </row>
    <row r="681" spans="44:48" ht="15" customHeight="1">
      <c r="AR681" s="63" t="str">
        <f t="shared" si="124"/>
        <v/>
      </c>
      <c r="AS681" s="630"/>
      <c r="AT681" s="630"/>
      <c r="AU681" s="630"/>
      <c r="AV681" s="631"/>
    </row>
    <row r="682" spans="44:48" ht="15" customHeight="1">
      <c r="AR682" s="63" t="str">
        <f t="shared" si="124"/>
        <v/>
      </c>
      <c r="AS682" s="630"/>
      <c r="AT682" s="630"/>
      <c r="AU682" s="630"/>
      <c r="AV682" s="631"/>
    </row>
    <row r="683" spans="44:48" ht="15" customHeight="1">
      <c r="AR683" s="63" t="str">
        <f t="shared" si="124"/>
        <v/>
      </c>
      <c r="AS683" s="630"/>
      <c r="AT683" s="630"/>
      <c r="AU683" s="630"/>
      <c r="AV683" s="631"/>
    </row>
    <row r="684" spans="44:48" ht="15" customHeight="1">
      <c r="AR684" s="63" t="str">
        <f t="shared" si="124"/>
        <v/>
      </c>
      <c r="AS684" s="630"/>
      <c r="AT684" s="630"/>
      <c r="AU684" s="630"/>
      <c r="AV684" s="631"/>
    </row>
    <row r="685" spans="44:48" ht="15" customHeight="1">
      <c r="AR685" s="63" t="str">
        <f t="shared" si="124"/>
        <v/>
      </c>
      <c r="AS685" s="630"/>
      <c r="AT685" s="630"/>
      <c r="AU685" s="630"/>
      <c r="AV685" s="631"/>
    </row>
    <row r="686" spans="44:48" ht="15" customHeight="1">
      <c r="AR686" s="63" t="str">
        <f t="shared" si="124"/>
        <v/>
      </c>
      <c r="AS686" s="630"/>
      <c r="AT686" s="630"/>
      <c r="AU686" s="630"/>
      <c r="AV686" s="631"/>
    </row>
    <row r="687" spans="44:48" ht="15" customHeight="1">
      <c r="AR687" s="63" t="str">
        <f t="shared" si="124"/>
        <v/>
      </c>
      <c r="AS687" s="630"/>
      <c r="AT687" s="630"/>
      <c r="AU687" s="630"/>
      <c r="AV687" s="631"/>
    </row>
    <row r="688" spans="44:48" ht="15" customHeight="1">
      <c r="AR688" s="63" t="str">
        <f t="shared" si="124"/>
        <v/>
      </c>
      <c r="AS688" s="630"/>
      <c r="AT688" s="630"/>
      <c r="AU688" s="630"/>
      <c r="AV688" s="631"/>
    </row>
    <row r="689" spans="44:48" ht="15" customHeight="1">
      <c r="AR689" s="63" t="str">
        <f t="shared" si="124"/>
        <v/>
      </c>
      <c r="AS689" s="630"/>
      <c r="AT689" s="630"/>
      <c r="AU689" s="630"/>
      <c r="AV689" s="631"/>
    </row>
    <row r="690" spans="44:48" ht="15" customHeight="1">
      <c r="AR690" s="63" t="str">
        <f t="shared" si="124"/>
        <v/>
      </c>
      <c r="AS690" s="630"/>
      <c r="AT690" s="630"/>
      <c r="AU690" s="630"/>
      <c r="AV690" s="631"/>
    </row>
    <row r="691" spans="44:48" ht="15" customHeight="1">
      <c r="AR691" s="63" t="str">
        <f t="shared" si="124"/>
        <v/>
      </c>
      <c r="AS691" s="630"/>
      <c r="AT691" s="630"/>
      <c r="AU691" s="630"/>
      <c r="AV691" s="631"/>
    </row>
    <row r="692" spans="44:48" ht="15" customHeight="1">
      <c r="AR692" s="63" t="str">
        <f t="shared" si="124"/>
        <v/>
      </c>
      <c r="AS692" s="630"/>
      <c r="AT692" s="630"/>
      <c r="AU692" s="630"/>
      <c r="AV692" s="631"/>
    </row>
    <row r="693" spans="44:48" ht="15" customHeight="1">
      <c r="AR693" s="63" t="str">
        <f t="shared" si="124"/>
        <v/>
      </c>
      <c r="AS693" s="630"/>
      <c r="AT693" s="630"/>
      <c r="AU693" s="630"/>
      <c r="AV693" s="631"/>
    </row>
    <row r="694" spans="44:48" ht="15" customHeight="1">
      <c r="AR694" s="63" t="str">
        <f t="shared" si="124"/>
        <v/>
      </c>
      <c r="AS694" s="630"/>
      <c r="AT694" s="630"/>
      <c r="AU694" s="630"/>
      <c r="AV694" s="631"/>
    </row>
    <row r="695" spans="44:48" ht="15" customHeight="1">
      <c r="AR695" s="63" t="str">
        <f t="shared" si="124"/>
        <v/>
      </c>
      <c r="AS695" s="630"/>
      <c r="AT695" s="630"/>
      <c r="AU695" s="630"/>
      <c r="AV695" s="631"/>
    </row>
    <row r="696" spans="44:48" ht="15" customHeight="1">
      <c r="AR696" s="63" t="str">
        <f t="shared" si="124"/>
        <v/>
      </c>
      <c r="AS696" s="630"/>
      <c r="AT696" s="630"/>
      <c r="AU696" s="630"/>
      <c r="AV696" s="631"/>
    </row>
    <row r="697" spans="44:48" ht="15" customHeight="1">
      <c r="AR697" s="63" t="str">
        <f t="shared" si="124"/>
        <v/>
      </c>
      <c r="AS697" s="630"/>
      <c r="AT697" s="630"/>
      <c r="AU697" s="630"/>
      <c r="AV697" s="631"/>
    </row>
    <row r="698" spans="44:48" ht="15" customHeight="1">
      <c r="AR698" s="63" t="str">
        <f t="shared" si="124"/>
        <v/>
      </c>
      <c r="AS698" s="630"/>
      <c r="AT698" s="630"/>
      <c r="AU698" s="630"/>
      <c r="AV698" s="631"/>
    </row>
    <row r="699" spans="44:48" ht="15" customHeight="1">
      <c r="AR699" s="63" t="str">
        <f t="shared" si="124"/>
        <v/>
      </c>
      <c r="AS699" s="630"/>
      <c r="AT699" s="630"/>
      <c r="AU699" s="630"/>
      <c r="AV699" s="631"/>
    </row>
    <row r="700" spans="44:48" ht="15" customHeight="1">
      <c r="AR700" s="63" t="str">
        <f t="shared" si="124"/>
        <v/>
      </c>
      <c r="AS700" s="630"/>
      <c r="AT700" s="630"/>
      <c r="AU700" s="630"/>
      <c r="AV700" s="631"/>
    </row>
    <row r="701" spans="44:48" ht="15" customHeight="1">
      <c r="AR701" s="63" t="str">
        <f t="shared" si="124"/>
        <v/>
      </c>
      <c r="AS701" s="630"/>
      <c r="AT701" s="630"/>
      <c r="AU701" s="630"/>
      <c r="AV701" s="631"/>
    </row>
    <row r="702" spans="44:48" ht="15" customHeight="1">
      <c r="AR702" s="63" t="str">
        <f t="shared" si="124"/>
        <v/>
      </c>
      <c r="AS702" s="630"/>
      <c r="AT702" s="630"/>
      <c r="AU702" s="630"/>
      <c r="AV702" s="631"/>
    </row>
    <row r="703" spans="44:48" ht="15" customHeight="1">
      <c r="AR703" s="63" t="str">
        <f t="shared" si="124"/>
        <v/>
      </c>
      <c r="AS703" s="630"/>
      <c r="AT703" s="630"/>
      <c r="AU703" s="630"/>
      <c r="AV703" s="631"/>
    </row>
    <row r="704" spans="44:48" ht="15" customHeight="1">
      <c r="AR704" s="63" t="str">
        <f t="shared" si="124"/>
        <v/>
      </c>
      <c r="AS704" s="630"/>
      <c r="AT704" s="630"/>
      <c r="AU704" s="630"/>
      <c r="AV704" s="631"/>
    </row>
    <row r="705" spans="44:48" ht="15" customHeight="1">
      <c r="AR705" s="63" t="str">
        <f t="shared" si="124"/>
        <v/>
      </c>
      <c r="AS705" s="630"/>
      <c r="AT705" s="630"/>
      <c r="AU705" s="630"/>
      <c r="AV705" s="631"/>
    </row>
    <row r="706" spans="44:48" ht="15" customHeight="1">
      <c r="AR706" s="63" t="str">
        <f t="shared" si="124"/>
        <v/>
      </c>
      <c r="AS706" s="630"/>
      <c r="AT706" s="630"/>
      <c r="AU706" s="630"/>
      <c r="AV706" s="631"/>
    </row>
    <row r="707" spans="44:48" ht="15" customHeight="1">
      <c r="AR707" s="63" t="str">
        <f t="shared" si="124"/>
        <v/>
      </c>
      <c r="AS707" s="630"/>
      <c r="AT707" s="630"/>
      <c r="AU707" s="630"/>
      <c r="AV707" s="631"/>
    </row>
    <row r="708" spans="44:48" ht="15" customHeight="1">
      <c r="AR708" s="63" t="str">
        <f t="shared" si="124"/>
        <v/>
      </c>
      <c r="AS708" s="630"/>
      <c r="AT708" s="630"/>
      <c r="AU708" s="630"/>
      <c r="AV708" s="631"/>
    </row>
    <row r="709" spans="44:48" ht="15" customHeight="1">
      <c r="AR709" s="63" t="str">
        <f t="shared" si="124"/>
        <v/>
      </c>
      <c r="AS709" s="630"/>
      <c r="AT709" s="630"/>
      <c r="AU709" s="630"/>
      <c r="AV709" s="631"/>
    </row>
    <row r="710" spans="44:48" ht="15" customHeight="1">
      <c r="AR710" s="63" t="str">
        <f t="shared" si="124"/>
        <v/>
      </c>
      <c r="AS710" s="630"/>
      <c r="AT710" s="630"/>
      <c r="AU710" s="630"/>
      <c r="AV710" s="631"/>
    </row>
    <row r="711" spans="44:48" ht="15" customHeight="1">
      <c r="AR711" s="63" t="str">
        <f t="shared" si="124"/>
        <v/>
      </c>
      <c r="AS711" s="630"/>
      <c r="AT711" s="630"/>
      <c r="AU711" s="630"/>
      <c r="AV711" s="631"/>
    </row>
    <row r="712" spans="44:48" ht="15" customHeight="1">
      <c r="AR712" s="63" t="str">
        <f t="shared" si="124"/>
        <v/>
      </c>
      <c r="AS712" s="630"/>
      <c r="AT712" s="630"/>
      <c r="AU712" s="630"/>
      <c r="AV712" s="631"/>
    </row>
    <row r="713" spans="44:48" ht="15" customHeight="1">
      <c r="AR713" s="63" t="str">
        <f t="shared" ref="AR713:AR776" si="125">CONCATENATE(AT713,AU713)</f>
        <v/>
      </c>
      <c r="AS713" s="630"/>
      <c r="AT713" s="630"/>
      <c r="AU713" s="630"/>
      <c r="AV713" s="631"/>
    </row>
    <row r="714" spans="44:48" ht="15" customHeight="1">
      <c r="AR714" s="63" t="str">
        <f t="shared" si="125"/>
        <v/>
      </c>
      <c r="AS714" s="630"/>
      <c r="AT714" s="630"/>
      <c r="AU714" s="630"/>
      <c r="AV714" s="631"/>
    </row>
    <row r="715" spans="44:48" ht="15" customHeight="1">
      <c r="AR715" s="63" t="str">
        <f t="shared" si="125"/>
        <v/>
      </c>
      <c r="AS715" s="630"/>
      <c r="AT715" s="630"/>
      <c r="AU715" s="630"/>
      <c r="AV715" s="631"/>
    </row>
    <row r="716" spans="44:48" ht="15" customHeight="1">
      <c r="AR716" s="63" t="str">
        <f t="shared" si="125"/>
        <v/>
      </c>
      <c r="AS716" s="630"/>
      <c r="AT716" s="630"/>
      <c r="AU716" s="630"/>
      <c r="AV716" s="631"/>
    </row>
    <row r="717" spans="44:48" ht="15" customHeight="1">
      <c r="AR717" s="63" t="str">
        <f t="shared" si="125"/>
        <v/>
      </c>
      <c r="AS717" s="630"/>
      <c r="AT717" s="630"/>
      <c r="AU717" s="630"/>
      <c r="AV717" s="631"/>
    </row>
    <row r="718" spans="44:48" ht="15" customHeight="1">
      <c r="AR718" s="63" t="str">
        <f t="shared" si="125"/>
        <v/>
      </c>
      <c r="AS718" s="630"/>
      <c r="AT718" s="630"/>
      <c r="AU718" s="630"/>
      <c r="AV718" s="631"/>
    </row>
    <row r="719" spans="44:48" ht="15" customHeight="1">
      <c r="AR719" s="63" t="str">
        <f t="shared" si="125"/>
        <v/>
      </c>
      <c r="AS719" s="630"/>
      <c r="AT719" s="630"/>
      <c r="AU719" s="630"/>
      <c r="AV719" s="631"/>
    </row>
    <row r="720" spans="44:48" ht="15" customHeight="1">
      <c r="AR720" s="63" t="str">
        <f t="shared" si="125"/>
        <v/>
      </c>
      <c r="AS720" s="630"/>
      <c r="AT720" s="630"/>
      <c r="AU720" s="630"/>
      <c r="AV720" s="631"/>
    </row>
    <row r="721" spans="44:48" ht="15" customHeight="1">
      <c r="AR721" s="63" t="str">
        <f t="shared" si="125"/>
        <v/>
      </c>
      <c r="AS721" s="630"/>
      <c r="AT721" s="630"/>
      <c r="AU721" s="630"/>
      <c r="AV721" s="631"/>
    </row>
    <row r="722" spans="44:48" ht="15" customHeight="1">
      <c r="AR722" s="63" t="str">
        <f t="shared" si="125"/>
        <v/>
      </c>
      <c r="AS722" s="630"/>
      <c r="AT722" s="630"/>
      <c r="AU722" s="630"/>
      <c r="AV722" s="631"/>
    </row>
    <row r="723" spans="44:48" ht="15" customHeight="1">
      <c r="AR723" s="63" t="str">
        <f t="shared" si="125"/>
        <v/>
      </c>
      <c r="AS723" s="630"/>
      <c r="AT723" s="630"/>
      <c r="AU723" s="630"/>
      <c r="AV723" s="631"/>
    </row>
    <row r="724" spans="44:48" ht="15" customHeight="1">
      <c r="AR724" s="63" t="str">
        <f t="shared" si="125"/>
        <v/>
      </c>
      <c r="AS724" s="630"/>
      <c r="AT724" s="630"/>
      <c r="AU724" s="630"/>
      <c r="AV724" s="631"/>
    </row>
    <row r="725" spans="44:48" ht="15" customHeight="1">
      <c r="AR725" s="63" t="str">
        <f t="shared" si="125"/>
        <v/>
      </c>
      <c r="AS725" s="630"/>
      <c r="AT725" s="630"/>
      <c r="AU725" s="630"/>
      <c r="AV725" s="631"/>
    </row>
    <row r="726" spans="44:48" ht="15" customHeight="1">
      <c r="AR726" s="63" t="str">
        <f t="shared" si="125"/>
        <v/>
      </c>
      <c r="AS726" s="630"/>
      <c r="AT726" s="630"/>
      <c r="AU726" s="630"/>
      <c r="AV726" s="631"/>
    </row>
    <row r="727" spans="44:48" ht="15" customHeight="1">
      <c r="AR727" s="63" t="str">
        <f t="shared" si="125"/>
        <v/>
      </c>
      <c r="AS727" s="630"/>
      <c r="AT727" s="630"/>
      <c r="AU727" s="630"/>
      <c r="AV727" s="631"/>
    </row>
    <row r="728" spans="44:48" ht="15" customHeight="1">
      <c r="AR728" s="63" t="str">
        <f t="shared" si="125"/>
        <v/>
      </c>
      <c r="AS728" s="630"/>
      <c r="AT728" s="630"/>
      <c r="AU728" s="630"/>
      <c r="AV728" s="631"/>
    </row>
    <row r="729" spans="44:48" ht="15" customHeight="1">
      <c r="AR729" s="63" t="str">
        <f t="shared" si="125"/>
        <v/>
      </c>
      <c r="AS729" s="630"/>
      <c r="AT729" s="630"/>
      <c r="AU729" s="630"/>
      <c r="AV729" s="631"/>
    </row>
    <row r="730" spans="44:48" ht="15" customHeight="1">
      <c r="AR730" s="63" t="str">
        <f t="shared" si="125"/>
        <v/>
      </c>
      <c r="AS730" s="630"/>
      <c r="AT730" s="630"/>
      <c r="AU730" s="630"/>
      <c r="AV730" s="631"/>
    </row>
    <row r="731" spans="44:48" ht="15" customHeight="1">
      <c r="AR731" s="63" t="str">
        <f t="shared" si="125"/>
        <v/>
      </c>
      <c r="AS731" s="630"/>
      <c r="AT731" s="630"/>
      <c r="AU731" s="630"/>
      <c r="AV731" s="631"/>
    </row>
    <row r="732" spans="44:48" ht="15" customHeight="1">
      <c r="AR732" s="63" t="str">
        <f t="shared" si="125"/>
        <v/>
      </c>
      <c r="AS732" s="630"/>
      <c r="AT732" s="630"/>
      <c r="AU732" s="630"/>
      <c r="AV732" s="631"/>
    </row>
    <row r="733" spans="44:48" ht="15" customHeight="1">
      <c r="AR733" s="63" t="str">
        <f t="shared" si="125"/>
        <v/>
      </c>
      <c r="AS733" s="630"/>
      <c r="AT733" s="630"/>
      <c r="AU733" s="630"/>
      <c r="AV733" s="631"/>
    </row>
    <row r="734" spans="44:48" ht="15" customHeight="1">
      <c r="AR734" s="63" t="str">
        <f t="shared" si="125"/>
        <v/>
      </c>
      <c r="AS734" s="630"/>
      <c r="AT734" s="630"/>
      <c r="AU734" s="630"/>
      <c r="AV734" s="631"/>
    </row>
    <row r="735" spans="44:48" ht="15" customHeight="1">
      <c r="AR735" s="63" t="str">
        <f t="shared" si="125"/>
        <v/>
      </c>
      <c r="AS735" s="630"/>
      <c r="AT735" s="630"/>
      <c r="AU735" s="630"/>
      <c r="AV735" s="631"/>
    </row>
    <row r="736" spans="44:48" ht="15" customHeight="1">
      <c r="AR736" s="63" t="str">
        <f t="shared" si="125"/>
        <v/>
      </c>
      <c r="AS736" s="630"/>
      <c r="AT736" s="630"/>
      <c r="AU736" s="630"/>
      <c r="AV736" s="631"/>
    </row>
    <row r="737" spans="44:48" ht="15" customHeight="1">
      <c r="AR737" s="63" t="str">
        <f t="shared" si="125"/>
        <v/>
      </c>
      <c r="AS737" s="630"/>
      <c r="AT737" s="630"/>
      <c r="AU737" s="630"/>
      <c r="AV737" s="631"/>
    </row>
    <row r="738" spans="44:48" ht="15" customHeight="1">
      <c r="AR738" s="63" t="str">
        <f t="shared" si="125"/>
        <v/>
      </c>
      <c r="AS738" s="630"/>
      <c r="AT738" s="630"/>
      <c r="AU738" s="630"/>
      <c r="AV738" s="631"/>
    </row>
    <row r="739" spans="44:48" ht="15" customHeight="1">
      <c r="AR739" s="63" t="str">
        <f t="shared" si="125"/>
        <v/>
      </c>
      <c r="AS739" s="630"/>
      <c r="AT739" s="630"/>
      <c r="AU739" s="630"/>
      <c r="AV739" s="631"/>
    </row>
    <row r="740" spans="44:48" ht="15" customHeight="1">
      <c r="AR740" s="63" t="str">
        <f t="shared" si="125"/>
        <v/>
      </c>
      <c r="AS740" s="630"/>
      <c r="AT740" s="630"/>
      <c r="AU740" s="630"/>
      <c r="AV740" s="631"/>
    </row>
    <row r="741" spans="44:48" ht="15" customHeight="1">
      <c r="AR741" s="63" t="str">
        <f t="shared" si="125"/>
        <v/>
      </c>
      <c r="AS741" s="630"/>
      <c r="AT741" s="630"/>
      <c r="AU741" s="630"/>
      <c r="AV741" s="631"/>
    </row>
    <row r="742" spans="44:48" ht="15" customHeight="1">
      <c r="AR742" s="63" t="str">
        <f t="shared" si="125"/>
        <v/>
      </c>
      <c r="AS742" s="630"/>
      <c r="AT742" s="630"/>
      <c r="AU742" s="630"/>
      <c r="AV742" s="631"/>
    </row>
    <row r="743" spans="44:48" ht="15" customHeight="1">
      <c r="AR743" s="63" t="str">
        <f t="shared" si="125"/>
        <v/>
      </c>
      <c r="AS743" s="630"/>
      <c r="AT743" s="630"/>
      <c r="AU743" s="630"/>
      <c r="AV743" s="631"/>
    </row>
    <row r="744" spans="44:48" ht="15" customHeight="1">
      <c r="AR744" s="63" t="str">
        <f t="shared" si="125"/>
        <v/>
      </c>
      <c r="AS744" s="630"/>
      <c r="AT744" s="630"/>
      <c r="AU744" s="630"/>
      <c r="AV744" s="631"/>
    </row>
    <row r="745" spans="44:48" ht="15" customHeight="1">
      <c r="AR745" s="63" t="str">
        <f t="shared" si="125"/>
        <v/>
      </c>
      <c r="AS745" s="630"/>
      <c r="AT745" s="630"/>
      <c r="AU745" s="630"/>
      <c r="AV745" s="631"/>
    </row>
    <row r="746" spans="44:48" ht="15" customHeight="1">
      <c r="AR746" s="63" t="str">
        <f t="shared" si="125"/>
        <v/>
      </c>
      <c r="AS746" s="630"/>
      <c r="AT746" s="630"/>
      <c r="AU746" s="630"/>
      <c r="AV746" s="631"/>
    </row>
    <row r="747" spans="44:48" ht="15" customHeight="1">
      <c r="AR747" s="63" t="str">
        <f t="shared" si="125"/>
        <v/>
      </c>
      <c r="AS747" s="630"/>
      <c r="AT747" s="630"/>
      <c r="AU747" s="630"/>
      <c r="AV747" s="631"/>
    </row>
    <row r="748" spans="44:48" ht="15" customHeight="1">
      <c r="AR748" s="63" t="str">
        <f t="shared" si="125"/>
        <v/>
      </c>
      <c r="AS748" s="630"/>
      <c r="AT748" s="630"/>
      <c r="AU748" s="630"/>
      <c r="AV748" s="631"/>
    </row>
    <row r="749" spans="44:48" ht="15" customHeight="1">
      <c r="AR749" s="63" t="str">
        <f t="shared" si="125"/>
        <v/>
      </c>
      <c r="AS749" s="630"/>
      <c r="AT749" s="630"/>
      <c r="AU749" s="630"/>
      <c r="AV749" s="631"/>
    </row>
    <row r="750" spans="44:48" ht="15" customHeight="1">
      <c r="AR750" s="63" t="str">
        <f t="shared" si="125"/>
        <v/>
      </c>
      <c r="AS750" s="632"/>
      <c r="AT750" s="632"/>
      <c r="AU750" s="632"/>
      <c r="AV750" s="633"/>
    </row>
    <row r="751" spans="44:48" ht="15" customHeight="1">
      <c r="AR751" s="63" t="str">
        <f t="shared" si="125"/>
        <v/>
      </c>
      <c r="AS751" s="632"/>
      <c r="AT751" s="632"/>
      <c r="AU751" s="632"/>
      <c r="AV751" s="633"/>
    </row>
    <row r="752" spans="44:48" ht="15" customHeight="1">
      <c r="AR752" s="63" t="str">
        <f t="shared" si="125"/>
        <v/>
      </c>
      <c r="AS752" s="632"/>
      <c r="AT752" s="632"/>
      <c r="AU752" s="632"/>
      <c r="AV752" s="633"/>
    </row>
    <row r="753" spans="44:48" ht="15" customHeight="1">
      <c r="AR753" s="63" t="str">
        <f t="shared" si="125"/>
        <v/>
      </c>
      <c r="AS753" s="632"/>
      <c r="AT753" s="632"/>
      <c r="AU753" s="632"/>
      <c r="AV753" s="633"/>
    </row>
    <row r="754" spans="44:48" ht="15" customHeight="1">
      <c r="AR754" s="63" t="str">
        <f t="shared" si="125"/>
        <v/>
      </c>
      <c r="AS754" s="632"/>
      <c r="AT754" s="632"/>
      <c r="AU754" s="632"/>
      <c r="AV754" s="633"/>
    </row>
    <row r="755" spans="44:48" ht="15" customHeight="1">
      <c r="AR755" s="63" t="str">
        <f t="shared" si="125"/>
        <v/>
      </c>
      <c r="AS755" s="632"/>
      <c r="AT755" s="632"/>
      <c r="AU755" s="632"/>
      <c r="AV755" s="633"/>
    </row>
    <row r="756" spans="44:48" ht="15" customHeight="1">
      <c r="AR756" s="63" t="str">
        <f t="shared" si="125"/>
        <v/>
      </c>
      <c r="AS756" s="632"/>
      <c r="AT756" s="632"/>
      <c r="AU756" s="632"/>
      <c r="AV756" s="633"/>
    </row>
    <row r="757" spans="44:48" ht="15" customHeight="1">
      <c r="AR757" s="63" t="str">
        <f t="shared" si="125"/>
        <v/>
      </c>
      <c r="AS757" s="632"/>
      <c r="AT757" s="632"/>
      <c r="AU757" s="632"/>
      <c r="AV757" s="633"/>
    </row>
    <row r="758" spans="44:48" ht="15" customHeight="1">
      <c r="AR758" s="63" t="str">
        <f t="shared" si="125"/>
        <v/>
      </c>
      <c r="AS758" s="632"/>
      <c r="AT758" s="632"/>
      <c r="AU758" s="632"/>
      <c r="AV758" s="633"/>
    </row>
    <row r="759" spans="44:48" ht="15" customHeight="1">
      <c r="AR759" s="63" t="str">
        <f t="shared" si="125"/>
        <v/>
      </c>
      <c r="AS759" s="632"/>
      <c r="AT759" s="632"/>
      <c r="AU759" s="632"/>
      <c r="AV759" s="633"/>
    </row>
    <row r="760" spans="44:48" ht="15" customHeight="1">
      <c r="AR760" s="63" t="str">
        <f t="shared" si="125"/>
        <v/>
      </c>
      <c r="AS760" s="632"/>
      <c r="AT760" s="632"/>
      <c r="AU760" s="632"/>
      <c r="AV760" s="633"/>
    </row>
    <row r="761" spans="44:48" ht="15" customHeight="1">
      <c r="AR761" s="63" t="str">
        <f t="shared" si="125"/>
        <v/>
      </c>
      <c r="AS761" s="632"/>
      <c r="AT761" s="632"/>
      <c r="AU761" s="632"/>
      <c r="AV761" s="633"/>
    </row>
    <row r="762" spans="44:48" ht="15" customHeight="1">
      <c r="AR762" s="63" t="str">
        <f t="shared" si="125"/>
        <v/>
      </c>
      <c r="AS762" s="632"/>
      <c r="AT762" s="632"/>
      <c r="AU762" s="632"/>
      <c r="AV762" s="633"/>
    </row>
    <row r="763" spans="44:48" ht="15" customHeight="1">
      <c r="AR763" s="63" t="str">
        <f t="shared" si="125"/>
        <v/>
      </c>
      <c r="AS763" s="632"/>
      <c r="AT763" s="632"/>
      <c r="AU763" s="632"/>
      <c r="AV763" s="633"/>
    </row>
    <row r="764" spans="44:48" ht="15" customHeight="1">
      <c r="AR764" s="63" t="str">
        <f t="shared" si="125"/>
        <v/>
      </c>
      <c r="AS764" s="632"/>
      <c r="AT764" s="632"/>
      <c r="AU764" s="632"/>
      <c r="AV764" s="633"/>
    </row>
    <row r="765" spans="44:48" ht="15" customHeight="1">
      <c r="AR765" s="63" t="str">
        <f t="shared" si="125"/>
        <v/>
      </c>
      <c r="AS765" s="632"/>
      <c r="AT765" s="632"/>
      <c r="AU765" s="632"/>
      <c r="AV765" s="633"/>
    </row>
    <row r="766" spans="44:48" ht="15" customHeight="1">
      <c r="AR766" s="63" t="str">
        <f t="shared" si="125"/>
        <v/>
      </c>
      <c r="AS766" s="632"/>
      <c r="AT766" s="632"/>
      <c r="AU766" s="632"/>
      <c r="AV766" s="633"/>
    </row>
    <row r="767" spans="44:48" ht="15" customHeight="1">
      <c r="AR767" s="63" t="str">
        <f t="shared" si="125"/>
        <v/>
      </c>
      <c r="AS767" s="632"/>
      <c r="AT767" s="632"/>
      <c r="AU767" s="632"/>
      <c r="AV767" s="633"/>
    </row>
    <row r="768" spans="44:48" ht="15" customHeight="1">
      <c r="AR768" s="63" t="str">
        <f t="shared" si="125"/>
        <v/>
      </c>
      <c r="AS768" s="632"/>
      <c r="AT768" s="632"/>
      <c r="AU768" s="632"/>
      <c r="AV768" s="633"/>
    </row>
    <row r="769" spans="44:48" ht="15" customHeight="1">
      <c r="AR769" s="63" t="str">
        <f t="shared" si="125"/>
        <v/>
      </c>
      <c r="AS769" s="632"/>
      <c r="AT769" s="632"/>
      <c r="AU769" s="632"/>
      <c r="AV769" s="633"/>
    </row>
    <row r="770" spans="44:48" ht="15" customHeight="1">
      <c r="AR770" s="63" t="str">
        <f t="shared" si="125"/>
        <v/>
      </c>
      <c r="AS770" s="632"/>
      <c r="AT770" s="632"/>
      <c r="AU770" s="632"/>
      <c r="AV770" s="633"/>
    </row>
    <row r="771" spans="44:48" ht="15" customHeight="1">
      <c r="AR771" s="63" t="str">
        <f t="shared" si="125"/>
        <v/>
      </c>
      <c r="AS771" s="632"/>
      <c r="AT771" s="632"/>
      <c r="AU771" s="632"/>
      <c r="AV771" s="633"/>
    </row>
    <row r="772" spans="44:48" ht="15" customHeight="1">
      <c r="AR772" s="63" t="str">
        <f t="shared" si="125"/>
        <v/>
      </c>
      <c r="AS772" s="632"/>
      <c r="AT772" s="632"/>
      <c r="AU772" s="632"/>
      <c r="AV772" s="633"/>
    </row>
    <row r="773" spans="44:48" ht="15" customHeight="1">
      <c r="AR773" s="63" t="str">
        <f t="shared" si="125"/>
        <v/>
      </c>
      <c r="AS773" s="632"/>
      <c r="AT773" s="632"/>
      <c r="AU773" s="632"/>
      <c r="AV773" s="633"/>
    </row>
    <row r="774" spans="44:48" ht="15" customHeight="1">
      <c r="AR774" s="63" t="str">
        <f t="shared" si="125"/>
        <v/>
      </c>
      <c r="AS774" s="632"/>
      <c r="AT774" s="632"/>
      <c r="AU774" s="632"/>
      <c r="AV774" s="633"/>
    </row>
    <row r="775" spans="44:48" ht="15" customHeight="1">
      <c r="AR775" s="63" t="str">
        <f t="shared" si="125"/>
        <v/>
      </c>
      <c r="AS775" s="632"/>
      <c r="AT775" s="632"/>
      <c r="AU775" s="632"/>
      <c r="AV775" s="633"/>
    </row>
    <row r="776" spans="44:48" ht="15" customHeight="1">
      <c r="AR776" s="63" t="str">
        <f t="shared" si="125"/>
        <v/>
      </c>
      <c r="AS776" s="632"/>
      <c r="AT776" s="632"/>
      <c r="AU776" s="632"/>
      <c r="AV776" s="633"/>
    </row>
    <row r="777" spans="44:48" ht="15" customHeight="1">
      <c r="AR777" s="63" t="str">
        <f t="shared" ref="AR777:AR840" si="126">CONCATENATE(AT777,AU777)</f>
        <v/>
      </c>
      <c r="AS777" s="632"/>
      <c r="AT777" s="632"/>
      <c r="AU777" s="632"/>
      <c r="AV777" s="633"/>
    </row>
    <row r="778" spans="44:48" ht="15" customHeight="1">
      <c r="AR778" s="63" t="str">
        <f t="shared" si="126"/>
        <v/>
      </c>
      <c r="AS778" s="632"/>
      <c r="AT778" s="632"/>
      <c r="AU778" s="632"/>
      <c r="AV778" s="633"/>
    </row>
    <row r="779" spans="44:48" ht="15" customHeight="1">
      <c r="AR779" s="63" t="str">
        <f t="shared" si="126"/>
        <v/>
      </c>
      <c r="AS779" s="632"/>
      <c r="AT779" s="632"/>
      <c r="AU779" s="632"/>
      <c r="AV779" s="633"/>
    </row>
    <row r="780" spans="44:48" ht="15" customHeight="1">
      <c r="AR780" s="63" t="str">
        <f t="shared" si="126"/>
        <v/>
      </c>
      <c r="AS780" s="632"/>
      <c r="AT780" s="632"/>
      <c r="AU780" s="632"/>
      <c r="AV780" s="633"/>
    </row>
    <row r="781" spans="44:48" ht="15" customHeight="1">
      <c r="AR781" s="63" t="str">
        <f t="shared" si="126"/>
        <v/>
      </c>
      <c r="AS781" s="632"/>
      <c r="AT781" s="632"/>
      <c r="AU781" s="632"/>
      <c r="AV781" s="633"/>
    </row>
    <row r="782" spans="44:48" ht="15" customHeight="1">
      <c r="AR782" s="63" t="str">
        <f t="shared" si="126"/>
        <v/>
      </c>
      <c r="AS782" s="632"/>
      <c r="AT782" s="632"/>
      <c r="AU782" s="632"/>
      <c r="AV782" s="633"/>
    </row>
    <row r="783" spans="44:48" ht="15" customHeight="1">
      <c r="AR783" s="63" t="str">
        <f t="shared" si="126"/>
        <v/>
      </c>
      <c r="AS783" s="632"/>
      <c r="AT783" s="632"/>
      <c r="AU783" s="632"/>
      <c r="AV783" s="633"/>
    </row>
    <row r="784" spans="44:48" ht="15" customHeight="1">
      <c r="AR784" s="63" t="str">
        <f t="shared" si="126"/>
        <v/>
      </c>
      <c r="AS784" s="632"/>
      <c r="AT784" s="632"/>
      <c r="AU784" s="632"/>
      <c r="AV784" s="633"/>
    </row>
    <row r="785" spans="44:48" ht="15" customHeight="1">
      <c r="AR785" s="63" t="str">
        <f t="shared" si="126"/>
        <v/>
      </c>
      <c r="AS785" s="632"/>
      <c r="AT785" s="632"/>
      <c r="AU785" s="632"/>
      <c r="AV785" s="633"/>
    </row>
    <row r="786" spans="44:48" ht="15" customHeight="1">
      <c r="AR786" s="63" t="str">
        <f t="shared" si="126"/>
        <v/>
      </c>
      <c r="AS786" s="632"/>
      <c r="AT786" s="632"/>
      <c r="AU786" s="632"/>
      <c r="AV786" s="633"/>
    </row>
    <row r="787" spans="44:48" ht="15" customHeight="1">
      <c r="AR787" s="63" t="str">
        <f t="shared" si="126"/>
        <v/>
      </c>
      <c r="AS787" s="632"/>
      <c r="AT787" s="632"/>
      <c r="AU787" s="632"/>
      <c r="AV787" s="633"/>
    </row>
    <row r="788" spans="44:48" ht="15" customHeight="1">
      <c r="AR788" s="63" t="str">
        <f t="shared" si="126"/>
        <v/>
      </c>
      <c r="AS788" s="632"/>
      <c r="AT788" s="632"/>
      <c r="AU788" s="632"/>
      <c r="AV788" s="633"/>
    </row>
    <row r="789" spans="44:48" ht="15" customHeight="1">
      <c r="AR789" s="63" t="str">
        <f t="shared" si="126"/>
        <v/>
      </c>
      <c r="AS789" s="632"/>
      <c r="AT789" s="632"/>
      <c r="AU789" s="632"/>
      <c r="AV789" s="633"/>
    </row>
    <row r="790" spans="44:48" ht="15" customHeight="1">
      <c r="AR790" s="63" t="str">
        <f t="shared" si="126"/>
        <v/>
      </c>
      <c r="AS790" s="632"/>
      <c r="AT790" s="632"/>
      <c r="AU790" s="632"/>
      <c r="AV790" s="633"/>
    </row>
    <row r="791" spans="44:48" ht="15" customHeight="1">
      <c r="AR791" s="63" t="str">
        <f t="shared" si="126"/>
        <v/>
      </c>
      <c r="AS791" s="632"/>
      <c r="AT791" s="632"/>
      <c r="AU791" s="632"/>
      <c r="AV791" s="633"/>
    </row>
    <row r="792" spans="44:48" ht="15" customHeight="1">
      <c r="AR792" s="63" t="str">
        <f t="shared" si="126"/>
        <v/>
      </c>
      <c r="AS792" s="632"/>
      <c r="AT792" s="632"/>
      <c r="AU792" s="632"/>
      <c r="AV792" s="633"/>
    </row>
    <row r="793" spans="44:48" ht="15" customHeight="1">
      <c r="AR793" s="63" t="str">
        <f t="shared" si="126"/>
        <v/>
      </c>
      <c r="AS793" s="632"/>
      <c r="AT793" s="632"/>
      <c r="AU793" s="632"/>
      <c r="AV793" s="633"/>
    </row>
    <row r="794" spans="44:48" ht="15" customHeight="1">
      <c r="AR794" s="63" t="str">
        <f t="shared" si="126"/>
        <v/>
      </c>
      <c r="AS794" s="632"/>
      <c r="AT794" s="632"/>
      <c r="AU794" s="632"/>
      <c r="AV794" s="633"/>
    </row>
    <row r="795" spans="44:48" ht="15" customHeight="1">
      <c r="AR795" s="63" t="str">
        <f t="shared" si="126"/>
        <v/>
      </c>
      <c r="AS795" s="632"/>
      <c r="AT795" s="632"/>
      <c r="AU795" s="632"/>
      <c r="AV795" s="633"/>
    </row>
    <row r="796" spans="44:48" ht="15" customHeight="1">
      <c r="AR796" s="63" t="str">
        <f t="shared" si="126"/>
        <v/>
      </c>
      <c r="AS796" s="632"/>
      <c r="AT796" s="632"/>
      <c r="AU796" s="632"/>
      <c r="AV796" s="633"/>
    </row>
    <row r="797" spans="44:48" ht="15" customHeight="1">
      <c r="AR797" s="63" t="str">
        <f t="shared" si="126"/>
        <v/>
      </c>
      <c r="AS797" s="632"/>
      <c r="AT797" s="632"/>
      <c r="AU797" s="632"/>
      <c r="AV797" s="633"/>
    </row>
    <row r="798" spans="44:48" ht="15" customHeight="1">
      <c r="AR798" s="63" t="str">
        <f t="shared" si="126"/>
        <v/>
      </c>
      <c r="AS798" s="632"/>
      <c r="AT798" s="632"/>
      <c r="AU798" s="632"/>
      <c r="AV798" s="633"/>
    </row>
    <row r="799" spans="44:48" ht="15" customHeight="1">
      <c r="AR799" s="63" t="str">
        <f t="shared" si="126"/>
        <v/>
      </c>
      <c r="AS799" s="632"/>
      <c r="AT799" s="632"/>
      <c r="AU799" s="632"/>
      <c r="AV799" s="633"/>
    </row>
    <row r="800" spans="44:48" ht="15" customHeight="1">
      <c r="AR800" s="63" t="str">
        <f t="shared" si="126"/>
        <v/>
      </c>
      <c r="AS800" s="632"/>
      <c r="AT800" s="632"/>
      <c r="AU800" s="632"/>
      <c r="AV800" s="633"/>
    </row>
    <row r="801" spans="44:48" ht="15" customHeight="1">
      <c r="AR801" s="63" t="str">
        <f t="shared" si="126"/>
        <v/>
      </c>
      <c r="AS801" s="632"/>
      <c r="AT801" s="632"/>
      <c r="AU801" s="632"/>
      <c r="AV801" s="633"/>
    </row>
    <row r="802" spans="44:48" ht="15" customHeight="1">
      <c r="AR802" s="63" t="str">
        <f t="shared" si="126"/>
        <v/>
      </c>
      <c r="AS802" s="632"/>
      <c r="AT802" s="632"/>
      <c r="AU802" s="632"/>
      <c r="AV802" s="633"/>
    </row>
    <row r="803" spans="44:48" ht="15" customHeight="1">
      <c r="AR803" s="63" t="str">
        <f t="shared" si="126"/>
        <v/>
      </c>
      <c r="AS803" s="632"/>
      <c r="AT803" s="632"/>
      <c r="AU803" s="632"/>
      <c r="AV803" s="633"/>
    </row>
    <row r="804" spans="44:48" ht="15" customHeight="1">
      <c r="AR804" s="63" t="str">
        <f t="shared" si="126"/>
        <v/>
      </c>
      <c r="AS804" s="632"/>
      <c r="AT804" s="632"/>
      <c r="AU804" s="632"/>
      <c r="AV804" s="633"/>
    </row>
    <row r="805" spans="44:48" ht="15" customHeight="1">
      <c r="AR805" s="63" t="str">
        <f t="shared" si="126"/>
        <v/>
      </c>
      <c r="AS805" s="632"/>
      <c r="AT805" s="632"/>
      <c r="AU805" s="632"/>
      <c r="AV805" s="633"/>
    </row>
    <row r="806" spans="44:48" ht="15" customHeight="1">
      <c r="AR806" s="63" t="str">
        <f t="shared" si="126"/>
        <v/>
      </c>
      <c r="AS806" s="632"/>
      <c r="AT806" s="632"/>
      <c r="AU806" s="632"/>
      <c r="AV806" s="633"/>
    </row>
    <row r="807" spans="44:48" ht="15" customHeight="1">
      <c r="AR807" s="63" t="str">
        <f t="shared" si="126"/>
        <v/>
      </c>
      <c r="AS807" s="632"/>
      <c r="AT807" s="632"/>
      <c r="AU807" s="632"/>
      <c r="AV807" s="633"/>
    </row>
    <row r="808" spans="44:48" ht="15" customHeight="1">
      <c r="AR808" s="63" t="str">
        <f t="shared" si="126"/>
        <v/>
      </c>
      <c r="AS808" s="632"/>
      <c r="AT808" s="632"/>
      <c r="AU808" s="632"/>
      <c r="AV808" s="633"/>
    </row>
    <row r="809" spans="44:48" ht="15" customHeight="1">
      <c r="AR809" s="63" t="str">
        <f t="shared" si="126"/>
        <v/>
      </c>
      <c r="AS809" s="632"/>
      <c r="AT809" s="632"/>
      <c r="AU809" s="632"/>
      <c r="AV809" s="633"/>
    </row>
    <row r="810" spans="44:48" ht="15" customHeight="1">
      <c r="AR810" s="63" t="str">
        <f t="shared" si="126"/>
        <v/>
      </c>
      <c r="AS810" s="632"/>
      <c r="AT810" s="632"/>
      <c r="AU810" s="632"/>
      <c r="AV810" s="633"/>
    </row>
    <row r="811" spans="44:48" ht="15" customHeight="1">
      <c r="AR811" s="63" t="str">
        <f t="shared" si="126"/>
        <v/>
      </c>
      <c r="AS811" s="632"/>
      <c r="AT811" s="632"/>
      <c r="AU811" s="632"/>
      <c r="AV811" s="633"/>
    </row>
    <row r="812" spans="44:48" ht="15" customHeight="1">
      <c r="AR812" s="63" t="str">
        <f t="shared" si="126"/>
        <v/>
      </c>
      <c r="AS812" s="632"/>
      <c r="AT812" s="632"/>
      <c r="AU812" s="632"/>
      <c r="AV812" s="633"/>
    </row>
    <row r="813" spans="44:48" ht="15" customHeight="1">
      <c r="AR813" s="63" t="str">
        <f t="shared" si="126"/>
        <v/>
      </c>
      <c r="AS813" s="632"/>
      <c r="AT813" s="632"/>
      <c r="AU813" s="632"/>
      <c r="AV813" s="633"/>
    </row>
    <row r="814" spans="44:48" ht="15" customHeight="1">
      <c r="AR814" s="63" t="str">
        <f t="shared" si="126"/>
        <v/>
      </c>
      <c r="AS814" s="632"/>
      <c r="AT814" s="632"/>
      <c r="AU814" s="632"/>
      <c r="AV814" s="633"/>
    </row>
    <row r="815" spans="44:48" ht="15" customHeight="1">
      <c r="AR815" s="63" t="str">
        <f t="shared" si="126"/>
        <v/>
      </c>
      <c r="AS815" s="632"/>
      <c r="AT815" s="632"/>
      <c r="AU815" s="632"/>
      <c r="AV815" s="633"/>
    </row>
    <row r="816" spans="44:48" ht="15" customHeight="1">
      <c r="AR816" s="63" t="str">
        <f t="shared" si="126"/>
        <v/>
      </c>
      <c r="AS816" s="632"/>
      <c r="AT816" s="632"/>
      <c r="AU816" s="632"/>
      <c r="AV816" s="633"/>
    </row>
    <row r="817" spans="44:48" ht="15" customHeight="1">
      <c r="AR817" s="63" t="str">
        <f t="shared" si="126"/>
        <v/>
      </c>
      <c r="AS817" s="632"/>
      <c r="AT817" s="632"/>
      <c r="AU817" s="632"/>
      <c r="AV817" s="633"/>
    </row>
    <row r="818" spans="44:48" ht="15" customHeight="1">
      <c r="AR818" s="63" t="str">
        <f t="shared" si="126"/>
        <v/>
      </c>
      <c r="AS818" s="632"/>
      <c r="AT818" s="632"/>
      <c r="AU818" s="632"/>
      <c r="AV818" s="633"/>
    </row>
    <row r="819" spans="44:48" ht="15" customHeight="1">
      <c r="AR819" s="63" t="str">
        <f t="shared" si="126"/>
        <v/>
      </c>
      <c r="AS819" s="632"/>
      <c r="AT819" s="632"/>
      <c r="AU819" s="632"/>
      <c r="AV819" s="633"/>
    </row>
    <row r="820" spans="44:48" ht="15" customHeight="1">
      <c r="AR820" s="63" t="str">
        <f t="shared" si="126"/>
        <v/>
      </c>
      <c r="AS820" s="632"/>
      <c r="AT820" s="632"/>
      <c r="AU820" s="632"/>
      <c r="AV820" s="633"/>
    </row>
    <row r="821" spans="44:48" ht="15" customHeight="1">
      <c r="AR821" s="63" t="str">
        <f t="shared" si="126"/>
        <v/>
      </c>
      <c r="AS821" s="632"/>
      <c r="AT821" s="632"/>
      <c r="AU821" s="632"/>
      <c r="AV821" s="633"/>
    </row>
    <row r="822" spans="44:48" ht="15" customHeight="1">
      <c r="AR822" s="63" t="str">
        <f t="shared" si="126"/>
        <v/>
      </c>
      <c r="AS822" s="632"/>
      <c r="AT822" s="632"/>
      <c r="AU822" s="632"/>
      <c r="AV822" s="633"/>
    </row>
    <row r="823" spans="44:48" ht="15" customHeight="1">
      <c r="AR823" s="63" t="str">
        <f t="shared" si="126"/>
        <v/>
      </c>
      <c r="AS823" s="632"/>
      <c r="AT823" s="632"/>
      <c r="AU823" s="632"/>
      <c r="AV823" s="633"/>
    </row>
    <row r="824" spans="44:48" ht="15" customHeight="1">
      <c r="AR824" s="63" t="str">
        <f t="shared" si="126"/>
        <v/>
      </c>
      <c r="AS824" s="632"/>
      <c r="AT824" s="632"/>
      <c r="AU824" s="632"/>
      <c r="AV824" s="633"/>
    </row>
    <row r="825" spans="44:48" ht="15" customHeight="1">
      <c r="AR825" s="63" t="str">
        <f t="shared" si="126"/>
        <v/>
      </c>
      <c r="AS825" s="632"/>
      <c r="AT825" s="632"/>
      <c r="AU825" s="632"/>
      <c r="AV825" s="633"/>
    </row>
    <row r="826" spans="44:48" ht="15" customHeight="1">
      <c r="AR826" s="63" t="str">
        <f t="shared" si="126"/>
        <v/>
      </c>
      <c r="AS826" s="632"/>
      <c r="AT826" s="632"/>
      <c r="AU826" s="632"/>
      <c r="AV826" s="633"/>
    </row>
    <row r="827" spans="44:48" ht="15" customHeight="1">
      <c r="AR827" s="63" t="str">
        <f t="shared" si="126"/>
        <v/>
      </c>
      <c r="AS827" s="632"/>
      <c r="AT827" s="632"/>
      <c r="AU827" s="632"/>
      <c r="AV827" s="633"/>
    </row>
    <row r="828" spans="44:48" ht="15" customHeight="1">
      <c r="AR828" s="63" t="str">
        <f t="shared" si="126"/>
        <v/>
      </c>
      <c r="AS828" s="632"/>
      <c r="AT828" s="632"/>
      <c r="AU828" s="632"/>
      <c r="AV828" s="633"/>
    </row>
    <row r="829" spans="44:48" ht="15" customHeight="1">
      <c r="AR829" s="63" t="str">
        <f t="shared" si="126"/>
        <v/>
      </c>
      <c r="AS829" s="632"/>
      <c r="AT829" s="632"/>
      <c r="AU829" s="632"/>
      <c r="AV829" s="633"/>
    </row>
    <row r="830" spans="44:48" ht="15" customHeight="1">
      <c r="AR830" s="63" t="str">
        <f t="shared" si="126"/>
        <v/>
      </c>
      <c r="AS830" s="632"/>
      <c r="AT830" s="632"/>
      <c r="AU830" s="632"/>
      <c r="AV830" s="633"/>
    </row>
    <row r="831" spans="44:48" ht="15" customHeight="1">
      <c r="AR831" s="63" t="str">
        <f t="shared" si="126"/>
        <v/>
      </c>
      <c r="AS831" s="632"/>
      <c r="AT831" s="632"/>
      <c r="AU831" s="632"/>
      <c r="AV831" s="633"/>
    </row>
    <row r="832" spans="44:48" ht="15" customHeight="1">
      <c r="AR832" s="63" t="str">
        <f t="shared" si="126"/>
        <v/>
      </c>
      <c r="AS832" s="632"/>
      <c r="AT832" s="632"/>
      <c r="AU832" s="632"/>
      <c r="AV832" s="633"/>
    </row>
    <row r="833" spans="44:48" ht="15" customHeight="1">
      <c r="AR833" s="63" t="str">
        <f t="shared" si="126"/>
        <v/>
      </c>
      <c r="AS833" s="632"/>
      <c r="AT833" s="632"/>
      <c r="AU833" s="632"/>
      <c r="AV833" s="633"/>
    </row>
    <row r="834" spans="44:48" ht="15" customHeight="1">
      <c r="AR834" s="63" t="str">
        <f t="shared" si="126"/>
        <v/>
      </c>
      <c r="AS834" s="632"/>
      <c r="AT834" s="632"/>
      <c r="AU834" s="632"/>
      <c r="AV834" s="633"/>
    </row>
    <row r="835" spans="44:48" ht="15" customHeight="1">
      <c r="AR835" s="63" t="str">
        <f t="shared" si="126"/>
        <v/>
      </c>
      <c r="AS835" s="632"/>
      <c r="AT835" s="632"/>
      <c r="AU835" s="632"/>
      <c r="AV835" s="633"/>
    </row>
    <row r="836" spans="44:48" ht="15" customHeight="1">
      <c r="AR836" s="63" t="str">
        <f t="shared" si="126"/>
        <v/>
      </c>
      <c r="AS836" s="632"/>
      <c r="AT836" s="632"/>
      <c r="AU836" s="632"/>
      <c r="AV836" s="633"/>
    </row>
    <row r="837" spans="44:48" ht="15" customHeight="1">
      <c r="AR837" s="63" t="str">
        <f t="shared" si="126"/>
        <v/>
      </c>
      <c r="AS837" s="632"/>
      <c r="AT837" s="632"/>
      <c r="AU837" s="632"/>
      <c r="AV837" s="633"/>
    </row>
    <row r="838" spans="44:48" ht="15" customHeight="1">
      <c r="AR838" s="63" t="str">
        <f t="shared" si="126"/>
        <v/>
      </c>
      <c r="AS838" s="632"/>
      <c r="AT838" s="632"/>
      <c r="AU838" s="632"/>
      <c r="AV838" s="633"/>
    </row>
    <row r="839" spans="44:48" ht="15" customHeight="1">
      <c r="AR839" s="63" t="str">
        <f t="shared" si="126"/>
        <v/>
      </c>
      <c r="AS839" s="632"/>
      <c r="AT839" s="632"/>
      <c r="AU839" s="632"/>
      <c r="AV839" s="633"/>
    </row>
    <row r="840" spans="44:48" ht="15" customHeight="1">
      <c r="AR840" s="63" t="str">
        <f t="shared" si="126"/>
        <v/>
      </c>
      <c r="AS840" s="632"/>
      <c r="AT840" s="632"/>
      <c r="AU840" s="632"/>
      <c r="AV840" s="633"/>
    </row>
    <row r="841" spans="44:48" ht="15" customHeight="1">
      <c r="AR841" s="63" t="str">
        <f t="shared" ref="AR841:AR905" si="127">CONCATENATE(AT841,AU841)</f>
        <v/>
      </c>
      <c r="AS841" s="632"/>
      <c r="AT841" s="632"/>
      <c r="AU841" s="632"/>
      <c r="AV841" s="633"/>
    </row>
    <row r="842" spans="44:48" ht="15" customHeight="1">
      <c r="AR842" s="63" t="str">
        <f t="shared" si="127"/>
        <v/>
      </c>
      <c r="AS842" s="632"/>
      <c r="AT842" s="632"/>
      <c r="AU842" s="632"/>
      <c r="AV842" s="633"/>
    </row>
    <row r="843" spans="44:48" ht="15" customHeight="1">
      <c r="AR843" s="63" t="str">
        <f t="shared" si="127"/>
        <v/>
      </c>
      <c r="AS843" s="632"/>
      <c r="AT843" s="632"/>
      <c r="AU843" s="632"/>
      <c r="AV843" s="633"/>
    </row>
    <row r="844" spans="44:48" ht="15" customHeight="1">
      <c r="AR844" s="63" t="str">
        <f t="shared" si="127"/>
        <v/>
      </c>
      <c r="AS844" s="632"/>
      <c r="AT844" s="632"/>
      <c r="AU844" s="632"/>
      <c r="AV844" s="633"/>
    </row>
    <row r="845" spans="44:48" ht="15" customHeight="1">
      <c r="AR845" s="63" t="str">
        <f t="shared" si="127"/>
        <v/>
      </c>
      <c r="AS845" s="632"/>
      <c r="AT845" s="632"/>
      <c r="AU845" s="632"/>
      <c r="AV845" s="633"/>
    </row>
    <row r="846" spans="44:48" ht="15" customHeight="1">
      <c r="AR846" s="63" t="str">
        <f t="shared" si="127"/>
        <v/>
      </c>
      <c r="AS846" s="632"/>
      <c r="AT846" s="632"/>
      <c r="AU846" s="632"/>
      <c r="AV846" s="633"/>
    </row>
    <row r="847" spans="44:48" ht="15" customHeight="1">
      <c r="AR847" s="63" t="str">
        <f t="shared" si="127"/>
        <v/>
      </c>
      <c r="AS847" s="632"/>
      <c r="AT847" s="632"/>
      <c r="AU847" s="632"/>
      <c r="AV847" s="633"/>
    </row>
    <row r="848" spans="44:48" ht="15" customHeight="1">
      <c r="AR848" s="63" t="str">
        <f t="shared" si="127"/>
        <v/>
      </c>
      <c r="AS848" s="632"/>
      <c r="AT848" s="632"/>
      <c r="AU848" s="632"/>
      <c r="AV848" s="633"/>
    </row>
    <row r="849" spans="44:48" ht="15" customHeight="1">
      <c r="AR849" s="63" t="str">
        <f t="shared" si="127"/>
        <v/>
      </c>
      <c r="AS849" s="632"/>
      <c r="AT849" s="632"/>
      <c r="AU849" s="632"/>
      <c r="AV849" s="633"/>
    </row>
    <row r="850" spans="44:48" ht="15" customHeight="1">
      <c r="AR850" s="63" t="str">
        <f t="shared" si="127"/>
        <v/>
      </c>
      <c r="AS850" s="632"/>
      <c r="AT850" s="632"/>
      <c r="AU850" s="632"/>
      <c r="AV850" s="633"/>
    </row>
    <row r="851" spans="44:48" ht="15" customHeight="1">
      <c r="AR851" s="63" t="str">
        <f t="shared" si="127"/>
        <v/>
      </c>
      <c r="AS851" s="632"/>
      <c r="AT851" s="632"/>
      <c r="AU851" s="632"/>
      <c r="AV851" s="633"/>
    </row>
    <row r="852" spans="44:48" ht="15" customHeight="1">
      <c r="AR852" s="63" t="str">
        <f t="shared" si="127"/>
        <v/>
      </c>
      <c r="AS852" s="632"/>
      <c r="AT852" s="632"/>
      <c r="AU852" s="632"/>
      <c r="AV852" s="633"/>
    </row>
    <row r="853" spans="44:48" ht="15" customHeight="1">
      <c r="AR853" s="63" t="str">
        <f t="shared" si="127"/>
        <v/>
      </c>
      <c r="AS853" s="632"/>
      <c r="AT853" s="632"/>
      <c r="AU853" s="632"/>
      <c r="AV853" s="633"/>
    </row>
    <row r="854" spans="44:48" ht="15" customHeight="1">
      <c r="AR854" s="63" t="str">
        <f t="shared" si="127"/>
        <v/>
      </c>
      <c r="AS854" s="632"/>
      <c r="AT854" s="632"/>
      <c r="AU854" s="632"/>
      <c r="AV854" s="633"/>
    </row>
    <row r="855" spans="44:48" ht="15" customHeight="1">
      <c r="AR855" s="63" t="str">
        <f t="shared" si="127"/>
        <v/>
      </c>
      <c r="AS855" s="632"/>
      <c r="AT855" s="632"/>
      <c r="AU855" s="632"/>
      <c r="AV855" s="633"/>
    </row>
    <row r="856" spans="44:48" ht="15" customHeight="1">
      <c r="AR856" s="63" t="str">
        <f t="shared" si="127"/>
        <v/>
      </c>
      <c r="AS856" s="632"/>
      <c r="AT856" s="632"/>
      <c r="AU856" s="632"/>
      <c r="AV856" s="633"/>
    </row>
    <row r="857" spans="44:48" ht="15" customHeight="1">
      <c r="AR857" s="63" t="str">
        <f t="shared" si="127"/>
        <v/>
      </c>
      <c r="AS857" s="632"/>
      <c r="AT857" s="632"/>
      <c r="AU857" s="632"/>
      <c r="AV857" s="633"/>
    </row>
    <row r="858" spans="44:48" ht="15" customHeight="1">
      <c r="AR858" s="63" t="str">
        <f t="shared" si="127"/>
        <v/>
      </c>
      <c r="AS858" s="632"/>
      <c r="AT858" s="632"/>
      <c r="AU858" s="632"/>
      <c r="AV858" s="633"/>
    </row>
    <row r="859" spans="44:48" ht="15" customHeight="1">
      <c r="AR859" s="63" t="str">
        <f t="shared" si="127"/>
        <v/>
      </c>
      <c r="AS859" s="632"/>
      <c r="AT859" s="632"/>
      <c r="AU859" s="632"/>
      <c r="AV859" s="633"/>
    </row>
    <row r="860" spans="44:48" ht="15" customHeight="1">
      <c r="AR860" s="63" t="str">
        <f t="shared" si="127"/>
        <v/>
      </c>
      <c r="AS860" s="632"/>
      <c r="AT860" s="632"/>
      <c r="AU860" s="632"/>
      <c r="AV860" s="633"/>
    </row>
    <row r="861" spans="44:48" ht="15" customHeight="1">
      <c r="AR861" s="63" t="str">
        <f t="shared" si="127"/>
        <v/>
      </c>
      <c r="AS861" s="632"/>
      <c r="AT861" s="632"/>
      <c r="AU861" s="632"/>
      <c r="AV861" s="633"/>
    </row>
    <row r="862" spans="44:48" ht="15" customHeight="1">
      <c r="AR862" s="63" t="str">
        <f t="shared" si="127"/>
        <v/>
      </c>
      <c r="AS862" s="632"/>
      <c r="AT862" s="632"/>
      <c r="AU862" s="632"/>
      <c r="AV862" s="633"/>
    </row>
    <row r="863" spans="44:48" ht="15" customHeight="1">
      <c r="AR863" s="63" t="str">
        <f t="shared" si="127"/>
        <v/>
      </c>
      <c r="AS863" s="632"/>
      <c r="AT863" s="632"/>
      <c r="AU863" s="632"/>
      <c r="AV863" s="633"/>
    </row>
    <row r="864" spans="44:48" ht="15" customHeight="1">
      <c r="AR864" s="63" t="str">
        <f t="shared" si="127"/>
        <v/>
      </c>
      <c r="AS864" s="632"/>
      <c r="AT864" s="632"/>
      <c r="AU864" s="632"/>
      <c r="AV864" s="633"/>
    </row>
    <row r="865" spans="44:48" ht="15" customHeight="1">
      <c r="AR865" s="63" t="str">
        <f t="shared" si="127"/>
        <v/>
      </c>
      <c r="AS865" s="632"/>
      <c r="AT865" s="632"/>
      <c r="AU865" s="632"/>
      <c r="AV865" s="633"/>
    </row>
    <row r="866" spans="44:48" ht="15" customHeight="1">
      <c r="AR866" s="63" t="str">
        <f t="shared" si="127"/>
        <v/>
      </c>
      <c r="AS866" s="632"/>
      <c r="AT866" s="632"/>
      <c r="AU866" s="632"/>
      <c r="AV866" s="633"/>
    </row>
    <row r="867" spans="44:48" ht="15" customHeight="1">
      <c r="AR867" s="63" t="str">
        <f t="shared" si="127"/>
        <v/>
      </c>
      <c r="AS867" s="632"/>
      <c r="AT867" s="632"/>
      <c r="AU867" s="632"/>
      <c r="AV867" s="633"/>
    </row>
    <row r="868" spans="44:48" ht="15" customHeight="1">
      <c r="AR868" s="63" t="str">
        <f t="shared" si="127"/>
        <v/>
      </c>
      <c r="AS868" s="632"/>
      <c r="AT868" s="632"/>
      <c r="AU868" s="632"/>
      <c r="AV868" s="633"/>
    </row>
    <row r="869" spans="44:48" ht="15" customHeight="1">
      <c r="AR869" s="63" t="str">
        <f t="shared" si="127"/>
        <v/>
      </c>
      <c r="AS869" s="632"/>
      <c r="AT869" s="632"/>
      <c r="AU869" s="632"/>
      <c r="AV869" s="633"/>
    </row>
    <row r="870" spans="44:48" ht="15" customHeight="1">
      <c r="AR870" s="63" t="str">
        <f t="shared" si="127"/>
        <v/>
      </c>
      <c r="AS870" s="632"/>
      <c r="AT870" s="632"/>
      <c r="AU870" s="632"/>
      <c r="AV870" s="633"/>
    </row>
    <row r="871" spans="44:48" ht="15" customHeight="1">
      <c r="AR871" s="63" t="str">
        <f t="shared" si="127"/>
        <v/>
      </c>
      <c r="AS871" s="632"/>
      <c r="AT871" s="632"/>
      <c r="AU871" s="632"/>
      <c r="AV871" s="633"/>
    </row>
    <row r="872" spans="44:48" ht="15" customHeight="1">
      <c r="AR872" s="63" t="str">
        <f t="shared" si="127"/>
        <v/>
      </c>
      <c r="AS872" s="632"/>
      <c r="AT872" s="632"/>
      <c r="AU872" s="632"/>
      <c r="AV872" s="633"/>
    </row>
    <row r="873" spans="44:48" ht="15" customHeight="1">
      <c r="AR873" s="63" t="str">
        <f t="shared" si="127"/>
        <v/>
      </c>
      <c r="AS873" s="632"/>
      <c r="AT873" s="632"/>
      <c r="AU873" s="632"/>
      <c r="AV873" s="633"/>
    </row>
    <row r="874" spans="44:48" ht="15" customHeight="1">
      <c r="AR874" s="63" t="str">
        <f t="shared" si="127"/>
        <v/>
      </c>
      <c r="AS874" s="632"/>
      <c r="AT874" s="632"/>
      <c r="AU874" s="632"/>
      <c r="AV874" s="633"/>
    </row>
    <row r="875" spans="44:48" ht="15" customHeight="1">
      <c r="AR875" s="63" t="str">
        <f t="shared" si="127"/>
        <v/>
      </c>
      <c r="AS875" s="632"/>
      <c r="AT875" s="632"/>
      <c r="AU875" s="632"/>
      <c r="AV875" s="633"/>
    </row>
    <row r="876" spans="44:48" ht="15" customHeight="1">
      <c r="AR876" s="63" t="str">
        <f t="shared" si="127"/>
        <v/>
      </c>
      <c r="AS876" s="634"/>
      <c r="AT876" s="635"/>
      <c r="AU876" s="634"/>
      <c r="AV876" s="635"/>
    </row>
    <row r="877" spans="44:48" ht="15" customHeight="1">
      <c r="AR877" s="63" t="str">
        <f t="shared" si="127"/>
        <v/>
      </c>
      <c r="AS877" s="634"/>
      <c r="AT877" s="635"/>
      <c r="AU877" s="634"/>
      <c r="AV877" s="635"/>
    </row>
    <row r="878" spans="44:48" ht="15" customHeight="1">
      <c r="AR878" s="63" t="str">
        <f t="shared" si="127"/>
        <v/>
      </c>
      <c r="AS878" s="634"/>
      <c r="AT878" s="635"/>
      <c r="AU878" s="634"/>
      <c r="AV878" s="635"/>
    </row>
    <row r="879" spans="44:48" ht="15" customHeight="1">
      <c r="AR879" s="63" t="str">
        <f t="shared" si="127"/>
        <v/>
      </c>
      <c r="AS879" s="634"/>
      <c r="AT879" s="635"/>
      <c r="AU879" s="634"/>
      <c r="AV879" s="635"/>
    </row>
    <row r="880" spans="44:48" ht="15" customHeight="1">
      <c r="AR880" s="63" t="str">
        <f t="shared" si="127"/>
        <v/>
      </c>
      <c r="AS880" s="634"/>
      <c r="AT880" s="635"/>
      <c r="AU880" s="634"/>
      <c r="AV880" s="635"/>
    </row>
    <row r="881" spans="44:48" ht="15" customHeight="1">
      <c r="AR881" s="63" t="str">
        <f t="shared" si="127"/>
        <v/>
      </c>
      <c r="AS881" s="634"/>
      <c r="AT881" s="635"/>
      <c r="AU881" s="634"/>
      <c r="AV881" s="635"/>
    </row>
    <row r="882" spans="44:48" ht="15" customHeight="1">
      <c r="AR882" s="63" t="str">
        <f t="shared" si="127"/>
        <v/>
      </c>
      <c r="AS882" s="634"/>
      <c r="AT882" s="635"/>
      <c r="AU882" s="634"/>
      <c r="AV882" s="635"/>
    </row>
    <row r="883" spans="44:48" ht="15" customHeight="1">
      <c r="AR883" s="63" t="str">
        <f t="shared" si="127"/>
        <v/>
      </c>
      <c r="AS883" s="634"/>
      <c r="AT883" s="635"/>
      <c r="AU883" s="634"/>
      <c r="AV883" s="635"/>
    </row>
    <row r="884" spans="44:48" ht="15" customHeight="1">
      <c r="AR884" s="63" t="str">
        <f t="shared" si="127"/>
        <v/>
      </c>
      <c r="AS884" s="634"/>
      <c r="AT884" s="635"/>
      <c r="AU884" s="634"/>
      <c r="AV884" s="635"/>
    </row>
    <row r="885" spans="44:48" ht="15" customHeight="1">
      <c r="AR885" s="63" t="str">
        <f t="shared" si="127"/>
        <v/>
      </c>
      <c r="AS885" s="634"/>
      <c r="AT885" s="635"/>
      <c r="AU885" s="634"/>
      <c r="AV885" s="635"/>
    </row>
    <row r="886" spans="44:48" ht="15" customHeight="1">
      <c r="AR886" s="63" t="str">
        <f t="shared" si="127"/>
        <v/>
      </c>
      <c r="AS886" s="634"/>
      <c r="AT886" s="635"/>
      <c r="AU886" s="634"/>
      <c r="AV886" s="635"/>
    </row>
    <row r="887" spans="44:48" ht="15" customHeight="1">
      <c r="AR887" s="63" t="str">
        <f t="shared" si="127"/>
        <v/>
      </c>
      <c r="AS887" s="634"/>
      <c r="AT887" s="635"/>
      <c r="AU887" s="634"/>
      <c r="AV887" s="635"/>
    </row>
    <row r="888" spans="44:48" ht="15" customHeight="1">
      <c r="AR888" s="63" t="str">
        <f t="shared" si="127"/>
        <v/>
      </c>
      <c r="AS888" s="634"/>
      <c r="AT888" s="635"/>
      <c r="AU888" s="634"/>
      <c r="AV888" s="635"/>
    </row>
    <row r="889" spans="44:48" ht="15" customHeight="1">
      <c r="AR889" s="63" t="str">
        <f t="shared" si="127"/>
        <v/>
      </c>
      <c r="AS889" s="634"/>
      <c r="AT889" s="635"/>
      <c r="AU889" s="634"/>
      <c r="AV889" s="635"/>
    </row>
    <row r="890" spans="44:48" ht="15" customHeight="1">
      <c r="AR890" s="63" t="str">
        <f t="shared" si="127"/>
        <v/>
      </c>
      <c r="AS890" s="634"/>
      <c r="AT890" s="635"/>
      <c r="AU890" s="634"/>
      <c r="AV890" s="635"/>
    </row>
    <row r="891" spans="44:48" ht="15" customHeight="1">
      <c r="AR891" s="63" t="str">
        <f t="shared" si="127"/>
        <v/>
      </c>
      <c r="AS891" s="634"/>
      <c r="AT891" s="635"/>
      <c r="AU891" s="634"/>
      <c r="AV891" s="635"/>
    </row>
    <row r="892" spans="44:48" ht="15" customHeight="1">
      <c r="AR892" s="63" t="str">
        <f t="shared" si="127"/>
        <v/>
      </c>
      <c r="AS892" s="634"/>
      <c r="AT892" s="635"/>
      <c r="AU892" s="634"/>
      <c r="AV892" s="635"/>
    </row>
    <row r="893" spans="44:48" ht="15" customHeight="1">
      <c r="AR893" s="63" t="str">
        <f t="shared" si="127"/>
        <v/>
      </c>
      <c r="AS893" s="634"/>
      <c r="AT893" s="635"/>
      <c r="AU893" s="634"/>
      <c r="AV893" s="635"/>
    </row>
    <row r="894" spans="44:48" ht="15" customHeight="1">
      <c r="AR894" s="63" t="str">
        <f t="shared" si="127"/>
        <v/>
      </c>
      <c r="AS894" s="634"/>
      <c r="AT894" s="635"/>
      <c r="AU894" s="634"/>
      <c r="AV894" s="635"/>
    </row>
    <row r="895" spans="44:48" ht="15" customHeight="1">
      <c r="AR895" s="63" t="str">
        <f t="shared" si="127"/>
        <v/>
      </c>
      <c r="AS895" s="634"/>
      <c r="AT895" s="635"/>
      <c r="AU895" s="634"/>
      <c r="AV895" s="635"/>
    </row>
    <row r="896" spans="44:48" ht="15" customHeight="1">
      <c r="AR896" s="63" t="str">
        <f t="shared" si="127"/>
        <v/>
      </c>
      <c r="AS896" s="634"/>
      <c r="AT896" s="635"/>
      <c r="AU896" s="634"/>
      <c r="AV896" s="635"/>
    </row>
    <row r="897" spans="44:48" ht="15" customHeight="1">
      <c r="AR897" s="63" t="str">
        <f t="shared" si="127"/>
        <v/>
      </c>
      <c r="AS897" s="634"/>
      <c r="AT897" s="635"/>
      <c r="AU897" s="634"/>
      <c r="AV897" s="635"/>
    </row>
    <row r="898" spans="44:48" ht="15" customHeight="1">
      <c r="AR898" s="63" t="str">
        <f t="shared" si="127"/>
        <v/>
      </c>
      <c r="AS898" s="634"/>
      <c r="AT898" s="635"/>
      <c r="AU898" s="634"/>
      <c r="AV898" s="635"/>
    </row>
    <row r="899" spans="44:48" ht="15" customHeight="1">
      <c r="AR899" s="63" t="str">
        <f t="shared" si="127"/>
        <v/>
      </c>
      <c r="AS899" s="634"/>
      <c r="AT899" s="635"/>
      <c r="AU899" s="634"/>
      <c r="AV899" s="635"/>
    </row>
    <row r="900" spans="44:48" ht="15" customHeight="1">
      <c r="AR900" s="63" t="str">
        <f t="shared" si="127"/>
        <v/>
      </c>
      <c r="AS900" s="634"/>
      <c r="AT900" s="635"/>
      <c r="AU900" s="634"/>
      <c r="AV900" s="635"/>
    </row>
    <row r="901" spans="44:48" ht="15" customHeight="1">
      <c r="AR901" s="63" t="str">
        <f t="shared" si="127"/>
        <v/>
      </c>
      <c r="AS901" s="634"/>
      <c r="AT901" s="635"/>
      <c r="AU901" s="634"/>
      <c r="AV901" s="635"/>
    </row>
    <row r="902" spans="44:48" ht="15" customHeight="1">
      <c r="AR902" s="63" t="str">
        <f t="shared" si="127"/>
        <v/>
      </c>
      <c r="AS902" s="634"/>
      <c r="AT902" s="635"/>
      <c r="AU902" s="634"/>
      <c r="AV902" s="635"/>
    </row>
    <row r="903" spans="44:48" ht="15" customHeight="1">
      <c r="AR903" s="63" t="str">
        <f t="shared" si="127"/>
        <v/>
      </c>
      <c r="AS903" s="634"/>
      <c r="AT903" s="635"/>
      <c r="AU903" s="634"/>
      <c r="AV903" s="635"/>
    </row>
    <row r="904" spans="44:48" ht="15" customHeight="1">
      <c r="AR904" s="63" t="str">
        <f t="shared" si="127"/>
        <v/>
      </c>
      <c r="AS904" s="634"/>
      <c r="AT904" s="635"/>
      <c r="AU904" s="634"/>
      <c r="AV904" s="635"/>
    </row>
    <row r="905" spans="44:48" ht="15" customHeight="1">
      <c r="AR905" s="63" t="str">
        <f t="shared" si="127"/>
        <v/>
      </c>
      <c r="AS905" s="634"/>
      <c r="AT905" s="635"/>
      <c r="AU905" s="634"/>
      <c r="AV905" s="635"/>
    </row>
    <row r="906" spans="44:48" ht="15" customHeight="1">
      <c r="AR906" s="63" t="str">
        <f t="shared" ref="AR906:AR930" si="128">CONCATENATE(AT906,AU906)</f>
        <v/>
      </c>
      <c r="AS906" s="634"/>
      <c r="AT906" s="635"/>
      <c r="AU906" s="634"/>
      <c r="AV906" s="635"/>
    </row>
    <row r="907" spans="44:48" ht="15" customHeight="1">
      <c r="AR907" s="63" t="str">
        <f t="shared" si="128"/>
        <v/>
      </c>
      <c r="AS907" s="634"/>
      <c r="AT907" s="635"/>
      <c r="AU907" s="634"/>
      <c r="AV907" s="635"/>
    </row>
    <row r="908" spans="44:48" ht="15" customHeight="1">
      <c r="AR908" s="63" t="str">
        <f t="shared" si="128"/>
        <v/>
      </c>
      <c r="AS908" s="634"/>
      <c r="AT908" s="635"/>
      <c r="AU908" s="634"/>
      <c r="AV908" s="635"/>
    </row>
    <row r="909" spans="44:48" ht="15" customHeight="1">
      <c r="AR909" s="63" t="str">
        <f t="shared" si="128"/>
        <v/>
      </c>
      <c r="AS909" s="634"/>
      <c r="AT909" s="635"/>
      <c r="AU909" s="634"/>
      <c r="AV909" s="635"/>
    </row>
    <row r="910" spans="44:48" ht="15" customHeight="1">
      <c r="AR910" s="63" t="str">
        <f t="shared" si="128"/>
        <v/>
      </c>
      <c r="AS910" s="634"/>
      <c r="AT910" s="635"/>
      <c r="AU910" s="634"/>
      <c r="AV910" s="635"/>
    </row>
    <row r="911" spans="44:48" ht="15" customHeight="1">
      <c r="AR911" s="63" t="str">
        <f t="shared" si="128"/>
        <v/>
      </c>
      <c r="AS911" s="634"/>
      <c r="AT911" s="635"/>
      <c r="AU911" s="634"/>
      <c r="AV911" s="635"/>
    </row>
    <row r="912" spans="44:48" ht="15" customHeight="1">
      <c r="AR912" s="63" t="str">
        <f t="shared" si="128"/>
        <v/>
      </c>
      <c r="AS912" s="634"/>
      <c r="AT912" s="635"/>
      <c r="AU912" s="634"/>
      <c r="AV912" s="635"/>
    </row>
    <row r="913" spans="44:48" ht="15" customHeight="1">
      <c r="AR913" s="63" t="str">
        <f t="shared" si="128"/>
        <v/>
      </c>
      <c r="AS913" s="634"/>
      <c r="AT913" s="635"/>
      <c r="AU913" s="634"/>
      <c r="AV913" s="635"/>
    </row>
    <row r="914" spans="44:48" ht="15" customHeight="1">
      <c r="AR914" s="63" t="str">
        <f t="shared" si="128"/>
        <v/>
      </c>
      <c r="AS914" s="634"/>
      <c r="AT914" s="635"/>
      <c r="AU914" s="634"/>
      <c r="AV914" s="635"/>
    </row>
    <row r="915" spans="44:48" ht="15" customHeight="1">
      <c r="AR915" s="63" t="str">
        <f t="shared" si="128"/>
        <v/>
      </c>
      <c r="AS915" s="634"/>
      <c r="AT915" s="635"/>
      <c r="AU915" s="634"/>
      <c r="AV915" s="635"/>
    </row>
    <row r="916" spans="44:48" ht="15" customHeight="1">
      <c r="AR916" s="63" t="str">
        <f t="shared" si="128"/>
        <v/>
      </c>
      <c r="AS916" s="634"/>
      <c r="AT916" s="635"/>
      <c r="AU916" s="634"/>
      <c r="AV916" s="635"/>
    </row>
    <row r="917" spans="44:48" ht="15" customHeight="1">
      <c r="AR917" s="63" t="str">
        <f t="shared" si="128"/>
        <v/>
      </c>
      <c r="AS917" s="634"/>
      <c r="AT917" s="635"/>
      <c r="AU917" s="634"/>
      <c r="AV917" s="635"/>
    </row>
    <row r="918" spans="44:48" ht="15" customHeight="1">
      <c r="AR918" s="63" t="str">
        <f t="shared" si="128"/>
        <v/>
      </c>
      <c r="AS918" s="634"/>
      <c r="AT918" s="635"/>
      <c r="AU918" s="634"/>
      <c r="AV918" s="635"/>
    </row>
    <row r="919" spans="44:48" ht="15" customHeight="1">
      <c r="AR919" s="63" t="str">
        <f t="shared" si="128"/>
        <v/>
      </c>
      <c r="AS919" s="634"/>
      <c r="AT919" s="635"/>
      <c r="AU919" s="634"/>
      <c r="AV919" s="635"/>
    </row>
    <row r="920" spans="44:48" ht="15" customHeight="1">
      <c r="AR920" s="63" t="str">
        <f t="shared" si="128"/>
        <v/>
      </c>
      <c r="AS920" s="634"/>
      <c r="AT920" s="635"/>
      <c r="AU920" s="634"/>
      <c r="AV920" s="635"/>
    </row>
    <row r="921" spans="44:48" ht="15" customHeight="1">
      <c r="AR921" s="63" t="str">
        <f t="shared" si="128"/>
        <v/>
      </c>
      <c r="AS921" s="634"/>
      <c r="AT921" s="635"/>
      <c r="AU921" s="634"/>
      <c r="AV921" s="635"/>
    </row>
    <row r="922" spans="44:48" ht="15" customHeight="1">
      <c r="AR922" s="63" t="str">
        <f t="shared" si="128"/>
        <v/>
      </c>
      <c r="AS922" s="634"/>
      <c r="AT922" s="635"/>
      <c r="AU922" s="634"/>
      <c r="AV922" s="635"/>
    </row>
    <row r="923" spans="44:48" ht="15" customHeight="1">
      <c r="AR923" s="63" t="str">
        <f t="shared" si="128"/>
        <v/>
      </c>
      <c r="AS923" s="634"/>
      <c r="AT923" s="635"/>
      <c r="AU923" s="634"/>
      <c r="AV923" s="635"/>
    </row>
    <row r="924" spans="44:48" ht="15" customHeight="1">
      <c r="AR924" s="63" t="str">
        <f t="shared" si="128"/>
        <v/>
      </c>
      <c r="AS924" s="634"/>
      <c r="AT924" s="635"/>
      <c r="AU924" s="634"/>
      <c r="AV924" s="635"/>
    </row>
    <row r="925" spans="44:48" ht="15" customHeight="1">
      <c r="AR925" s="63" t="str">
        <f t="shared" si="128"/>
        <v/>
      </c>
      <c r="AS925" s="634"/>
      <c r="AT925" s="635"/>
      <c r="AU925" s="634"/>
      <c r="AV925" s="635"/>
    </row>
    <row r="926" spans="44:48" ht="15" customHeight="1">
      <c r="AR926" s="63" t="str">
        <f t="shared" si="128"/>
        <v/>
      </c>
      <c r="AS926" s="634"/>
      <c r="AT926" s="635"/>
      <c r="AU926" s="634"/>
      <c r="AV926" s="635"/>
    </row>
    <row r="927" spans="44:48" ht="15" customHeight="1">
      <c r="AR927" s="63" t="str">
        <f t="shared" si="128"/>
        <v/>
      </c>
      <c r="AS927" s="634"/>
      <c r="AT927" s="635"/>
      <c r="AU927" s="634"/>
      <c r="AV927" s="635"/>
    </row>
    <row r="928" spans="44:48" ht="15" customHeight="1">
      <c r="AR928" s="63" t="str">
        <f t="shared" si="128"/>
        <v/>
      </c>
      <c r="AS928" s="634"/>
      <c r="AT928" s="635"/>
      <c r="AU928" s="634"/>
      <c r="AV928" s="635"/>
    </row>
    <row r="929" spans="44:48" ht="15" customHeight="1">
      <c r="AR929" s="63" t="str">
        <f t="shared" si="128"/>
        <v/>
      </c>
      <c r="AS929" s="634"/>
      <c r="AT929" s="635"/>
      <c r="AU929" s="634"/>
      <c r="AV929" s="635"/>
    </row>
    <row r="930" spans="44:48" ht="15" customHeight="1">
      <c r="AR930" s="63" t="str">
        <f t="shared" si="128"/>
        <v/>
      </c>
      <c r="AS930" s="634"/>
      <c r="AT930" s="635"/>
      <c r="AU930" s="634"/>
      <c r="AV930" s="635"/>
    </row>
  </sheetData>
  <autoFilter ref="AH4:AP4" xr:uid="{00000000-0009-0000-0000-00000B000000}"/>
  <mergeCells count="15"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  <mergeCell ref="AQ3:AQ5"/>
    <mergeCell ref="K4:K5"/>
    <mergeCell ref="L4:L5"/>
    <mergeCell ref="M4:M5"/>
    <mergeCell ref="N3:V3"/>
    <mergeCell ref="W3:W5"/>
  </mergeCells>
  <conditionalFormatting sqref="AT8:AT218">
    <cfRule type="duplicateValues" dxfId="10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8" customWidth="1"/>
    <col min="12" max="12" width="13.42578125" customWidth="1"/>
    <col min="13" max="14" width="11.5703125" customWidth="1"/>
  </cols>
  <sheetData>
    <row r="1" spans="1:16" ht="30.75" customHeight="1">
      <c r="B1" s="15">
        <f t="shared" ref="B1:N1" si="0">B36-(B29+B31)</f>
        <v>1798930</v>
      </c>
      <c r="C1" s="15">
        <f t="shared" si="0"/>
        <v>1631597</v>
      </c>
      <c r="D1" s="15">
        <f t="shared" si="0"/>
        <v>1088391</v>
      </c>
      <c r="E1" s="15">
        <f t="shared" si="0"/>
        <v>1544966</v>
      </c>
      <c r="F1" s="15">
        <f t="shared" si="0"/>
        <v>564771</v>
      </c>
      <c r="G1" s="15">
        <f t="shared" si="0"/>
        <v>-91511</v>
      </c>
      <c r="H1" s="15">
        <f t="shared" si="0"/>
        <v>326421</v>
      </c>
      <c r="I1" s="15">
        <f t="shared" si="0"/>
        <v>207622</v>
      </c>
      <c r="J1" s="15">
        <f t="shared" si="0"/>
        <v>488741</v>
      </c>
      <c r="K1" s="15">
        <f t="shared" si="0"/>
        <v>724764</v>
      </c>
      <c r="L1" s="15">
        <f t="shared" si="0"/>
        <v>616669</v>
      </c>
      <c r="M1" s="15">
        <f t="shared" si="0"/>
        <v>588849</v>
      </c>
      <c r="N1" s="15">
        <f t="shared" si="0"/>
        <v>638984</v>
      </c>
      <c r="O1" s="15">
        <f>O36-(O29+O31)</f>
        <v>506780</v>
      </c>
      <c r="P1" s="15">
        <f>P36-(U29+U31)</f>
        <v>-631015</v>
      </c>
    </row>
    <row r="2" spans="1:16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5" customHeight="1">
      <c r="A3" s="1148"/>
      <c r="B3" s="7"/>
      <c r="C3" s="7"/>
      <c r="D3" s="7"/>
      <c r="E3" s="7"/>
      <c r="F3" s="7"/>
      <c r="G3" s="7"/>
      <c r="H3" s="7"/>
      <c r="I3" s="7"/>
    </row>
    <row r="4" spans="1:16">
      <c r="A4" s="1148"/>
    </row>
    <row r="25" spans="1:22" ht="53.25" customHeight="1">
      <c r="A25" s="109"/>
      <c r="C25" s="4"/>
      <c r="D25" s="4"/>
      <c r="E25" s="4"/>
      <c r="F25" s="4"/>
      <c r="G25" s="4"/>
      <c r="H25" s="4"/>
      <c r="I25" s="4"/>
      <c r="J25" s="4"/>
      <c r="K25" s="109"/>
      <c r="L25" s="109"/>
      <c r="M25" s="109"/>
      <c r="N25" s="109"/>
      <c r="O25" s="109"/>
    </row>
    <row r="26" spans="1:22" s="136" customFormat="1" ht="33.75" customHeight="1">
      <c r="A26" s="354" t="s">
        <v>1150</v>
      </c>
      <c r="B26" s="354"/>
      <c r="C26" s="354"/>
      <c r="D26" s="354"/>
      <c r="E26" s="354"/>
      <c r="F26" s="354"/>
      <c r="G26" s="354"/>
      <c r="H26" s="354"/>
      <c r="I26" s="354"/>
      <c r="J26" s="355"/>
      <c r="K26" s="356"/>
      <c r="L26" s="357"/>
      <c r="M26" s="135"/>
      <c r="N26" s="135"/>
    </row>
    <row r="27" spans="1:22" s="100" customFormat="1" ht="21" hidden="1" customHeight="1">
      <c r="A27" s="350" t="s">
        <v>636</v>
      </c>
      <c r="B27" s="351">
        <v>2001</v>
      </c>
      <c r="C27" s="351">
        <v>2002</v>
      </c>
      <c r="D27" s="351">
        <v>2003</v>
      </c>
      <c r="E27" s="352" t="s">
        <v>637</v>
      </c>
      <c r="F27" s="352" t="s">
        <v>638</v>
      </c>
      <c r="G27" s="352" t="s">
        <v>639</v>
      </c>
      <c r="H27" s="352" t="s">
        <v>640</v>
      </c>
      <c r="I27" s="352" t="s">
        <v>641</v>
      </c>
      <c r="J27" s="352">
        <v>2009</v>
      </c>
      <c r="K27" s="353" t="s">
        <v>642</v>
      </c>
      <c r="L27" s="351">
        <v>2011</v>
      </c>
      <c r="M27" s="351">
        <v>2012</v>
      </c>
      <c r="N27" s="329">
        <v>2013</v>
      </c>
      <c r="O27" s="329">
        <v>2014</v>
      </c>
      <c r="P27" s="329">
        <v>2015</v>
      </c>
      <c r="Q27" s="329">
        <v>2016</v>
      </c>
      <c r="R27" s="329">
        <v>2017</v>
      </c>
      <c r="S27" s="329">
        <v>2018</v>
      </c>
      <c r="T27" s="329">
        <v>2019</v>
      </c>
      <c r="U27" s="330">
        <v>2020</v>
      </c>
      <c r="V27" s="112"/>
    </row>
    <row r="28" spans="1:22" s="100" customFormat="1" ht="48" hidden="1" customHeight="1">
      <c r="A28" s="228" t="s">
        <v>644</v>
      </c>
      <c r="B28" s="331">
        <v>0.28161816000075984</v>
      </c>
      <c r="C28" s="331">
        <v>0.28161816000075984</v>
      </c>
      <c r="D28" s="331">
        <v>0.28161816000075984</v>
      </c>
      <c r="E28" s="331">
        <v>0.28161816000075984</v>
      </c>
      <c r="F28" s="331">
        <v>0.46761033990462014</v>
      </c>
      <c r="G28" s="331">
        <v>0.47678034428740662</v>
      </c>
      <c r="H28" s="331">
        <v>0.43396095452871469</v>
      </c>
      <c r="I28" s="331">
        <v>0.45685031642373936</v>
      </c>
      <c r="J28" s="331">
        <v>0.42828549884254158</v>
      </c>
      <c r="K28" s="331">
        <f>+K29/K36</f>
        <v>0.38488078558484062</v>
      </c>
      <c r="L28" s="331">
        <v>0.38032009133096423</v>
      </c>
      <c r="M28" s="331">
        <v>0.37858651258948955</v>
      </c>
      <c r="N28" s="331">
        <v>0.37769440903874452</v>
      </c>
      <c r="O28" s="331">
        <v>0.37800973702018081</v>
      </c>
      <c r="P28" s="331">
        <v>0.37144995917939982</v>
      </c>
      <c r="Q28" s="331">
        <v>0.34306703268334715</v>
      </c>
      <c r="R28" s="331">
        <v>0.35324925398276574</v>
      </c>
      <c r="S28" s="331">
        <f>S29/S36</f>
        <v>0.36496141313186525</v>
      </c>
      <c r="T28" s="331">
        <f>T29/T36</f>
        <v>0.34967175078157847</v>
      </c>
      <c r="U28" s="332">
        <f>U29/U36</f>
        <v>0.42259307899304127</v>
      </c>
    </row>
    <row r="29" spans="1:22" s="15" customFormat="1" ht="31.5" hidden="1" customHeight="1">
      <c r="A29" s="229" t="s">
        <v>645</v>
      </c>
      <c r="B29" s="333">
        <v>1164108</v>
      </c>
      <c r="C29" s="333">
        <v>1197135</v>
      </c>
      <c r="D29" s="333">
        <v>1195424</v>
      </c>
      <c r="E29" s="334">
        <v>1601055</v>
      </c>
      <c r="F29" s="334">
        <v>2693985</v>
      </c>
      <c r="G29" s="334">
        <v>2746815</v>
      </c>
      <c r="H29" s="334">
        <v>2575882</v>
      </c>
      <c r="I29" s="334">
        <v>2700831</v>
      </c>
      <c r="J29" s="334">
        <v>2564995</v>
      </c>
      <c r="K29" s="334">
        <v>2334688</v>
      </c>
      <c r="L29" s="335">
        <v>2336614</v>
      </c>
      <c r="M29" s="335">
        <v>2355496</v>
      </c>
      <c r="N29" s="335">
        <v>2379471</v>
      </c>
      <c r="O29" s="335">
        <v>2410996</v>
      </c>
      <c r="P29" s="335">
        <v>2398192</v>
      </c>
      <c r="Q29" s="335">
        <v>2241894</v>
      </c>
      <c r="R29" s="335">
        <v>2336079</v>
      </c>
      <c r="S29" s="335">
        <v>2338345</v>
      </c>
      <c r="T29" s="335">
        <v>2290422</v>
      </c>
      <c r="U29" s="336">
        <f>'1. Población_Afiliada_Regimen'!D4</f>
        <v>2822047</v>
      </c>
    </row>
    <row r="30" spans="1:22" s="100" customFormat="1" ht="36" hidden="1" customHeight="1">
      <c r="A30" s="228" t="s">
        <v>646</v>
      </c>
      <c r="B30" s="331">
        <v>0.43247236068119349</v>
      </c>
      <c r="C30" s="331">
        <v>0.43247236068119349</v>
      </c>
      <c r="D30" s="331">
        <v>0.43247236068119349</v>
      </c>
      <c r="E30" s="331">
        <v>0.43247236068119349</v>
      </c>
      <c r="F30" s="331">
        <v>0.42067008900094166</v>
      </c>
      <c r="G30" s="331">
        <v>0.538547952457615</v>
      </c>
      <c r="H30" s="331">
        <v>0.49405112685077834</v>
      </c>
      <c r="I30" s="331">
        <v>0.50795360031908787</v>
      </c>
      <c r="J30" s="331">
        <v>0.49003570555539971</v>
      </c>
      <c r="K30" s="331">
        <f>+K31/K36</f>
        <v>0.49563955045851443</v>
      </c>
      <c r="L30" s="331">
        <v>0.51930748498203638</v>
      </c>
      <c r="M30" s="331">
        <v>0.52677087738196093</v>
      </c>
      <c r="N30" s="331">
        <v>0.52087939822126705</v>
      </c>
      <c r="O30" s="331">
        <v>0.54253439721849595</v>
      </c>
      <c r="P30" s="331">
        <v>0.55562869687416894</v>
      </c>
      <c r="Q30" s="331">
        <v>0.58311497864452122</v>
      </c>
      <c r="R30" s="331">
        <v>0.58782604514239722</v>
      </c>
      <c r="S30" s="331">
        <f>S31/S36</f>
        <v>0.62095203104305197</v>
      </c>
      <c r="T30" s="331">
        <f>T31/T36</f>
        <v>0.63337137793834275</v>
      </c>
      <c r="U30" s="332">
        <f>U31/U36</f>
        <v>0.63871094785360139</v>
      </c>
    </row>
    <row r="31" spans="1:22" s="100" customFormat="1" ht="36.75" hidden="1" customHeight="1">
      <c r="A31" s="228" t="s">
        <v>647</v>
      </c>
      <c r="B31" s="337">
        <v>2491833</v>
      </c>
      <c r="C31" s="338">
        <v>2619109</v>
      </c>
      <c r="D31" s="338">
        <v>3242642</v>
      </c>
      <c r="E31" s="337">
        <v>2458691</v>
      </c>
      <c r="F31" s="337">
        <v>2423554</v>
      </c>
      <c r="G31" s="337">
        <v>3102669</v>
      </c>
      <c r="H31" s="339">
        <v>2932562</v>
      </c>
      <c r="I31" s="339">
        <v>3002946</v>
      </c>
      <c r="J31" s="339">
        <v>2934816</v>
      </c>
      <c r="K31" s="334">
        <v>3006551</v>
      </c>
      <c r="L31" s="335">
        <v>3190526</v>
      </c>
      <c r="M31" s="335">
        <v>3277472</v>
      </c>
      <c r="N31" s="335">
        <v>3281535</v>
      </c>
      <c r="O31" s="335">
        <v>3460356</v>
      </c>
      <c r="P31" s="335">
        <v>3587305</v>
      </c>
      <c r="Q31" s="335">
        <v>3810573</v>
      </c>
      <c r="R31" s="335">
        <v>3887363</v>
      </c>
      <c r="S31" s="335">
        <v>3978503</v>
      </c>
      <c r="T31" s="335">
        <v>4148713</v>
      </c>
      <c r="U31" s="336">
        <f>'1. Población_Afiliada_Regimen'!F4+'1. Población_Afiliada_Regimen'!H4+'1. Población_Afiliada_Regimen'!J4</f>
        <v>4265267</v>
      </c>
    </row>
    <row r="32" spans="1:22" s="15" customFormat="1" ht="39.75" hidden="1" customHeight="1">
      <c r="A32" s="230" t="s">
        <v>1151</v>
      </c>
      <c r="B32" s="340">
        <f>(B33/B36)</f>
        <v>0.32978415071593808</v>
      </c>
      <c r="C32" s="340">
        <f t="shared" ref="C32:N32" si="1">(C33/C36)</f>
        <v>0.29949424001177716</v>
      </c>
      <c r="D32" s="340">
        <f t="shared" si="1"/>
        <v>0.19694191052241969</v>
      </c>
      <c r="E32" s="340">
        <f t="shared" si="1"/>
        <v>0.27565484185449673</v>
      </c>
      <c r="F32" s="340">
        <f t="shared" si="1"/>
        <v>9.939109270701528E-2</v>
      </c>
      <c r="G32" s="340">
        <f t="shared" si="1"/>
        <v>-1.589291926169157E-2</v>
      </c>
      <c r="H32" s="340">
        <f t="shared" si="1"/>
        <v>5.5943196629227927E-2</v>
      </c>
      <c r="I32" s="340">
        <f t="shared" si="1"/>
        <v>3.512231199416585E-2</v>
      </c>
      <c r="J32" s="340">
        <f t="shared" si="1"/>
        <v>8.161255007888385E-2</v>
      </c>
      <c r="K32" s="340">
        <f t="shared" si="1"/>
        <v>0.11947966395664493</v>
      </c>
      <c r="L32" s="340">
        <v>0.10037242368699939</v>
      </c>
      <c r="M32" s="340">
        <f t="shared" si="1"/>
        <v>9.464261002854954E-2</v>
      </c>
      <c r="N32" s="340">
        <f t="shared" si="1"/>
        <v>0.10142619273998847</v>
      </c>
      <c r="O32" s="340">
        <v>7.9455865761323227E-2</v>
      </c>
      <c r="P32" s="340">
        <v>7.2921343946431225E-2</v>
      </c>
      <c r="Q32" s="340">
        <v>7.3817988672131615E-2</v>
      </c>
      <c r="R32" s="340">
        <v>5.8924700874836949E-2</v>
      </c>
      <c r="S32" s="340">
        <f>S33/S36</f>
        <v>5.8401130495503273E-2</v>
      </c>
      <c r="T32" s="340">
        <f>T33/T36</f>
        <v>1.6956871280078827E-2</v>
      </c>
      <c r="U32" s="341">
        <f>(U33/U36)</f>
        <v>-6.1304026846642594E-2</v>
      </c>
    </row>
    <row r="33" spans="1:21" s="100" customFormat="1" ht="30.75" hidden="1" customHeight="1">
      <c r="A33" s="231" t="s">
        <v>1152</v>
      </c>
      <c r="B33" s="335">
        <f>B36-(B29+B31)</f>
        <v>1798930</v>
      </c>
      <c r="C33" s="335">
        <f t="shared" ref="C33:N33" si="2">C36-(C29+C31)</f>
        <v>1631597</v>
      </c>
      <c r="D33" s="335">
        <f t="shared" si="2"/>
        <v>1088391</v>
      </c>
      <c r="E33" s="335">
        <f t="shared" si="2"/>
        <v>1544966</v>
      </c>
      <c r="F33" s="335">
        <f t="shared" si="2"/>
        <v>564771</v>
      </c>
      <c r="G33" s="335">
        <f t="shared" si="2"/>
        <v>-91511</v>
      </c>
      <c r="H33" s="335">
        <f t="shared" si="2"/>
        <v>326421</v>
      </c>
      <c r="I33" s="335">
        <f t="shared" si="2"/>
        <v>207622</v>
      </c>
      <c r="J33" s="335">
        <f t="shared" si="2"/>
        <v>488741</v>
      </c>
      <c r="K33" s="335">
        <f t="shared" si="2"/>
        <v>724764</v>
      </c>
      <c r="L33" s="335">
        <v>616669</v>
      </c>
      <c r="M33" s="335">
        <f t="shared" si="2"/>
        <v>588849</v>
      </c>
      <c r="N33" s="335">
        <f t="shared" si="2"/>
        <v>638984</v>
      </c>
      <c r="O33" s="335">
        <v>506780</v>
      </c>
      <c r="P33" s="335">
        <v>470802</v>
      </c>
      <c r="Q33" s="335">
        <v>482390</v>
      </c>
      <c r="R33" s="335">
        <v>389676</v>
      </c>
      <c r="S33" s="335">
        <v>374182</v>
      </c>
      <c r="T33" s="335">
        <v>111071</v>
      </c>
      <c r="U33" s="336">
        <f>U36-(U29+U31)</f>
        <v>-409384</v>
      </c>
    </row>
    <row r="34" spans="1:21" s="15" customFormat="1" ht="39.75" hidden="1" customHeight="1">
      <c r="A34" s="230" t="s">
        <v>1153</v>
      </c>
      <c r="B34" s="340">
        <f>+B35/B36</f>
        <v>0.67021584928406186</v>
      </c>
      <c r="C34" s="340">
        <f>+C35/C36</f>
        <v>0.70050575998822284</v>
      </c>
      <c r="D34" s="340">
        <f>+D35/D36</f>
        <v>0.80305808947758028</v>
      </c>
      <c r="E34" s="340">
        <v>0.71409052068195333</v>
      </c>
      <c r="F34" s="340">
        <v>0.8882804289055618</v>
      </c>
      <c r="G34" s="340">
        <v>1.0153282967450217</v>
      </c>
      <c r="H34" s="340">
        <v>0.92801208137949298</v>
      </c>
      <c r="I34" s="340">
        <v>0.96480391674282728</v>
      </c>
      <c r="J34" s="340">
        <v>0.91832120439794129</v>
      </c>
      <c r="K34" s="342">
        <f>+K35/K36</f>
        <v>0.88052033604335511</v>
      </c>
      <c r="L34" s="342">
        <v>0.89962757631300061</v>
      </c>
      <c r="M34" s="342">
        <v>0.90535738997145043</v>
      </c>
      <c r="N34" s="342">
        <v>0.89857380726001157</v>
      </c>
      <c r="O34" s="342">
        <v>0.92054413423867676</v>
      </c>
      <c r="P34" s="342">
        <v>0.92707865605356876</v>
      </c>
      <c r="Q34" s="342">
        <v>0.92618201132786837</v>
      </c>
      <c r="R34" s="342">
        <v>0.94107529912516308</v>
      </c>
      <c r="S34" s="342">
        <f>S35/S36</f>
        <v>0.98591344417491711</v>
      </c>
      <c r="T34" s="342">
        <f>T35/T36</f>
        <v>0.98304312871992117</v>
      </c>
      <c r="U34" s="343">
        <f>+U35/U36</f>
        <v>1.0613040268466425</v>
      </c>
    </row>
    <row r="35" spans="1:21" s="100" customFormat="1" ht="30.75" hidden="1" customHeight="1">
      <c r="A35" s="231" t="s">
        <v>654</v>
      </c>
      <c r="B35" s="335">
        <f>+B31+B29</f>
        <v>3655941</v>
      </c>
      <c r="C35" s="335">
        <f>+C31+C29</f>
        <v>3816244</v>
      </c>
      <c r="D35" s="335">
        <f>+D31+D29</f>
        <v>4438066</v>
      </c>
      <c r="E35" s="334">
        <v>4059746</v>
      </c>
      <c r="F35" s="334">
        <v>5117539</v>
      </c>
      <c r="G35" s="334">
        <v>5849484</v>
      </c>
      <c r="H35" s="334">
        <v>5508444</v>
      </c>
      <c r="I35" s="334">
        <v>5703777</v>
      </c>
      <c r="J35" s="334">
        <v>5499811</v>
      </c>
      <c r="K35" s="334">
        <f>+K31+K29</f>
        <v>5341239</v>
      </c>
      <c r="L35" s="334">
        <v>5527140</v>
      </c>
      <c r="M35" s="334">
        <v>5632968</v>
      </c>
      <c r="N35" s="334">
        <v>5661006</v>
      </c>
      <c r="O35" s="334">
        <v>5871352</v>
      </c>
      <c r="P35" s="334">
        <v>5985497</v>
      </c>
      <c r="Q35" s="334">
        <v>6052467</v>
      </c>
      <c r="R35" s="334">
        <v>6223442</v>
      </c>
      <c r="S35" s="334">
        <v>6316848</v>
      </c>
      <c r="T35" s="334">
        <v>6439135</v>
      </c>
      <c r="U35" s="344">
        <f>+U31+U29</f>
        <v>7087314</v>
      </c>
    </row>
    <row r="36" spans="1:21" s="100" customFormat="1" ht="30.75" hidden="1" customHeight="1" thickBot="1">
      <c r="A36" s="232" t="s">
        <v>655</v>
      </c>
      <c r="B36" s="345">
        <v>5454871</v>
      </c>
      <c r="C36" s="345">
        <v>5447841</v>
      </c>
      <c r="D36" s="345">
        <v>5526457</v>
      </c>
      <c r="E36" s="346">
        <v>5604712</v>
      </c>
      <c r="F36" s="346">
        <v>5682310</v>
      </c>
      <c r="G36" s="346">
        <v>5757973</v>
      </c>
      <c r="H36" s="346">
        <v>5834865</v>
      </c>
      <c r="I36" s="346">
        <v>5911399</v>
      </c>
      <c r="J36" s="346">
        <v>5988552</v>
      </c>
      <c r="K36" s="347">
        <v>6066003</v>
      </c>
      <c r="L36" s="345">
        <v>6143809</v>
      </c>
      <c r="M36" s="345">
        <v>6221817</v>
      </c>
      <c r="N36" s="345">
        <v>6299990</v>
      </c>
      <c r="O36" s="345">
        <v>6378132</v>
      </c>
      <c r="P36" s="345">
        <v>6456299</v>
      </c>
      <c r="Q36" s="345">
        <v>6534857</v>
      </c>
      <c r="R36" s="345">
        <v>6613118</v>
      </c>
      <c r="S36" s="345">
        <v>6407102</v>
      </c>
      <c r="T36" s="345">
        <v>6550206</v>
      </c>
      <c r="U36" s="348">
        <v>6677930</v>
      </c>
    </row>
    <row r="37" spans="1:21">
      <c r="A37" s="192"/>
      <c r="B37" s="192"/>
      <c r="C37" s="192"/>
      <c r="D37" s="192"/>
      <c r="E37" s="192"/>
      <c r="F37" s="192"/>
      <c r="G37" s="192"/>
      <c r="H37" s="192"/>
      <c r="I37" s="192"/>
      <c r="J37" s="192"/>
      <c r="K37" s="197"/>
      <c r="L37" s="192"/>
      <c r="M37" s="192"/>
      <c r="N37" s="192"/>
      <c r="O37" s="192"/>
      <c r="P37" s="192"/>
      <c r="Q37" s="192"/>
      <c r="R37" s="192"/>
      <c r="S37" s="192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A131"/>
  <sheetViews>
    <sheetView workbookViewId="0">
      <selection activeCell="Y2" sqref="Y2:Z20"/>
    </sheetView>
  </sheetViews>
  <sheetFormatPr defaultColWidth="11.42578125" defaultRowHeight="32.25" customHeight="1"/>
  <cols>
    <col min="1" max="1" width="25.28515625" customWidth="1"/>
    <col min="2" max="2" width="8.7109375" customWidth="1"/>
    <col min="4" max="4" width="9.140625" customWidth="1"/>
    <col min="22" max="22" width="12.42578125" customWidth="1"/>
    <col min="25" max="25" width="99.5703125" customWidth="1"/>
    <col min="26" max="27" width="14.5703125" customWidth="1"/>
    <col min="28" max="28" width="25.7109375" customWidth="1"/>
  </cols>
  <sheetData>
    <row r="1" spans="1:27" ht="32.25" customHeight="1">
      <c r="A1" s="530"/>
      <c r="B1" s="733" t="s">
        <v>971</v>
      </c>
      <c r="C1" s="734"/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</row>
    <row r="2" spans="1:27" ht="32.25" customHeight="1">
      <c r="A2" s="1107" t="s">
        <v>972</v>
      </c>
      <c r="B2" s="1108"/>
      <c r="C2" s="637" t="s">
        <v>973</v>
      </c>
      <c r="D2" s="637" t="s">
        <v>974</v>
      </c>
      <c r="E2" s="637" t="s">
        <v>975</v>
      </c>
      <c r="F2" s="637" t="s">
        <v>976</v>
      </c>
      <c r="G2" s="637" t="s">
        <v>977</v>
      </c>
      <c r="H2" s="637" t="s">
        <v>978</v>
      </c>
      <c r="I2" s="637" t="s">
        <v>979</v>
      </c>
      <c r="J2" s="637" t="s">
        <v>982</v>
      </c>
      <c r="K2" s="637" t="s">
        <v>984</v>
      </c>
      <c r="L2" s="637" t="s">
        <v>985</v>
      </c>
      <c r="M2" s="637" t="s">
        <v>986</v>
      </c>
      <c r="N2" s="637" t="s">
        <v>988</v>
      </c>
      <c r="O2" s="637" t="s">
        <v>989</v>
      </c>
      <c r="P2" s="637" t="s">
        <v>990</v>
      </c>
      <c r="Q2" s="637" t="s">
        <v>991</v>
      </c>
      <c r="R2" s="637" t="s">
        <v>992</v>
      </c>
      <c r="S2" s="637" t="s">
        <v>993</v>
      </c>
      <c r="T2" s="637" t="s">
        <v>994</v>
      </c>
      <c r="U2" s="637" t="s">
        <v>998</v>
      </c>
      <c r="V2" s="1149" t="s">
        <v>1006</v>
      </c>
      <c r="Y2" s="907" t="s">
        <v>1015</v>
      </c>
      <c r="Z2" s="735">
        <v>866533</v>
      </c>
      <c r="AA2">
        <f>+Z2/V4*100</f>
        <v>90.267051124727331</v>
      </c>
    </row>
    <row r="3" spans="1:27" ht="32.25" customHeight="1">
      <c r="A3" s="1109"/>
      <c r="B3" s="1110"/>
      <c r="C3" s="905" t="s">
        <v>1007</v>
      </c>
      <c r="D3" s="905" t="s">
        <v>1008</v>
      </c>
      <c r="E3" s="905" t="s">
        <v>1012</v>
      </c>
      <c r="F3" s="905" t="s">
        <v>1014</v>
      </c>
      <c r="G3" s="905" t="s">
        <v>1015</v>
      </c>
      <c r="H3" s="905" t="s">
        <v>1016</v>
      </c>
      <c r="I3" s="905" t="s">
        <v>1017</v>
      </c>
      <c r="J3" s="905" t="s">
        <v>1020</v>
      </c>
      <c r="K3" s="905" t="s">
        <v>1022</v>
      </c>
      <c r="L3" s="905" t="s">
        <v>1023</v>
      </c>
      <c r="M3" s="905" t="s">
        <v>1024</v>
      </c>
      <c r="N3" s="905" t="s">
        <v>1026</v>
      </c>
      <c r="O3" s="905" t="s">
        <v>1027</v>
      </c>
      <c r="P3" s="905" t="s">
        <v>1028</v>
      </c>
      <c r="Q3" s="905" t="s">
        <v>1029</v>
      </c>
      <c r="R3" s="905" t="s">
        <v>1030</v>
      </c>
      <c r="S3" s="905" t="s">
        <v>1031</v>
      </c>
      <c r="T3" s="905" t="s">
        <v>1032</v>
      </c>
      <c r="U3" s="905" t="s">
        <v>1036</v>
      </c>
      <c r="V3" s="1150"/>
      <c r="Y3" s="907" t="s">
        <v>1023</v>
      </c>
      <c r="Z3" s="735">
        <v>42999</v>
      </c>
    </row>
    <row r="4" spans="1:27" ht="32.25" customHeight="1">
      <c r="A4" s="1105" t="s">
        <v>1044</v>
      </c>
      <c r="B4" s="1106"/>
      <c r="C4" s="639">
        <v>4310</v>
      </c>
      <c r="D4" s="639">
        <v>7032</v>
      </c>
      <c r="E4" s="639">
        <v>130</v>
      </c>
      <c r="F4" s="639">
        <v>2049</v>
      </c>
      <c r="G4" s="639">
        <v>866533</v>
      </c>
      <c r="H4" s="639">
        <v>1077</v>
      </c>
      <c r="I4" s="639">
        <v>1685</v>
      </c>
      <c r="J4" s="639">
        <v>973</v>
      </c>
      <c r="K4" s="639">
        <v>2801</v>
      </c>
      <c r="L4" s="639">
        <v>42999</v>
      </c>
      <c r="M4" s="639">
        <v>66</v>
      </c>
      <c r="N4" s="639">
        <v>4664</v>
      </c>
      <c r="O4" s="639">
        <v>1630</v>
      </c>
      <c r="P4" s="639">
        <v>1645</v>
      </c>
      <c r="Q4" s="639">
        <v>127</v>
      </c>
      <c r="R4" s="639">
        <v>21967</v>
      </c>
      <c r="S4" s="639">
        <v>197</v>
      </c>
      <c r="T4" s="639">
        <v>77</v>
      </c>
      <c r="U4" s="639">
        <v>4</v>
      </c>
      <c r="V4" s="639">
        <f>SUM(C4:U4)</f>
        <v>959966</v>
      </c>
      <c r="Y4" s="907" t="s">
        <v>1030</v>
      </c>
      <c r="Z4" s="735">
        <v>21967</v>
      </c>
    </row>
    <row r="5" spans="1:27" ht="32.25" customHeight="1">
      <c r="A5" s="1" t="s">
        <v>6</v>
      </c>
      <c r="B5" s="11">
        <v>1</v>
      </c>
      <c r="C5" s="1">
        <v>2251</v>
      </c>
      <c r="D5" s="1">
        <v>3951</v>
      </c>
      <c r="E5" s="1">
        <v>13</v>
      </c>
      <c r="F5" s="1">
        <v>875</v>
      </c>
      <c r="G5" s="1">
        <v>192517</v>
      </c>
      <c r="H5" s="1">
        <v>496</v>
      </c>
      <c r="I5" s="1">
        <v>377</v>
      </c>
      <c r="J5" s="1">
        <v>378</v>
      </c>
      <c r="K5" s="1">
        <v>1233</v>
      </c>
      <c r="L5" s="1">
        <v>2185</v>
      </c>
      <c r="M5" s="1">
        <v>1</v>
      </c>
      <c r="N5" s="1">
        <v>2459</v>
      </c>
      <c r="O5" s="1">
        <v>1014</v>
      </c>
      <c r="P5" s="1">
        <v>871</v>
      </c>
      <c r="Q5" s="1">
        <v>60</v>
      </c>
      <c r="R5" s="1">
        <v>11132</v>
      </c>
      <c r="S5" s="1">
        <v>74</v>
      </c>
      <c r="T5" s="1">
        <v>3</v>
      </c>
      <c r="U5" s="1">
        <v>1</v>
      </c>
      <c r="V5" s="639">
        <f t="shared" ref="V5:V68" si="0">SUM(C5:U5)</f>
        <v>219891</v>
      </c>
      <c r="Y5" s="907" t="s">
        <v>1008</v>
      </c>
      <c r="Z5" s="735">
        <v>7032</v>
      </c>
    </row>
    <row r="6" spans="1:27" ht="32.25" customHeight="1">
      <c r="A6" s="1" t="s">
        <v>8</v>
      </c>
      <c r="B6" s="11">
        <v>2</v>
      </c>
      <c r="C6" s="1">
        <v>3</v>
      </c>
      <c r="D6" s="1">
        <v>16</v>
      </c>
      <c r="E6" s="1"/>
      <c r="F6" s="1">
        <v>1</v>
      </c>
      <c r="G6" s="1">
        <v>3113</v>
      </c>
      <c r="H6" s="1">
        <v>3</v>
      </c>
      <c r="I6" s="1">
        <v>1</v>
      </c>
      <c r="J6" s="1">
        <v>2</v>
      </c>
      <c r="K6" s="1">
        <v>11</v>
      </c>
      <c r="L6" s="1">
        <v>3</v>
      </c>
      <c r="M6" s="1"/>
      <c r="N6" s="1">
        <v>9</v>
      </c>
      <c r="O6" s="1"/>
      <c r="P6" s="1"/>
      <c r="Q6" s="1"/>
      <c r="R6" s="1">
        <v>36</v>
      </c>
      <c r="S6" s="1"/>
      <c r="T6" s="1"/>
      <c r="U6" s="1"/>
      <c r="V6" s="639">
        <f t="shared" si="0"/>
        <v>3198</v>
      </c>
      <c r="Y6" s="907" t="s">
        <v>1026</v>
      </c>
      <c r="Z6" s="735">
        <v>4664</v>
      </c>
    </row>
    <row r="7" spans="1:27" ht="32.25" customHeight="1">
      <c r="A7" s="1" t="s">
        <v>10</v>
      </c>
      <c r="B7" s="11">
        <v>4</v>
      </c>
      <c r="C7" s="1">
        <v>9</v>
      </c>
      <c r="D7" s="1">
        <v>1</v>
      </c>
      <c r="E7" s="1"/>
      <c r="F7" s="1"/>
      <c r="G7" s="1">
        <v>759</v>
      </c>
      <c r="H7" s="1"/>
      <c r="I7" s="1"/>
      <c r="J7" s="1"/>
      <c r="K7" s="1"/>
      <c r="L7" s="1">
        <v>4</v>
      </c>
      <c r="M7" s="1"/>
      <c r="N7" s="1"/>
      <c r="O7" s="1"/>
      <c r="P7" s="1"/>
      <c r="Q7" s="1"/>
      <c r="R7" s="1">
        <v>2</v>
      </c>
      <c r="S7" s="1"/>
      <c r="T7" s="1"/>
      <c r="U7" s="1"/>
      <c r="V7" s="639">
        <f t="shared" si="0"/>
        <v>775</v>
      </c>
      <c r="Y7" s="907" t="s">
        <v>1007</v>
      </c>
      <c r="Z7" s="735">
        <v>4310</v>
      </c>
    </row>
    <row r="8" spans="1:27" ht="32.25" customHeight="1">
      <c r="A8" s="1" t="s">
        <v>12</v>
      </c>
      <c r="B8" s="11">
        <v>21</v>
      </c>
      <c r="C8" s="1"/>
      <c r="D8" s="1"/>
      <c r="E8" s="1"/>
      <c r="F8" s="1">
        <v>1</v>
      </c>
      <c r="G8" s="1">
        <v>2207</v>
      </c>
      <c r="H8" s="1"/>
      <c r="I8" s="1"/>
      <c r="J8" s="1"/>
      <c r="K8" s="1">
        <v>5</v>
      </c>
      <c r="L8" s="1"/>
      <c r="M8" s="1"/>
      <c r="N8" s="1">
        <v>1</v>
      </c>
      <c r="O8" s="1"/>
      <c r="P8" s="1"/>
      <c r="Q8" s="1"/>
      <c r="R8" s="1">
        <v>1</v>
      </c>
      <c r="S8" s="1"/>
      <c r="T8" s="1"/>
      <c r="U8" s="1"/>
      <c r="V8" s="639">
        <f t="shared" si="0"/>
        <v>2215</v>
      </c>
      <c r="Y8" s="907" t="s">
        <v>1022</v>
      </c>
      <c r="Z8" s="735">
        <v>2801</v>
      </c>
    </row>
    <row r="9" spans="1:27" ht="32.25" customHeight="1">
      <c r="A9" s="1" t="s">
        <v>14</v>
      </c>
      <c r="B9" s="11">
        <v>30</v>
      </c>
      <c r="C9" s="1">
        <v>1</v>
      </c>
      <c r="D9" s="1">
        <v>3</v>
      </c>
      <c r="E9" s="1"/>
      <c r="F9" s="1"/>
      <c r="G9" s="1">
        <v>1192</v>
      </c>
      <c r="H9" s="1">
        <v>1</v>
      </c>
      <c r="I9" s="1"/>
      <c r="J9" s="1">
        <v>52</v>
      </c>
      <c r="K9" s="1">
        <v>14</v>
      </c>
      <c r="L9" s="1">
        <v>3</v>
      </c>
      <c r="M9" s="1"/>
      <c r="N9" s="1">
        <v>24</v>
      </c>
      <c r="O9" s="1"/>
      <c r="P9" s="1">
        <v>3</v>
      </c>
      <c r="Q9" s="1"/>
      <c r="R9" s="1">
        <v>109</v>
      </c>
      <c r="S9" s="1">
        <v>2</v>
      </c>
      <c r="T9" s="1"/>
      <c r="U9" s="1"/>
      <c r="V9" s="639">
        <f t="shared" si="0"/>
        <v>1404</v>
      </c>
      <c r="Y9" s="907" t="s">
        <v>1014</v>
      </c>
      <c r="Z9" s="735">
        <v>2049</v>
      </c>
    </row>
    <row r="10" spans="1:27" ht="32.25" customHeight="1">
      <c r="A10" s="1" t="s">
        <v>16</v>
      </c>
      <c r="B10" s="11">
        <v>31</v>
      </c>
      <c r="C10" s="1">
        <v>2</v>
      </c>
      <c r="D10" s="1">
        <v>9</v>
      </c>
      <c r="E10" s="1">
        <v>2</v>
      </c>
      <c r="F10" s="1">
        <v>14</v>
      </c>
      <c r="G10" s="1">
        <v>5086</v>
      </c>
      <c r="H10" s="1">
        <v>3</v>
      </c>
      <c r="I10" s="1">
        <v>7</v>
      </c>
      <c r="J10" s="1">
        <v>17</v>
      </c>
      <c r="K10" s="1">
        <v>32</v>
      </c>
      <c r="L10" s="1">
        <v>5</v>
      </c>
      <c r="M10" s="1"/>
      <c r="N10" s="1">
        <v>12</v>
      </c>
      <c r="O10" s="1">
        <v>4</v>
      </c>
      <c r="P10" s="1">
        <v>4</v>
      </c>
      <c r="Q10" s="1"/>
      <c r="R10" s="1">
        <v>52</v>
      </c>
      <c r="S10" s="1"/>
      <c r="T10" s="1"/>
      <c r="U10" s="1"/>
      <c r="V10" s="639">
        <f t="shared" si="0"/>
        <v>5249</v>
      </c>
      <c r="Y10" s="907" t="s">
        <v>1017</v>
      </c>
      <c r="Z10" s="735">
        <v>1685</v>
      </c>
    </row>
    <row r="11" spans="1:27" ht="32.25" customHeight="1">
      <c r="A11" s="1" t="s">
        <v>18</v>
      </c>
      <c r="B11" s="11">
        <v>34</v>
      </c>
      <c r="C11" s="1">
        <v>35</v>
      </c>
      <c r="D11" s="1">
        <v>51</v>
      </c>
      <c r="E11" s="1">
        <v>2</v>
      </c>
      <c r="F11" s="1">
        <v>7</v>
      </c>
      <c r="G11" s="1">
        <v>3764</v>
      </c>
      <c r="H11" s="1">
        <v>4</v>
      </c>
      <c r="I11" s="1">
        <v>3</v>
      </c>
      <c r="J11" s="1">
        <v>7</v>
      </c>
      <c r="K11" s="1">
        <v>50</v>
      </c>
      <c r="L11" s="1">
        <v>87</v>
      </c>
      <c r="M11" s="1">
        <v>1</v>
      </c>
      <c r="N11" s="1">
        <v>43</v>
      </c>
      <c r="O11" s="1">
        <v>3</v>
      </c>
      <c r="P11" s="1">
        <v>15</v>
      </c>
      <c r="Q11" s="1"/>
      <c r="R11" s="1">
        <v>77</v>
      </c>
      <c r="S11" s="1">
        <v>1</v>
      </c>
      <c r="T11" s="1"/>
      <c r="U11" s="1"/>
      <c r="V11" s="639">
        <f t="shared" si="0"/>
        <v>4150</v>
      </c>
      <c r="Y11" s="907" t="s">
        <v>1028</v>
      </c>
      <c r="Z11" s="735">
        <v>1645</v>
      </c>
    </row>
    <row r="12" spans="1:27" ht="32.25" customHeight="1">
      <c r="A12" s="1" t="s">
        <v>20</v>
      </c>
      <c r="B12" s="11">
        <v>36</v>
      </c>
      <c r="C12" s="1"/>
      <c r="D12" s="1">
        <v>2</v>
      </c>
      <c r="E12" s="1"/>
      <c r="F12" s="1"/>
      <c r="G12" s="1">
        <v>330</v>
      </c>
      <c r="H12" s="1"/>
      <c r="I12" s="1">
        <v>1</v>
      </c>
      <c r="J12" s="1">
        <v>1</v>
      </c>
      <c r="K12" s="1">
        <v>3</v>
      </c>
      <c r="L12" s="1">
        <v>1</v>
      </c>
      <c r="M12" s="1"/>
      <c r="N12" s="1">
        <v>1</v>
      </c>
      <c r="O12" s="1"/>
      <c r="P12" s="1">
        <v>4</v>
      </c>
      <c r="Q12" s="1">
        <v>1</v>
      </c>
      <c r="R12" s="1">
        <v>13</v>
      </c>
      <c r="S12" s="1"/>
      <c r="T12" s="1"/>
      <c r="U12" s="1"/>
      <c r="V12" s="639">
        <f t="shared" si="0"/>
        <v>357</v>
      </c>
      <c r="Y12" s="907" t="s">
        <v>1027</v>
      </c>
      <c r="Z12" s="735">
        <v>1630</v>
      </c>
    </row>
    <row r="13" spans="1:27" ht="32.25" customHeight="1">
      <c r="A13" s="1" t="s">
        <v>22</v>
      </c>
      <c r="B13" s="11">
        <v>38</v>
      </c>
      <c r="C13" s="1">
        <v>1</v>
      </c>
      <c r="D13" s="1">
        <v>1</v>
      </c>
      <c r="E13" s="1"/>
      <c r="F13" s="1"/>
      <c r="G13" s="1">
        <v>2115</v>
      </c>
      <c r="H13" s="1">
        <v>1</v>
      </c>
      <c r="I13" s="1"/>
      <c r="J13" s="1"/>
      <c r="K13" s="1"/>
      <c r="L13" s="1"/>
      <c r="M13" s="1"/>
      <c r="N13" s="1">
        <v>2</v>
      </c>
      <c r="O13" s="1"/>
      <c r="P13" s="1"/>
      <c r="Q13" s="1"/>
      <c r="R13" s="1">
        <v>3</v>
      </c>
      <c r="S13" s="1"/>
      <c r="T13" s="1"/>
      <c r="U13" s="1"/>
      <c r="V13" s="639">
        <f t="shared" si="0"/>
        <v>2123</v>
      </c>
      <c r="Y13" s="907" t="s">
        <v>1016</v>
      </c>
      <c r="Z13" s="735">
        <v>1077</v>
      </c>
    </row>
    <row r="14" spans="1:27" ht="32.25" customHeight="1">
      <c r="A14" s="1" t="s">
        <v>24</v>
      </c>
      <c r="B14" s="11">
        <v>40</v>
      </c>
      <c r="C14" s="1"/>
      <c r="D14" s="1">
        <v>5</v>
      </c>
      <c r="E14" s="1">
        <v>1</v>
      </c>
      <c r="F14" s="1">
        <v>29</v>
      </c>
      <c r="G14" s="1">
        <v>7219</v>
      </c>
      <c r="H14" s="1">
        <v>1</v>
      </c>
      <c r="I14" s="1">
        <v>10</v>
      </c>
      <c r="J14" s="1">
        <v>1</v>
      </c>
      <c r="K14" s="1"/>
      <c r="L14" s="1">
        <v>2</v>
      </c>
      <c r="M14" s="1"/>
      <c r="N14" s="1">
        <v>9</v>
      </c>
      <c r="O14" s="1"/>
      <c r="P14" s="1">
        <v>4</v>
      </c>
      <c r="Q14" s="1"/>
      <c r="R14" s="1">
        <v>42</v>
      </c>
      <c r="S14" s="1">
        <v>2</v>
      </c>
      <c r="T14" s="1"/>
      <c r="U14" s="1"/>
      <c r="V14" s="639">
        <f t="shared" si="0"/>
        <v>7325</v>
      </c>
      <c r="Y14" s="907" t="s">
        <v>1020</v>
      </c>
      <c r="Z14" s="735">
        <v>973</v>
      </c>
    </row>
    <row r="15" spans="1:27" ht="32.25" customHeight="1">
      <c r="A15" s="1" t="s">
        <v>923</v>
      </c>
      <c r="B15" s="11">
        <v>42</v>
      </c>
      <c r="C15" s="1">
        <v>7</v>
      </c>
      <c r="D15" s="1">
        <v>53</v>
      </c>
      <c r="E15" s="1"/>
      <c r="F15" s="1">
        <v>3</v>
      </c>
      <c r="G15" s="1">
        <v>2925</v>
      </c>
      <c r="H15" s="1">
        <v>3</v>
      </c>
      <c r="I15" s="1">
        <v>2</v>
      </c>
      <c r="J15" s="1"/>
      <c r="K15" s="1">
        <v>23</v>
      </c>
      <c r="L15" s="1">
        <v>7</v>
      </c>
      <c r="M15" s="1">
        <v>2</v>
      </c>
      <c r="N15" s="1">
        <v>20</v>
      </c>
      <c r="O15" s="1">
        <v>1</v>
      </c>
      <c r="P15" s="1">
        <v>2</v>
      </c>
      <c r="Q15" s="1"/>
      <c r="R15" s="1">
        <v>79</v>
      </c>
      <c r="S15" s="1">
        <v>2</v>
      </c>
      <c r="T15" s="1"/>
      <c r="U15" s="1"/>
      <c r="V15" s="639">
        <f t="shared" si="0"/>
        <v>3129</v>
      </c>
      <c r="Y15" s="907" t="s">
        <v>1031</v>
      </c>
      <c r="Z15" s="735">
        <v>197</v>
      </c>
    </row>
    <row r="16" spans="1:27" ht="32.25" customHeight="1">
      <c r="A16" s="1" t="s">
        <v>30</v>
      </c>
      <c r="B16" s="11">
        <v>44</v>
      </c>
      <c r="C16" s="1"/>
      <c r="D16" s="1">
        <v>6</v>
      </c>
      <c r="E16" s="1"/>
      <c r="F16" s="1">
        <v>4</v>
      </c>
      <c r="G16" s="1">
        <v>2395</v>
      </c>
      <c r="H16" s="1">
        <v>1</v>
      </c>
      <c r="I16" s="1"/>
      <c r="J16" s="1"/>
      <c r="K16" s="1"/>
      <c r="L16" s="1"/>
      <c r="M16" s="1"/>
      <c r="N16" s="1">
        <v>7</v>
      </c>
      <c r="O16" s="1">
        <v>1</v>
      </c>
      <c r="P16" s="1"/>
      <c r="Q16" s="1"/>
      <c r="R16" s="1">
        <v>8</v>
      </c>
      <c r="S16" s="1">
        <v>1</v>
      </c>
      <c r="T16" s="1"/>
      <c r="U16" s="1"/>
      <c r="V16" s="639">
        <f t="shared" si="0"/>
        <v>2423</v>
      </c>
      <c r="Y16" s="907" t="s">
        <v>1012</v>
      </c>
      <c r="Z16" s="735">
        <v>130</v>
      </c>
    </row>
    <row r="17" spans="1:26" ht="32.25" customHeight="1">
      <c r="A17" s="1" t="s">
        <v>32</v>
      </c>
      <c r="B17" s="11">
        <v>45</v>
      </c>
      <c r="C17" s="1">
        <v>16</v>
      </c>
      <c r="D17" s="1">
        <v>72</v>
      </c>
      <c r="E17" s="1">
        <v>1</v>
      </c>
      <c r="F17" s="1">
        <v>147</v>
      </c>
      <c r="G17" s="1">
        <v>37524</v>
      </c>
      <c r="H17" s="1">
        <v>8</v>
      </c>
      <c r="I17" s="1">
        <v>114</v>
      </c>
      <c r="J17" s="1">
        <v>41</v>
      </c>
      <c r="K17" s="1">
        <v>6</v>
      </c>
      <c r="L17" s="1">
        <v>1067</v>
      </c>
      <c r="M17" s="1">
        <v>2</v>
      </c>
      <c r="N17" s="1">
        <v>107</v>
      </c>
      <c r="O17" s="1">
        <v>35</v>
      </c>
      <c r="P17" s="1">
        <v>14</v>
      </c>
      <c r="Q17" s="1">
        <v>2</v>
      </c>
      <c r="R17" s="1">
        <v>424</v>
      </c>
      <c r="S17" s="1"/>
      <c r="T17" s="1"/>
      <c r="U17" s="1">
        <v>1</v>
      </c>
      <c r="V17" s="639">
        <f t="shared" si="0"/>
        <v>39581</v>
      </c>
      <c r="Y17" s="907" t="s">
        <v>1029</v>
      </c>
      <c r="Z17" s="735">
        <v>127</v>
      </c>
    </row>
    <row r="18" spans="1:26" ht="32.25" customHeight="1">
      <c r="A18" s="1" t="s">
        <v>35</v>
      </c>
      <c r="B18" s="11">
        <v>51</v>
      </c>
      <c r="C18" s="1"/>
      <c r="D18" s="1">
        <v>3</v>
      </c>
      <c r="E18" s="1"/>
      <c r="F18" s="1">
        <v>3</v>
      </c>
      <c r="G18" s="1">
        <v>13199</v>
      </c>
      <c r="H18" s="1">
        <v>2</v>
      </c>
      <c r="I18" s="1">
        <v>19</v>
      </c>
      <c r="J18" s="1">
        <v>2</v>
      </c>
      <c r="K18" s="1"/>
      <c r="L18" s="1">
        <v>285</v>
      </c>
      <c r="M18" s="1">
        <v>6</v>
      </c>
      <c r="N18" s="1">
        <v>9</v>
      </c>
      <c r="O18" s="1">
        <v>3</v>
      </c>
      <c r="P18" s="1">
        <v>18</v>
      </c>
      <c r="Q18" s="1">
        <v>1</v>
      </c>
      <c r="R18" s="1">
        <v>65</v>
      </c>
      <c r="S18" s="1"/>
      <c r="T18" s="1"/>
      <c r="U18" s="1"/>
      <c r="V18" s="639">
        <f t="shared" si="0"/>
        <v>13615</v>
      </c>
      <c r="Y18" s="907" t="s">
        <v>1032</v>
      </c>
      <c r="Z18" s="735">
        <v>77</v>
      </c>
    </row>
    <row r="19" spans="1:26" ht="32.25" customHeight="1">
      <c r="A19" s="1" t="s">
        <v>929</v>
      </c>
      <c r="B19" s="11">
        <v>55</v>
      </c>
      <c r="C19" s="1"/>
      <c r="D19" s="1">
        <v>1</v>
      </c>
      <c r="E19" s="1"/>
      <c r="F19" s="1">
        <v>5</v>
      </c>
      <c r="G19" s="1">
        <v>5251</v>
      </c>
      <c r="H19" s="1"/>
      <c r="I19" s="1">
        <v>13</v>
      </c>
      <c r="J19" s="1"/>
      <c r="K19" s="1">
        <v>1</v>
      </c>
      <c r="L19" s="1"/>
      <c r="M19" s="1"/>
      <c r="N19" s="1"/>
      <c r="O19" s="1"/>
      <c r="P19" s="1"/>
      <c r="Q19" s="1"/>
      <c r="R19" s="1">
        <v>5</v>
      </c>
      <c r="S19" s="1"/>
      <c r="T19" s="1"/>
      <c r="U19" s="1"/>
      <c r="V19" s="639">
        <f t="shared" si="0"/>
        <v>5276</v>
      </c>
      <c r="Y19" s="907" t="s">
        <v>1024</v>
      </c>
      <c r="Z19" s="735">
        <v>66</v>
      </c>
    </row>
    <row r="20" spans="1:26" ht="32.25" customHeight="1">
      <c r="A20" s="1" t="s">
        <v>39</v>
      </c>
      <c r="B20" s="11">
        <v>59</v>
      </c>
      <c r="C20" s="1">
        <v>1</v>
      </c>
      <c r="D20" s="1">
        <v>1</v>
      </c>
      <c r="E20" s="1">
        <v>1</v>
      </c>
      <c r="F20" s="1"/>
      <c r="G20" s="1">
        <v>333</v>
      </c>
      <c r="H20" s="1"/>
      <c r="I20" s="1"/>
      <c r="J20" s="1"/>
      <c r="K20" s="1">
        <v>5</v>
      </c>
      <c r="L20" s="1"/>
      <c r="M20" s="1"/>
      <c r="N20" s="1">
        <v>1</v>
      </c>
      <c r="O20" s="1"/>
      <c r="P20" s="1">
        <v>1</v>
      </c>
      <c r="Q20" s="1"/>
      <c r="R20" s="1"/>
      <c r="S20" s="1">
        <v>1</v>
      </c>
      <c r="T20" s="1"/>
      <c r="U20" s="1"/>
      <c r="V20" s="639">
        <f t="shared" si="0"/>
        <v>344</v>
      </c>
      <c r="Y20" s="907" t="s">
        <v>1036</v>
      </c>
      <c r="Z20" s="735">
        <v>4</v>
      </c>
    </row>
    <row r="21" spans="1:26" ht="32.25" customHeight="1">
      <c r="A21" s="1" t="s">
        <v>41</v>
      </c>
      <c r="B21" s="11">
        <v>79</v>
      </c>
      <c r="C21" s="1">
        <v>19</v>
      </c>
      <c r="D21" s="1">
        <v>44</v>
      </c>
      <c r="E21" s="1">
        <v>2</v>
      </c>
      <c r="F21" s="1">
        <v>4</v>
      </c>
      <c r="G21" s="1">
        <v>3913</v>
      </c>
      <c r="H21" s="1">
        <v>3</v>
      </c>
      <c r="I21" s="1">
        <v>12</v>
      </c>
      <c r="J21" s="1">
        <v>16</v>
      </c>
      <c r="K21" s="1">
        <v>31</v>
      </c>
      <c r="L21" s="1">
        <v>19</v>
      </c>
      <c r="M21" s="1"/>
      <c r="N21" s="1">
        <v>40</v>
      </c>
      <c r="O21" s="1">
        <v>12</v>
      </c>
      <c r="P21" s="1">
        <v>14</v>
      </c>
      <c r="Q21" s="1"/>
      <c r="R21" s="1">
        <v>149</v>
      </c>
      <c r="S21" s="1">
        <v>1</v>
      </c>
      <c r="T21" s="1"/>
      <c r="U21" s="1"/>
      <c r="V21" s="639">
        <f t="shared" si="0"/>
        <v>4279</v>
      </c>
    </row>
    <row r="22" spans="1:26" ht="32.25" customHeight="1">
      <c r="A22" s="1" t="s">
        <v>43</v>
      </c>
      <c r="B22" s="11">
        <v>86</v>
      </c>
      <c r="C22" s="1"/>
      <c r="D22" s="1"/>
      <c r="E22" s="1"/>
      <c r="F22" s="1"/>
      <c r="G22" s="1">
        <v>277</v>
      </c>
      <c r="H22" s="1"/>
      <c r="I22" s="1"/>
      <c r="J22" s="1"/>
      <c r="K22" s="1">
        <v>1</v>
      </c>
      <c r="L22" s="1"/>
      <c r="M22" s="1"/>
      <c r="N22" s="1">
        <v>1</v>
      </c>
      <c r="O22" s="1"/>
      <c r="P22" s="1"/>
      <c r="Q22" s="1"/>
      <c r="R22" s="1">
        <v>6</v>
      </c>
      <c r="S22" s="1"/>
      <c r="T22" s="1"/>
      <c r="U22" s="1"/>
      <c r="V22" s="639">
        <f t="shared" si="0"/>
        <v>285</v>
      </c>
    </row>
    <row r="23" spans="1:26" ht="32.25" customHeight="1">
      <c r="A23" s="1" t="s">
        <v>45</v>
      </c>
      <c r="B23" s="11">
        <v>88</v>
      </c>
      <c r="C23" s="1">
        <v>99</v>
      </c>
      <c r="D23" s="1">
        <v>397</v>
      </c>
      <c r="E23" s="1">
        <v>3</v>
      </c>
      <c r="F23" s="1">
        <v>73</v>
      </c>
      <c r="G23" s="1">
        <v>27917</v>
      </c>
      <c r="H23" s="1">
        <v>53</v>
      </c>
      <c r="I23" s="1">
        <v>79</v>
      </c>
      <c r="J23" s="1">
        <v>17</v>
      </c>
      <c r="K23" s="1">
        <v>49</v>
      </c>
      <c r="L23" s="1">
        <v>80</v>
      </c>
      <c r="M23" s="1">
        <v>1</v>
      </c>
      <c r="N23" s="1">
        <v>342</v>
      </c>
      <c r="O23" s="1">
        <v>86</v>
      </c>
      <c r="P23" s="1">
        <v>65</v>
      </c>
      <c r="Q23" s="1">
        <v>9</v>
      </c>
      <c r="R23" s="1">
        <v>2084</v>
      </c>
      <c r="S23" s="1">
        <v>9</v>
      </c>
      <c r="T23" s="1"/>
      <c r="U23" s="1"/>
      <c r="V23" s="639">
        <f t="shared" si="0"/>
        <v>31363</v>
      </c>
    </row>
    <row r="24" spans="1:26" ht="32.25" customHeight="1">
      <c r="A24" s="1" t="s">
        <v>47</v>
      </c>
      <c r="B24" s="11">
        <v>91</v>
      </c>
      <c r="C24" s="1"/>
      <c r="D24" s="1">
        <v>2</v>
      </c>
      <c r="E24" s="1"/>
      <c r="F24" s="1"/>
      <c r="G24" s="1">
        <v>1203</v>
      </c>
      <c r="H24" s="1"/>
      <c r="I24" s="1">
        <v>2</v>
      </c>
      <c r="J24" s="1"/>
      <c r="K24" s="1">
        <v>2</v>
      </c>
      <c r="L24" s="1"/>
      <c r="M24" s="1"/>
      <c r="N24" s="1">
        <v>6</v>
      </c>
      <c r="O24" s="1">
        <v>1</v>
      </c>
      <c r="P24" s="1"/>
      <c r="Q24" s="1"/>
      <c r="R24" s="1">
        <v>20</v>
      </c>
      <c r="S24" s="1"/>
      <c r="T24" s="1"/>
      <c r="U24" s="1"/>
      <c r="V24" s="639">
        <f t="shared" si="0"/>
        <v>1236</v>
      </c>
    </row>
    <row r="25" spans="1:26" ht="32.25" customHeight="1">
      <c r="A25" s="1" t="s">
        <v>49</v>
      </c>
      <c r="B25" s="11">
        <v>93</v>
      </c>
      <c r="C25" s="1">
        <v>1</v>
      </c>
      <c r="D25" s="1"/>
      <c r="E25" s="1"/>
      <c r="F25" s="1"/>
      <c r="G25" s="1">
        <v>9162</v>
      </c>
      <c r="H25" s="1"/>
      <c r="I25" s="1"/>
      <c r="J25" s="1">
        <v>1</v>
      </c>
      <c r="K25" s="1">
        <v>6</v>
      </c>
      <c r="L25" s="1"/>
      <c r="M25" s="1"/>
      <c r="N25" s="1">
        <v>4</v>
      </c>
      <c r="O25" s="1"/>
      <c r="P25" s="1">
        <v>1</v>
      </c>
      <c r="Q25" s="1"/>
      <c r="R25" s="1">
        <v>12</v>
      </c>
      <c r="S25" s="1"/>
      <c r="T25" s="1"/>
      <c r="U25" s="1"/>
      <c r="V25" s="639">
        <f t="shared" si="0"/>
        <v>9187</v>
      </c>
    </row>
    <row r="26" spans="1:26" ht="32.25" customHeight="1">
      <c r="A26" s="1" t="s">
        <v>938</v>
      </c>
      <c r="B26" s="11">
        <v>101</v>
      </c>
      <c r="C26" s="1">
        <v>46</v>
      </c>
      <c r="D26" s="1">
        <v>4</v>
      </c>
      <c r="E26" s="1"/>
      <c r="F26" s="1">
        <v>9</v>
      </c>
      <c r="G26" s="1">
        <v>3201</v>
      </c>
      <c r="H26" s="1">
        <v>4</v>
      </c>
      <c r="I26" s="1">
        <v>7</v>
      </c>
      <c r="J26" s="1">
        <v>1</v>
      </c>
      <c r="K26" s="1">
        <v>40</v>
      </c>
      <c r="L26" s="1">
        <v>207</v>
      </c>
      <c r="M26" s="1"/>
      <c r="N26" s="1">
        <v>41</v>
      </c>
      <c r="O26" s="1">
        <v>2</v>
      </c>
      <c r="P26" s="1">
        <v>5</v>
      </c>
      <c r="Q26" s="1"/>
      <c r="R26" s="1">
        <v>82</v>
      </c>
      <c r="S26" s="1"/>
      <c r="T26" s="1"/>
      <c r="U26" s="1"/>
      <c r="V26" s="639">
        <f t="shared" si="0"/>
        <v>3649</v>
      </c>
    </row>
    <row r="27" spans="1:26" ht="32.25" customHeight="1">
      <c r="A27" s="1" t="s">
        <v>924</v>
      </c>
      <c r="B27" s="11">
        <v>107</v>
      </c>
      <c r="C27" s="1"/>
      <c r="D27" s="1">
        <v>3</v>
      </c>
      <c r="E27" s="1"/>
      <c r="F27" s="1">
        <v>3</v>
      </c>
      <c r="G27" s="1">
        <v>2726</v>
      </c>
      <c r="H27" s="1">
        <v>2</v>
      </c>
      <c r="I27" s="1">
        <v>5</v>
      </c>
      <c r="J27" s="1"/>
      <c r="K27" s="1">
        <v>14</v>
      </c>
      <c r="L27" s="1">
        <v>1</v>
      </c>
      <c r="M27" s="1"/>
      <c r="N27" s="1">
        <v>3</v>
      </c>
      <c r="O27" s="1"/>
      <c r="P27" s="1"/>
      <c r="Q27" s="1"/>
      <c r="R27" s="1">
        <v>11</v>
      </c>
      <c r="S27" s="1"/>
      <c r="T27" s="1"/>
      <c r="U27" s="1"/>
      <c r="V27" s="639">
        <f t="shared" si="0"/>
        <v>2768</v>
      </c>
    </row>
    <row r="28" spans="1:26" ht="32.25" customHeight="1">
      <c r="A28" s="1" t="s">
        <v>55</v>
      </c>
      <c r="B28" s="11">
        <v>113</v>
      </c>
      <c r="C28" s="1">
        <v>3</v>
      </c>
      <c r="D28" s="1">
        <v>3</v>
      </c>
      <c r="E28" s="1"/>
      <c r="F28" s="1">
        <v>1</v>
      </c>
      <c r="G28" s="1">
        <v>2653</v>
      </c>
      <c r="H28" s="1"/>
      <c r="I28" s="1">
        <v>2</v>
      </c>
      <c r="J28" s="1"/>
      <c r="K28" s="1"/>
      <c r="L28" s="1">
        <v>4</v>
      </c>
      <c r="M28" s="1"/>
      <c r="N28" s="1">
        <v>8</v>
      </c>
      <c r="O28" s="1"/>
      <c r="P28" s="1">
        <v>1</v>
      </c>
      <c r="Q28" s="1"/>
      <c r="R28" s="1">
        <v>14</v>
      </c>
      <c r="S28" s="1"/>
      <c r="T28" s="1"/>
      <c r="U28" s="1"/>
      <c r="V28" s="639">
        <f t="shared" si="0"/>
        <v>2689</v>
      </c>
    </row>
    <row r="29" spans="1:26" ht="32.25" customHeight="1">
      <c r="A29" s="1" t="s">
        <v>57</v>
      </c>
      <c r="B29" s="11">
        <v>120</v>
      </c>
      <c r="C29" s="1">
        <v>5</v>
      </c>
      <c r="D29" s="1">
        <v>17</v>
      </c>
      <c r="E29" s="1"/>
      <c r="F29" s="1">
        <v>13</v>
      </c>
      <c r="G29" s="1">
        <v>9764</v>
      </c>
      <c r="H29" s="1">
        <v>2</v>
      </c>
      <c r="I29" s="1">
        <v>1</v>
      </c>
      <c r="J29" s="1"/>
      <c r="K29" s="1"/>
      <c r="L29" s="1">
        <v>2046</v>
      </c>
      <c r="M29" s="1"/>
      <c r="N29" s="1">
        <v>5</v>
      </c>
      <c r="O29" s="1">
        <v>1</v>
      </c>
      <c r="P29" s="1">
        <v>2</v>
      </c>
      <c r="Q29" s="1"/>
      <c r="R29" s="1">
        <v>62</v>
      </c>
      <c r="S29" s="1"/>
      <c r="T29" s="1"/>
      <c r="U29" s="1"/>
      <c r="V29" s="639">
        <f t="shared" si="0"/>
        <v>11918</v>
      </c>
    </row>
    <row r="30" spans="1:26" ht="32.25" customHeight="1">
      <c r="A30" s="1" t="s">
        <v>59</v>
      </c>
      <c r="B30" s="11">
        <v>125</v>
      </c>
      <c r="C30" s="1"/>
      <c r="D30" s="1">
        <v>5</v>
      </c>
      <c r="E30" s="1"/>
      <c r="F30" s="1">
        <v>1</v>
      </c>
      <c r="G30" s="1">
        <v>1329</v>
      </c>
      <c r="H30" s="1"/>
      <c r="I30" s="1">
        <v>2</v>
      </c>
      <c r="J30" s="1"/>
      <c r="K30" s="1">
        <v>13</v>
      </c>
      <c r="L30" s="1"/>
      <c r="M30" s="1"/>
      <c r="N30" s="1">
        <v>9</v>
      </c>
      <c r="O30" s="1"/>
      <c r="P30" s="1">
        <v>5</v>
      </c>
      <c r="Q30" s="1"/>
      <c r="R30" s="1">
        <v>18</v>
      </c>
      <c r="S30" s="1"/>
      <c r="T30" s="1"/>
      <c r="U30" s="1"/>
      <c r="V30" s="639">
        <f t="shared" si="0"/>
        <v>1382</v>
      </c>
    </row>
    <row r="31" spans="1:26" ht="32.25" customHeight="1">
      <c r="A31" s="1" t="s">
        <v>940</v>
      </c>
      <c r="B31" s="11">
        <v>129</v>
      </c>
      <c r="C31" s="1">
        <v>25</v>
      </c>
      <c r="D31" s="1">
        <v>71</v>
      </c>
      <c r="E31" s="1">
        <v>5</v>
      </c>
      <c r="F31" s="1">
        <v>3</v>
      </c>
      <c r="G31" s="1">
        <v>2708</v>
      </c>
      <c r="H31" s="1">
        <v>3</v>
      </c>
      <c r="I31" s="1">
        <v>3</v>
      </c>
      <c r="J31" s="1">
        <v>29</v>
      </c>
      <c r="K31" s="1">
        <v>38</v>
      </c>
      <c r="L31" s="1">
        <v>11</v>
      </c>
      <c r="M31" s="1"/>
      <c r="N31" s="1">
        <v>80</v>
      </c>
      <c r="O31" s="1">
        <v>12</v>
      </c>
      <c r="P31" s="1">
        <v>12</v>
      </c>
      <c r="Q31" s="1">
        <v>1</v>
      </c>
      <c r="R31" s="1">
        <v>158</v>
      </c>
      <c r="S31" s="1">
        <v>12</v>
      </c>
      <c r="T31" s="1"/>
      <c r="U31" s="1"/>
      <c r="V31" s="639">
        <f t="shared" si="0"/>
        <v>3171</v>
      </c>
    </row>
    <row r="32" spans="1:26" ht="32.25" customHeight="1">
      <c r="A32" s="1" t="s">
        <v>63</v>
      </c>
      <c r="B32" s="11">
        <v>134</v>
      </c>
      <c r="C32" s="1"/>
      <c r="D32" s="1">
        <v>1</v>
      </c>
      <c r="E32" s="1"/>
      <c r="F32" s="1">
        <v>3</v>
      </c>
      <c r="G32" s="1">
        <v>1703</v>
      </c>
      <c r="H32" s="1"/>
      <c r="I32" s="1">
        <v>1</v>
      </c>
      <c r="J32" s="1">
        <v>1</v>
      </c>
      <c r="K32" s="1">
        <v>19</v>
      </c>
      <c r="L32" s="1"/>
      <c r="M32" s="1"/>
      <c r="N32" s="1">
        <v>1</v>
      </c>
      <c r="O32" s="1"/>
      <c r="P32" s="1"/>
      <c r="Q32" s="1"/>
      <c r="R32" s="1">
        <v>1</v>
      </c>
      <c r="S32" s="1"/>
      <c r="T32" s="1"/>
      <c r="U32" s="1"/>
      <c r="V32" s="639">
        <f t="shared" si="0"/>
        <v>1730</v>
      </c>
    </row>
    <row r="33" spans="1:22" ht="32.25" customHeight="1">
      <c r="A33" s="1" t="s">
        <v>65</v>
      </c>
      <c r="B33" s="11">
        <v>138</v>
      </c>
      <c r="C33" s="1">
        <v>1</v>
      </c>
      <c r="D33" s="1">
        <v>4</v>
      </c>
      <c r="E33" s="1"/>
      <c r="F33" s="1">
        <v>2</v>
      </c>
      <c r="G33" s="1">
        <v>3260</v>
      </c>
      <c r="H33" s="1">
        <v>2</v>
      </c>
      <c r="I33" s="1"/>
      <c r="J33" s="1"/>
      <c r="K33" s="1">
        <v>11</v>
      </c>
      <c r="L33" s="1">
        <v>6</v>
      </c>
      <c r="M33" s="1"/>
      <c r="N33" s="1">
        <v>4</v>
      </c>
      <c r="O33" s="1"/>
      <c r="P33" s="1">
        <v>3</v>
      </c>
      <c r="Q33" s="1">
        <v>2</v>
      </c>
      <c r="R33" s="1">
        <v>4</v>
      </c>
      <c r="S33" s="1"/>
      <c r="T33" s="1"/>
      <c r="U33" s="1"/>
      <c r="V33" s="639">
        <f t="shared" si="0"/>
        <v>3299</v>
      </c>
    </row>
    <row r="34" spans="1:22" ht="32.25" customHeight="1">
      <c r="A34" s="1" t="s">
        <v>67</v>
      </c>
      <c r="B34" s="11">
        <v>142</v>
      </c>
      <c r="C34" s="1"/>
      <c r="D34" s="1"/>
      <c r="E34" s="1"/>
      <c r="F34" s="1"/>
      <c r="G34" s="1">
        <v>510</v>
      </c>
      <c r="H34" s="1"/>
      <c r="I34" s="1"/>
      <c r="J34" s="1">
        <v>1</v>
      </c>
      <c r="K34" s="1">
        <v>8</v>
      </c>
      <c r="L34" s="1">
        <v>1</v>
      </c>
      <c r="M34" s="1"/>
      <c r="N34" s="1">
        <v>1</v>
      </c>
      <c r="O34" s="1"/>
      <c r="P34" s="1">
        <v>1</v>
      </c>
      <c r="Q34" s="1"/>
      <c r="R34" s="1">
        <v>2</v>
      </c>
      <c r="S34" s="1"/>
      <c r="T34" s="1"/>
      <c r="U34" s="1"/>
      <c r="V34" s="639">
        <f t="shared" si="0"/>
        <v>524</v>
      </c>
    </row>
    <row r="35" spans="1:22" ht="32.25" customHeight="1">
      <c r="A35" s="1" t="s">
        <v>69</v>
      </c>
      <c r="B35" s="11">
        <v>145</v>
      </c>
      <c r="C35" s="1"/>
      <c r="D35" s="1"/>
      <c r="E35" s="1"/>
      <c r="F35" s="1">
        <v>1</v>
      </c>
      <c r="G35" s="1">
        <v>379</v>
      </c>
      <c r="H35" s="1"/>
      <c r="I35" s="1"/>
      <c r="J35" s="1"/>
      <c r="K35" s="1">
        <v>35</v>
      </c>
      <c r="L35" s="1">
        <v>4</v>
      </c>
      <c r="M35" s="1"/>
      <c r="N35" s="1">
        <v>4</v>
      </c>
      <c r="O35" s="1"/>
      <c r="P35" s="1">
        <v>3</v>
      </c>
      <c r="Q35" s="1"/>
      <c r="R35" s="1">
        <v>6</v>
      </c>
      <c r="S35" s="1"/>
      <c r="T35" s="1"/>
      <c r="U35" s="1"/>
      <c r="V35" s="639">
        <f t="shared" si="0"/>
        <v>432</v>
      </c>
    </row>
    <row r="36" spans="1:22" ht="32.25" customHeight="1">
      <c r="A36" s="1" t="s">
        <v>71</v>
      </c>
      <c r="B36" s="11">
        <v>147</v>
      </c>
      <c r="C36" s="1">
        <v>10</v>
      </c>
      <c r="D36" s="1">
        <v>14</v>
      </c>
      <c r="E36" s="1">
        <v>2</v>
      </c>
      <c r="F36" s="1">
        <v>59</v>
      </c>
      <c r="G36" s="1">
        <v>18516</v>
      </c>
      <c r="H36" s="1">
        <v>4</v>
      </c>
      <c r="I36" s="1">
        <v>57</v>
      </c>
      <c r="J36" s="1">
        <v>1</v>
      </c>
      <c r="K36" s="1">
        <v>1</v>
      </c>
      <c r="L36" s="1">
        <v>56</v>
      </c>
      <c r="M36" s="1">
        <v>8</v>
      </c>
      <c r="N36" s="1">
        <v>12</v>
      </c>
      <c r="O36" s="1">
        <v>18</v>
      </c>
      <c r="P36" s="1">
        <v>4</v>
      </c>
      <c r="Q36" s="1">
        <v>1</v>
      </c>
      <c r="R36" s="1">
        <v>78</v>
      </c>
      <c r="S36" s="1"/>
      <c r="T36" s="1"/>
      <c r="U36" s="1"/>
      <c r="V36" s="639">
        <f t="shared" si="0"/>
        <v>18841</v>
      </c>
    </row>
    <row r="37" spans="1:22" ht="32.25" customHeight="1">
      <c r="A37" s="1" t="s">
        <v>73</v>
      </c>
      <c r="B37" s="11">
        <v>148</v>
      </c>
      <c r="C37" s="1">
        <v>4</v>
      </c>
      <c r="D37" s="1">
        <v>18</v>
      </c>
      <c r="E37" s="1"/>
      <c r="F37" s="1">
        <v>2</v>
      </c>
      <c r="G37" s="1">
        <v>4753</v>
      </c>
      <c r="H37" s="1">
        <v>20</v>
      </c>
      <c r="I37" s="1">
        <v>13</v>
      </c>
      <c r="J37" s="1">
        <v>3</v>
      </c>
      <c r="K37" s="1">
        <v>23</v>
      </c>
      <c r="L37" s="1">
        <v>20</v>
      </c>
      <c r="M37" s="1"/>
      <c r="N37" s="1">
        <v>29</v>
      </c>
      <c r="O37" s="1">
        <v>16</v>
      </c>
      <c r="P37" s="1">
        <v>4</v>
      </c>
      <c r="Q37" s="1">
        <v>1</v>
      </c>
      <c r="R37" s="1">
        <v>194</v>
      </c>
      <c r="S37" s="1">
        <v>3</v>
      </c>
      <c r="T37" s="1"/>
      <c r="U37" s="1"/>
      <c r="V37" s="639">
        <f t="shared" si="0"/>
        <v>5103</v>
      </c>
    </row>
    <row r="38" spans="1:22" ht="32.25" customHeight="1">
      <c r="A38" s="1" t="s">
        <v>925</v>
      </c>
      <c r="B38" s="11">
        <v>150</v>
      </c>
      <c r="C38" s="1"/>
      <c r="D38" s="1">
        <v>1</v>
      </c>
      <c r="E38" s="1"/>
      <c r="F38" s="1">
        <v>1</v>
      </c>
      <c r="G38" s="1">
        <v>283</v>
      </c>
      <c r="H38" s="1"/>
      <c r="I38" s="1"/>
      <c r="J38" s="1">
        <v>1</v>
      </c>
      <c r="K38" s="1">
        <v>10</v>
      </c>
      <c r="L38" s="1"/>
      <c r="M38" s="1"/>
      <c r="N38" s="1"/>
      <c r="O38" s="1"/>
      <c r="P38" s="1"/>
      <c r="Q38" s="1"/>
      <c r="R38" s="1">
        <v>6</v>
      </c>
      <c r="S38" s="1"/>
      <c r="T38" s="1"/>
      <c r="U38" s="1"/>
      <c r="V38" s="639">
        <f t="shared" si="0"/>
        <v>302</v>
      </c>
    </row>
    <row r="39" spans="1:22" ht="32.25" customHeight="1">
      <c r="A39" s="1" t="s">
        <v>77</v>
      </c>
      <c r="B39" s="11">
        <v>154</v>
      </c>
      <c r="C39" s="1">
        <v>12</v>
      </c>
      <c r="D39" s="1">
        <v>255</v>
      </c>
      <c r="E39" s="1">
        <v>1</v>
      </c>
      <c r="F39" s="1">
        <v>15</v>
      </c>
      <c r="G39" s="1">
        <v>24550</v>
      </c>
      <c r="H39" s="1">
        <v>9</v>
      </c>
      <c r="I39" s="1">
        <v>51</v>
      </c>
      <c r="J39" s="1">
        <v>35</v>
      </c>
      <c r="K39" s="1">
        <v>8</v>
      </c>
      <c r="L39" s="1">
        <v>2504</v>
      </c>
      <c r="M39" s="1"/>
      <c r="N39" s="1">
        <v>34</v>
      </c>
      <c r="O39" s="1">
        <v>12</v>
      </c>
      <c r="P39" s="1">
        <v>16</v>
      </c>
      <c r="Q39" s="1"/>
      <c r="R39" s="1">
        <v>386</v>
      </c>
      <c r="S39" s="1">
        <v>1</v>
      </c>
      <c r="T39" s="1">
        <v>6</v>
      </c>
      <c r="U39" s="1"/>
      <c r="V39" s="639">
        <f t="shared" si="0"/>
        <v>27895</v>
      </c>
    </row>
    <row r="40" spans="1:22" ht="32.25" customHeight="1">
      <c r="A40" s="1" t="s">
        <v>79</v>
      </c>
      <c r="B40" s="11">
        <v>172</v>
      </c>
      <c r="C40" s="1">
        <v>5</v>
      </c>
      <c r="D40" s="1">
        <v>13</v>
      </c>
      <c r="E40" s="1">
        <v>2</v>
      </c>
      <c r="F40" s="1">
        <v>51</v>
      </c>
      <c r="G40" s="1">
        <v>23301</v>
      </c>
      <c r="H40" s="1">
        <v>26</v>
      </c>
      <c r="I40" s="1">
        <v>73</v>
      </c>
      <c r="J40" s="1">
        <v>4</v>
      </c>
      <c r="K40" s="1">
        <v>1</v>
      </c>
      <c r="L40" s="1">
        <v>2951</v>
      </c>
      <c r="M40" s="1">
        <v>2</v>
      </c>
      <c r="N40" s="1">
        <v>24</v>
      </c>
      <c r="O40" s="1">
        <v>7</v>
      </c>
      <c r="P40" s="1">
        <v>15</v>
      </c>
      <c r="Q40" s="1"/>
      <c r="R40" s="1">
        <v>103</v>
      </c>
      <c r="S40" s="1">
        <v>1</v>
      </c>
      <c r="T40" s="1"/>
      <c r="U40" s="1"/>
      <c r="V40" s="639">
        <f t="shared" si="0"/>
        <v>26579</v>
      </c>
    </row>
    <row r="41" spans="1:22" ht="32.25" customHeight="1">
      <c r="A41" s="1" t="s">
        <v>81</v>
      </c>
      <c r="B41" s="11">
        <v>190</v>
      </c>
      <c r="C41" s="1">
        <v>1</v>
      </c>
      <c r="D41" s="1">
        <v>1</v>
      </c>
      <c r="E41" s="1"/>
      <c r="F41" s="1">
        <v>1</v>
      </c>
      <c r="G41" s="1">
        <v>1301</v>
      </c>
      <c r="H41" s="1"/>
      <c r="I41" s="1">
        <v>1</v>
      </c>
      <c r="J41" s="1"/>
      <c r="K41" s="1">
        <v>9</v>
      </c>
      <c r="L41" s="1">
        <v>2</v>
      </c>
      <c r="M41" s="1"/>
      <c r="N41" s="1">
        <v>9</v>
      </c>
      <c r="O41" s="1"/>
      <c r="P41" s="1"/>
      <c r="Q41" s="1"/>
      <c r="R41" s="1">
        <v>14</v>
      </c>
      <c r="S41" s="1">
        <v>3</v>
      </c>
      <c r="T41" s="1"/>
      <c r="U41" s="1"/>
      <c r="V41" s="639">
        <f t="shared" si="0"/>
        <v>1342</v>
      </c>
    </row>
    <row r="42" spans="1:22" ht="32.25" customHeight="1">
      <c r="A42" s="1" t="s">
        <v>84</v>
      </c>
      <c r="B42" s="11">
        <v>197</v>
      </c>
      <c r="C42" s="1">
        <v>1</v>
      </c>
      <c r="D42" s="1">
        <v>5</v>
      </c>
      <c r="E42" s="1">
        <v>2</v>
      </c>
      <c r="F42" s="1">
        <v>1</v>
      </c>
      <c r="G42" s="1">
        <v>8621</v>
      </c>
      <c r="H42" s="1">
        <v>1</v>
      </c>
      <c r="I42" s="1">
        <v>35</v>
      </c>
      <c r="J42" s="1"/>
      <c r="K42" s="1">
        <v>13</v>
      </c>
      <c r="L42" s="1"/>
      <c r="M42" s="1"/>
      <c r="N42" s="1">
        <v>2</v>
      </c>
      <c r="O42" s="1">
        <v>5</v>
      </c>
      <c r="P42" s="1">
        <v>3</v>
      </c>
      <c r="Q42" s="1"/>
      <c r="R42" s="1">
        <v>22</v>
      </c>
      <c r="S42" s="1">
        <v>1</v>
      </c>
      <c r="T42" s="1"/>
      <c r="U42" s="1"/>
      <c r="V42" s="639">
        <f t="shared" si="0"/>
        <v>8712</v>
      </c>
    </row>
    <row r="43" spans="1:22" ht="32.25" customHeight="1">
      <c r="A43" s="1" t="s">
        <v>86</v>
      </c>
      <c r="B43" s="11">
        <v>206</v>
      </c>
      <c r="C43" s="1"/>
      <c r="D43" s="1"/>
      <c r="E43" s="1"/>
      <c r="F43" s="1"/>
      <c r="G43" s="1">
        <v>900</v>
      </c>
      <c r="H43" s="1"/>
      <c r="I43" s="1">
        <v>3</v>
      </c>
      <c r="J43" s="1"/>
      <c r="K43" s="1">
        <v>1</v>
      </c>
      <c r="L43" s="1">
        <v>3</v>
      </c>
      <c r="M43" s="1"/>
      <c r="N43" s="1">
        <v>6</v>
      </c>
      <c r="O43" s="1"/>
      <c r="P43" s="1"/>
      <c r="Q43" s="1"/>
      <c r="R43" s="1">
        <v>1</v>
      </c>
      <c r="S43" s="1">
        <v>1</v>
      </c>
      <c r="T43" s="1"/>
      <c r="U43" s="1"/>
      <c r="V43" s="639">
        <f t="shared" si="0"/>
        <v>915</v>
      </c>
    </row>
    <row r="44" spans="1:22" ht="32.25" customHeight="1">
      <c r="A44" s="1" t="s">
        <v>88</v>
      </c>
      <c r="B44" s="11">
        <v>209</v>
      </c>
      <c r="C44" s="1">
        <v>24</v>
      </c>
      <c r="D44" s="1">
        <v>12</v>
      </c>
      <c r="E44" s="1"/>
      <c r="F44" s="1">
        <v>2</v>
      </c>
      <c r="G44" s="1">
        <v>2321</v>
      </c>
      <c r="H44" s="1"/>
      <c r="I44" s="1"/>
      <c r="J44" s="1"/>
      <c r="K44" s="1">
        <v>22</v>
      </c>
      <c r="L44" s="1">
        <v>3</v>
      </c>
      <c r="M44" s="1"/>
      <c r="N44" s="1">
        <v>13</v>
      </c>
      <c r="O44" s="1">
        <v>1</v>
      </c>
      <c r="P44" s="1">
        <v>2</v>
      </c>
      <c r="Q44" s="1"/>
      <c r="R44" s="1">
        <v>11</v>
      </c>
      <c r="S44" s="1">
        <v>1</v>
      </c>
      <c r="T44" s="1"/>
      <c r="U44" s="1"/>
      <c r="V44" s="639">
        <f t="shared" si="0"/>
        <v>2412</v>
      </c>
    </row>
    <row r="45" spans="1:22" ht="32.25" customHeight="1">
      <c r="A45" s="1" t="s">
        <v>90</v>
      </c>
      <c r="B45" s="11">
        <v>212</v>
      </c>
      <c r="C45" s="1">
        <v>125</v>
      </c>
      <c r="D45" s="1">
        <v>123</v>
      </c>
      <c r="E45" s="1">
        <v>6</v>
      </c>
      <c r="F45" s="1">
        <v>5</v>
      </c>
      <c r="G45" s="1">
        <v>3105</v>
      </c>
      <c r="H45" s="1">
        <v>23</v>
      </c>
      <c r="I45" s="1">
        <v>10</v>
      </c>
      <c r="J45" s="1">
        <v>3</v>
      </c>
      <c r="K45" s="1">
        <v>31</v>
      </c>
      <c r="L45" s="1">
        <v>6</v>
      </c>
      <c r="M45" s="1">
        <v>1</v>
      </c>
      <c r="N45" s="1">
        <v>28</v>
      </c>
      <c r="O45" s="1">
        <v>14</v>
      </c>
      <c r="P45" s="1">
        <v>25</v>
      </c>
      <c r="Q45" s="1">
        <v>10</v>
      </c>
      <c r="R45" s="1">
        <v>156</v>
      </c>
      <c r="S45" s="1">
        <v>5</v>
      </c>
      <c r="T45" s="1"/>
      <c r="U45" s="1"/>
      <c r="V45" s="639">
        <f t="shared" si="0"/>
        <v>3676</v>
      </c>
    </row>
    <row r="46" spans="1:22" ht="32.25" customHeight="1">
      <c r="A46" s="1" t="s">
        <v>92</v>
      </c>
      <c r="B46" s="11">
        <v>234</v>
      </c>
      <c r="C46" s="1">
        <v>2</v>
      </c>
      <c r="D46" s="1">
        <v>16</v>
      </c>
      <c r="E46" s="1"/>
      <c r="F46" s="1">
        <v>58</v>
      </c>
      <c r="G46" s="1">
        <v>11778</v>
      </c>
      <c r="H46" s="1">
        <v>4</v>
      </c>
      <c r="I46" s="1">
        <v>4</v>
      </c>
      <c r="J46" s="1"/>
      <c r="K46" s="1">
        <v>1</v>
      </c>
      <c r="L46" s="1">
        <v>5151</v>
      </c>
      <c r="M46" s="1"/>
      <c r="N46" s="1">
        <v>11</v>
      </c>
      <c r="O46" s="1">
        <v>3</v>
      </c>
      <c r="P46" s="1"/>
      <c r="Q46" s="1"/>
      <c r="R46" s="1">
        <v>64</v>
      </c>
      <c r="S46" s="1"/>
      <c r="T46" s="1"/>
      <c r="U46" s="1"/>
      <c r="V46" s="639">
        <f t="shared" si="0"/>
        <v>17092</v>
      </c>
    </row>
    <row r="47" spans="1:22" ht="32.25" customHeight="1">
      <c r="A47" s="1" t="s">
        <v>95</v>
      </c>
      <c r="B47" s="11">
        <v>237</v>
      </c>
      <c r="C47" s="1"/>
      <c r="D47" s="1">
        <v>1</v>
      </c>
      <c r="E47" s="1"/>
      <c r="F47" s="1">
        <v>2</v>
      </c>
      <c r="G47" s="1">
        <v>1270</v>
      </c>
      <c r="H47" s="1"/>
      <c r="I47" s="1"/>
      <c r="J47" s="1"/>
      <c r="K47" s="1">
        <v>12</v>
      </c>
      <c r="L47" s="1">
        <v>3</v>
      </c>
      <c r="M47" s="1"/>
      <c r="N47" s="1">
        <v>10</v>
      </c>
      <c r="O47" s="1">
        <v>1</v>
      </c>
      <c r="P47" s="1">
        <v>7</v>
      </c>
      <c r="Q47" s="1"/>
      <c r="R47" s="1">
        <v>55</v>
      </c>
      <c r="S47" s="1"/>
      <c r="T47" s="1"/>
      <c r="U47" s="1"/>
      <c r="V47" s="639">
        <f t="shared" si="0"/>
        <v>1361</v>
      </c>
    </row>
    <row r="48" spans="1:22" ht="32.25" customHeight="1">
      <c r="A48" s="1" t="s">
        <v>97</v>
      </c>
      <c r="B48" s="11">
        <v>240</v>
      </c>
      <c r="C48" s="1"/>
      <c r="D48" s="1">
        <v>3</v>
      </c>
      <c r="E48" s="1"/>
      <c r="F48" s="1">
        <v>2</v>
      </c>
      <c r="G48" s="1">
        <v>447</v>
      </c>
      <c r="H48" s="1"/>
      <c r="I48" s="1"/>
      <c r="J48" s="1">
        <v>1</v>
      </c>
      <c r="K48" s="1">
        <v>11</v>
      </c>
      <c r="L48" s="1"/>
      <c r="M48" s="1"/>
      <c r="N48" s="1">
        <v>2</v>
      </c>
      <c r="O48" s="1"/>
      <c r="P48" s="1">
        <v>3</v>
      </c>
      <c r="Q48" s="1"/>
      <c r="R48" s="1">
        <v>9</v>
      </c>
      <c r="S48" s="1"/>
      <c r="T48" s="1"/>
      <c r="U48" s="1"/>
      <c r="V48" s="639">
        <f t="shared" si="0"/>
        <v>478</v>
      </c>
    </row>
    <row r="49" spans="1:22" ht="32.25" customHeight="1">
      <c r="A49" s="1" t="s">
        <v>99</v>
      </c>
      <c r="B49" s="11">
        <v>250</v>
      </c>
      <c r="C49" s="1">
        <v>18</v>
      </c>
      <c r="D49" s="1">
        <v>26</v>
      </c>
      <c r="E49" s="1">
        <v>2</v>
      </c>
      <c r="F49" s="1">
        <v>13</v>
      </c>
      <c r="G49" s="1">
        <v>18384</v>
      </c>
      <c r="H49" s="1"/>
      <c r="I49" s="1">
        <v>11</v>
      </c>
      <c r="J49" s="1">
        <v>1</v>
      </c>
      <c r="K49" s="1">
        <v>11</v>
      </c>
      <c r="L49" s="1">
        <v>1620</v>
      </c>
      <c r="M49" s="1"/>
      <c r="N49" s="1">
        <v>10</v>
      </c>
      <c r="O49" s="1">
        <v>24</v>
      </c>
      <c r="P49" s="1">
        <v>3</v>
      </c>
      <c r="Q49" s="1"/>
      <c r="R49" s="1">
        <v>421</v>
      </c>
      <c r="S49" s="1">
        <v>1</v>
      </c>
      <c r="T49" s="1"/>
      <c r="U49" s="1"/>
      <c r="V49" s="639">
        <f t="shared" si="0"/>
        <v>20545</v>
      </c>
    </row>
    <row r="50" spans="1:22" ht="32.25" customHeight="1">
      <c r="A50" s="1" t="s">
        <v>102</v>
      </c>
      <c r="B50" s="11">
        <v>264</v>
      </c>
      <c r="C50" s="1">
        <v>5</v>
      </c>
      <c r="D50" s="1">
        <v>5</v>
      </c>
      <c r="E50" s="1"/>
      <c r="F50" s="1"/>
      <c r="G50" s="1">
        <v>360</v>
      </c>
      <c r="H50" s="1">
        <v>1</v>
      </c>
      <c r="I50" s="1"/>
      <c r="J50" s="1">
        <v>1</v>
      </c>
      <c r="K50" s="1">
        <v>13</v>
      </c>
      <c r="L50" s="1">
        <v>1</v>
      </c>
      <c r="M50" s="1"/>
      <c r="N50" s="1">
        <v>3</v>
      </c>
      <c r="O50" s="1"/>
      <c r="P50" s="1"/>
      <c r="Q50" s="1"/>
      <c r="R50" s="1">
        <v>12</v>
      </c>
      <c r="S50" s="1"/>
      <c r="T50" s="1"/>
      <c r="U50" s="1"/>
      <c r="V50" s="639">
        <f t="shared" si="0"/>
        <v>401</v>
      </c>
    </row>
    <row r="51" spans="1:22" ht="32.25" customHeight="1">
      <c r="A51" s="1" t="s">
        <v>104</v>
      </c>
      <c r="B51" s="11">
        <v>266</v>
      </c>
      <c r="C51" s="1">
        <v>231</v>
      </c>
      <c r="D51" s="1">
        <v>58</v>
      </c>
      <c r="E51" s="1">
        <v>10</v>
      </c>
      <c r="F51" s="1">
        <v>4</v>
      </c>
      <c r="G51" s="1">
        <v>3464</v>
      </c>
      <c r="H51" s="1">
        <v>64</v>
      </c>
      <c r="I51" s="1">
        <v>14</v>
      </c>
      <c r="J51" s="1">
        <v>21</v>
      </c>
      <c r="K51" s="1">
        <v>181</v>
      </c>
      <c r="L51" s="1">
        <v>22</v>
      </c>
      <c r="M51" s="1">
        <v>9</v>
      </c>
      <c r="N51" s="1">
        <v>53</v>
      </c>
      <c r="O51" s="1"/>
      <c r="P51" s="1">
        <v>139</v>
      </c>
      <c r="Q51" s="1"/>
      <c r="R51" s="1">
        <v>134</v>
      </c>
      <c r="S51" s="1">
        <v>2</v>
      </c>
      <c r="T51" s="1"/>
      <c r="U51" s="1"/>
      <c r="V51" s="639">
        <f t="shared" si="0"/>
        <v>4406</v>
      </c>
    </row>
    <row r="52" spans="1:22" ht="32.25" customHeight="1">
      <c r="A52" s="1" t="s">
        <v>106</v>
      </c>
      <c r="B52" s="11">
        <v>282</v>
      </c>
      <c r="C52" s="1">
        <v>82</v>
      </c>
      <c r="D52" s="1"/>
      <c r="E52" s="1"/>
      <c r="F52" s="1">
        <v>1</v>
      </c>
      <c r="G52" s="1">
        <v>616</v>
      </c>
      <c r="H52" s="1"/>
      <c r="I52" s="1"/>
      <c r="J52" s="1">
        <v>3</v>
      </c>
      <c r="K52" s="1">
        <v>2</v>
      </c>
      <c r="L52" s="1">
        <v>4</v>
      </c>
      <c r="M52" s="1">
        <v>3</v>
      </c>
      <c r="N52" s="1">
        <v>16</v>
      </c>
      <c r="O52" s="1">
        <v>4</v>
      </c>
      <c r="P52" s="1">
        <v>4</v>
      </c>
      <c r="Q52" s="1">
        <v>1</v>
      </c>
      <c r="R52" s="1">
        <v>46</v>
      </c>
      <c r="S52" s="1">
        <v>1</v>
      </c>
      <c r="T52" s="1"/>
      <c r="U52" s="1"/>
      <c r="V52" s="639">
        <f t="shared" si="0"/>
        <v>783</v>
      </c>
    </row>
    <row r="53" spans="1:22" ht="32.25" customHeight="1">
      <c r="A53" s="1" t="s">
        <v>108</v>
      </c>
      <c r="B53" s="11">
        <v>284</v>
      </c>
      <c r="C53" s="1">
        <v>6</v>
      </c>
      <c r="D53" s="1">
        <v>14</v>
      </c>
      <c r="E53" s="1"/>
      <c r="F53" s="1">
        <v>22</v>
      </c>
      <c r="G53" s="1">
        <v>6894</v>
      </c>
      <c r="H53" s="1">
        <v>11</v>
      </c>
      <c r="I53" s="1">
        <v>2</v>
      </c>
      <c r="J53" s="1"/>
      <c r="K53" s="1">
        <v>6</v>
      </c>
      <c r="L53" s="1">
        <v>4519</v>
      </c>
      <c r="M53" s="1">
        <v>1</v>
      </c>
      <c r="N53" s="1">
        <v>12</v>
      </c>
      <c r="O53" s="1">
        <v>2</v>
      </c>
      <c r="P53" s="1">
        <v>2</v>
      </c>
      <c r="Q53" s="1"/>
      <c r="R53" s="1">
        <v>155</v>
      </c>
      <c r="S53" s="1"/>
      <c r="T53" s="1"/>
      <c r="U53" s="1"/>
      <c r="V53" s="639">
        <f t="shared" si="0"/>
        <v>11646</v>
      </c>
    </row>
    <row r="54" spans="1:22" ht="32.25" customHeight="1">
      <c r="A54" s="1" t="s">
        <v>110</v>
      </c>
      <c r="B54" s="11">
        <v>306</v>
      </c>
      <c r="C54" s="1"/>
      <c r="D54" s="1">
        <v>1</v>
      </c>
      <c r="E54" s="1"/>
      <c r="F54" s="1"/>
      <c r="G54" s="1">
        <v>631</v>
      </c>
      <c r="H54" s="1"/>
      <c r="I54" s="1"/>
      <c r="J54" s="1"/>
      <c r="K54" s="1"/>
      <c r="L54" s="1">
        <v>1</v>
      </c>
      <c r="M54" s="1"/>
      <c r="N54" s="1">
        <v>2</v>
      </c>
      <c r="O54" s="1"/>
      <c r="P54" s="1"/>
      <c r="Q54" s="1"/>
      <c r="R54" s="1">
        <v>12</v>
      </c>
      <c r="S54" s="1"/>
      <c r="T54" s="1"/>
      <c r="U54" s="1"/>
      <c r="V54" s="639">
        <f t="shared" si="0"/>
        <v>647</v>
      </c>
    </row>
    <row r="55" spans="1:22" ht="32.25" customHeight="1">
      <c r="A55" s="1" t="s">
        <v>112</v>
      </c>
      <c r="B55" s="11">
        <v>308</v>
      </c>
      <c r="C55" s="1">
        <v>12</v>
      </c>
      <c r="D55" s="1">
        <v>348</v>
      </c>
      <c r="E55" s="1"/>
      <c r="F55" s="1">
        <v>4</v>
      </c>
      <c r="G55" s="1">
        <v>2113</v>
      </c>
      <c r="H55" s="1">
        <v>23</v>
      </c>
      <c r="I55" s="1">
        <v>2</v>
      </c>
      <c r="J55" s="1">
        <v>1</v>
      </c>
      <c r="K55" s="1">
        <v>57</v>
      </c>
      <c r="L55" s="1">
        <v>7</v>
      </c>
      <c r="M55" s="1"/>
      <c r="N55" s="1">
        <v>24</v>
      </c>
      <c r="O55" s="1">
        <v>11</v>
      </c>
      <c r="P55" s="1">
        <v>7</v>
      </c>
      <c r="Q55" s="1">
        <v>1</v>
      </c>
      <c r="R55" s="1">
        <v>115</v>
      </c>
      <c r="S55" s="1">
        <v>1</v>
      </c>
      <c r="T55" s="1"/>
      <c r="U55" s="1"/>
      <c r="V55" s="639">
        <f t="shared" si="0"/>
        <v>2726</v>
      </c>
    </row>
    <row r="56" spans="1:22" ht="32.25" customHeight="1">
      <c r="A56" s="1" t="s">
        <v>114</v>
      </c>
      <c r="B56" s="11">
        <v>310</v>
      </c>
      <c r="C56" s="1">
        <v>1</v>
      </c>
      <c r="D56" s="1">
        <v>3</v>
      </c>
      <c r="E56" s="1"/>
      <c r="F56" s="1">
        <v>1</v>
      </c>
      <c r="G56" s="1">
        <v>607</v>
      </c>
      <c r="H56" s="1"/>
      <c r="I56" s="1"/>
      <c r="J56" s="1"/>
      <c r="K56" s="1"/>
      <c r="L56" s="1">
        <v>3</v>
      </c>
      <c r="M56" s="1"/>
      <c r="N56" s="1">
        <v>3</v>
      </c>
      <c r="O56" s="1"/>
      <c r="P56" s="1"/>
      <c r="Q56" s="1"/>
      <c r="R56" s="1">
        <v>9</v>
      </c>
      <c r="S56" s="1"/>
      <c r="T56" s="1"/>
      <c r="U56" s="1"/>
      <c r="V56" s="639">
        <f t="shared" si="0"/>
        <v>627</v>
      </c>
    </row>
    <row r="57" spans="1:22" ht="32.25" customHeight="1">
      <c r="A57" s="1" t="s">
        <v>930</v>
      </c>
      <c r="B57" s="11">
        <v>313</v>
      </c>
      <c r="C57" s="1">
        <v>1</v>
      </c>
      <c r="D57" s="1"/>
      <c r="E57" s="1">
        <v>2</v>
      </c>
      <c r="F57" s="1"/>
      <c r="G57" s="1">
        <v>4130</v>
      </c>
      <c r="H57" s="1"/>
      <c r="I57" s="1">
        <v>1</v>
      </c>
      <c r="J57" s="1"/>
      <c r="K57" s="1">
        <v>9</v>
      </c>
      <c r="L57" s="1"/>
      <c r="M57" s="1"/>
      <c r="N57" s="1">
        <v>2</v>
      </c>
      <c r="O57" s="1">
        <v>2</v>
      </c>
      <c r="P57" s="1"/>
      <c r="Q57" s="1"/>
      <c r="R57" s="1">
        <v>23</v>
      </c>
      <c r="S57" s="1"/>
      <c r="T57" s="1"/>
      <c r="U57" s="1">
        <v>1</v>
      </c>
      <c r="V57" s="639">
        <f t="shared" si="0"/>
        <v>4171</v>
      </c>
    </row>
    <row r="58" spans="1:22" ht="32.25" customHeight="1">
      <c r="A58" s="1" t="s">
        <v>118</v>
      </c>
      <c r="B58" s="11">
        <v>315</v>
      </c>
      <c r="C58" s="1">
        <v>1</v>
      </c>
      <c r="D58" s="1"/>
      <c r="E58" s="1"/>
      <c r="F58" s="1">
        <v>1</v>
      </c>
      <c r="G58" s="1">
        <v>551</v>
      </c>
      <c r="H58" s="1">
        <v>1</v>
      </c>
      <c r="I58" s="1">
        <v>2</v>
      </c>
      <c r="J58" s="1"/>
      <c r="K58" s="1">
        <v>1</v>
      </c>
      <c r="L58" s="1">
        <v>2</v>
      </c>
      <c r="M58" s="1"/>
      <c r="N58" s="1"/>
      <c r="O58" s="1"/>
      <c r="P58" s="1">
        <v>3</v>
      </c>
      <c r="Q58" s="1"/>
      <c r="R58" s="1">
        <v>4</v>
      </c>
      <c r="S58" s="1"/>
      <c r="T58" s="1"/>
      <c r="U58" s="1"/>
      <c r="V58" s="639">
        <f t="shared" si="0"/>
        <v>566</v>
      </c>
    </row>
    <row r="59" spans="1:22" ht="32.25" customHeight="1">
      <c r="A59" s="1" t="s">
        <v>120</v>
      </c>
      <c r="B59" s="11">
        <v>318</v>
      </c>
      <c r="C59" s="1">
        <v>18</v>
      </c>
      <c r="D59" s="1">
        <v>21</v>
      </c>
      <c r="E59" s="1">
        <v>4</v>
      </c>
      <c r="F59" s="1">
        <v>8</v>
      </c>
      <c r="G59" s="1">
        <v>1921</v>
      </c>
      <c r="H59" s="1">
        <v>5</v>
      </c>
      <c r="I59" s="1">
        <v>1</v>
      </c>
      <c r="J59" s="1">
        <v>4</v>
      </c>
      <c r="K59" s="1">
        <v>17</v>
      </c>
      <c r="L59" s="1">
        <v>20</v>
      </c>
      <c r="M59" s="1">
        <v>2</v>
      </c>
      <c r="N59" s="1">
        <v>21</v>
      </c>
      <c r="O59" s="1">
        <v>12</v>
      </c>
      <c r="P59" s="1">
        <v>13</v>
      </c>
      <c r="Q59" s="1">
        <v>1</v>
      </c>
      <c r="R59" s="1">
        <v>89</v>
      </c>
      <c r="S59" s="1"/>
      <c r="T59" s="1"/>
      <c r="U59" s="1"/>
      <c r="V59" s="639">
        <f t="shared" si="0"/>
        <v>2157</v>
      </c>
    </row>
    <row r="60" spans="1:22" ht="32.25" customHeight="1">
      <c r="A60" s="1" t="s">
        <v>122</v>
      </c>
      <c r="B60" s="11">
        <v>321</v>
      </c>
      <c r="C60" s="1">
        <v>1</v>
      </c>
      <c r="D60" s="1">
        <v>1</v>
      </c>
      <c r="E60" s="1">
        <v>4</v>
      </c>
      <c r="F60" s="1"/>
      <c r="G60" s="1">
        <v>1357</v>
      </c>
      <c r="H60" s="1"/>
      <c r="I60" s="1">
        <v>3</v>
      </c>
      <c r="J60" s="1"/>
      <c r="K60" s="1">
        <v>13</v>
      </c>
      <c r="L60" s="1"/>
      <c r="M60" s="1"/>
      <c r="N60" s="1">
        <v>2</v>
      </c>
      <c r="O60" s="1">
        <v>1</v>
      </c>
      <c r="P60" s="1">
        <v>5</v>
      </c>
      <c r="Q60" s="1"/>
      <c r="R60" s="1">
        <v>36</v>
      </c>
      <c r="S60" s="1"/>
      <c r="T60" s="1"/>
      <c r="U60" s="1"/>
      <c r="V60" s="639">
        <f t="shared" si="0"/>
        <v>1423</v>
      </c>
    </row>
    <row r="61" spans="1:22" ht="32.25" customHeight="1">
      <c r="A61" s="1" t="s">
        <v>124</v>
      </c>
      <c r="B61" s="11">
        <v>347</v>
      </c>
      <c r="C61" s="1"/>
      <c r="D61" s="1"/>
      <c r="E61" s="1"/>
      <c r="F61" s="1"/>
      <c r="G61" s="1">
        <v>436</v>
      </c>
      <c r="H61" s="1">
        <v>1</v>
      </c>
      <c r="I61" s="1"/>
      <c r="J61" s="1"/>
      <c r="K61" s="1">
        <v>2</v>
      </c>
      <c r="L61" s="1"/>
      <c r="M61" s="1"/>
      <c r="N61" s="1">
        <v>3</v>
      </c>
      <c r="O61" s="1"/>
      <c r="P61" s="1">
        <v>2</v>
      </c>
      <c r="Q61" s="1"/>
      <c r="R61" s="1">
        <v>4</v>
      </c>
      <c r="S61" s="1"/>
      <c r="T61" s="1"/>
      <c r="U61" s="1"/>
      <c r="V61" s="639">
        <f t="shared" si="0"/>
        <v>448</v>
      </c>
    </row>
    <row r="62" spans="1:22" ht="32.25" customHeight="1">
      <c r="A62" s="1" t="s">
        <v>126</v>
      </c>
      <c r="B62" s="11">
        <v>353</v>
      </c>
      <c r="C62" s="1">
        <v>2</v>
      </c>
      <c r="D62" s="1">
        <v>3</v>
      </c>
      <c r="E62" s="1"/>
      <c r="F62" s="1"/>
      <c r="G62" s="1">
        <v>414</v>
      </c>
      <c r="H62" s="1"/>
      <c r="I62" s="1">
        <v>1</v>
      </c>
      <c r="J62" s="1"/>
      <c r="K62" s="1"/>
      <c r="L62" s="1"/>
      <c r="M62" s="1"/>
      <c r="N62" s="1">
        <v>3</v>
      </c>
      <c r="O62" s="1"/>
      <c r="P62" s="1"/>
      <c r="Q62" s="1"/>
      <c r="R62" s="1">
        <v>3</v>
      </c>
      <c r="S62" s="1"/>
      <c r="T62" s="1"/>
      <c r="U62" s="1"/>
      <c r="V62" s="639">
        <f t="shared" si="0"/>
        <v>426</v>
      </c>
    </row>
    <row r="63" spans="1:22" ht="32.25" customHeight="1">
      <c r="A63" s="1" t="s">
        <v>941</v>
      </c>
      <c r="B63" s="11">
        <v>360</v>
      </c>
      <c r="C63" s="1">
        <v>192</v>
      </c>
      <c r="D63" s="1">
        <v>310</v>
      </c>
      <c r="E63" s="1">
        <v>3</v>
      </c>
      <c r="F63" s="1">
        <v>16</v>
      </c>
      <c r="G63" s="1">
        <v>11173</v>
      </c>
      <c r="H63" s="1">
        <v>56</v>
      </c>
      <c r="I63" s="1">
        <v>39</v>
      </c>
      <c r="J63" s="1">
        <v>70</v>
      </c>
      <c r="K63" s="1">
        <v>60</v>
      </c>
      <c r="L63" s="1">
        <v>66</v>
      </c>
      <c r="M63" s="1">
        <v>1</v>
      </c>
      <c r="N63" s="1">
        <v>300</v>
      </c>
      <c r="O63" s="1">
        <v>30</v>
      </c>
      <c r="P63" s="1">
        <v>24</v>
      </c>
      <c r="Q63" s="1">
        <v>18</v>
      </c>
      <c r="R63" s="1">
        <v>670</v>
      </c>
      <c r="S63" s="1">
        <v>9</v>
      </c>
      <c r="T63" s="1"/>
      <c r="U63" s="1"/>
      <c r="V63" s="639">
        <f t="shared" si="0"/>
        <v>13037</v>
      </c>
    </row>
    <row r="64" spans="1:22" ht="32.25" customHeight="1">
      <c r="A64" s="1" t="s">
        <v>131</v>
      </c>
      <c r="B64" s="11">
        <v>361</v>
      </c>
      <c r="C64" s="1"/>
      <c r="D64" s="1">
        <v>2</v>
      </c>
      <c r="E64" s="1"/>
      <c r="F64" s="1">
        <v>28</v>
      </c>
      <c r="G64" s="1">
        <v>10772</v>
      </c>
      <c r="H64" s="1"/>
      <c r="I64" s="1">
        <v>8</v>
      </c>
      <c r="J64" s="1">
        <v>9</v>
      </c>
      <c r="K64" s="1">
        <v>27</v>
      </c>
      <c r="L64" s="1">
        <v>452</v>
      </c>
      <c r="M64" s="1">
        <v>1</v>
      </c>
      <c r="N64" s="1">
        <v>3</v>
      </c>
      <c r="O64" s="1">
        <v>8</v>
      </c>
      <c r="P64" s="1">
        <v>6</v>
      </c>
      <c r="Q64" s="1"/>
      <c r="R64" s="1">
        <v>3</v>
      </c>
      <c r="S64" s="1">
        <v>6</v>
      </c>
      <c r="T64" s="1"/>
      <c r="U64" s="1"/>
      <c r="V64" s="639">
        <f t="shared" si="0"/>
        <v>11325</v>
      </c>
    </row>
    <row r="65" spans="1:22" ht="32.25" customHeight="1">
      <c r="A65" s="1" t="s">
        <v>133</v>
      </c>
      <c r="B65" s="11">
        <v>364</v>
      </c>
      <c r="C65" s="1">
        <v>99</v>
      </c>
      <c r="D65" s="1">
        <v>24</v>
      </c>
      <c r="E65" s="1"/>
      <c r="F65" s="1">
        <v>1</v>
      </c>
      <c r="G65" s="1">
        <v>1107</v>
      </c>
      <c r="H65" s="1">
        <v>6</v>
      </c>
      <c r="I65" s="1">
        <v>6</v>
      </c>
      <c r="J65" s="1"/>
      <c r="K65" s="1">
        <v>5</v>
      </c>
      <c r="L65" s="1">
        <v>1530</v>
      </c>
      <c r="M65" s="1"/>
      <c r="N65" s="1">
        <v>9</v>
      </c>
      <c r="O65" s="1">
        <v>2</v>
      </c>
      <c r="P65" s="1">
        <v>1</v>
      </c>
      <c r="Q65" s="1">
        <v>1</v>
      </c>
      <c r="R65" s="1">
        <v>11</v>
      </c>
      <c r="S65" s="1">
        <v>1</v>
      </c>
      <c r="T65" s="1"/>
      <c r="U65" s="1"/>
      <c r="V65" s="639">
        <f t="shared" si="0"/>
        <v>2803</v>
      </c>
    </row>
    <row r="66" spans="1:22" ht="32.25" customHeight="1">
      <c r="A66" s="1" t="s">
        <v>135</v>
      </c>
      <c r="B66" s="11">
        <v>368</v>
      </c>
      <c r="C66" s="1"/>
      <c r="D66" s="1">
        <v>1</v>
      </c>
      <c r="E66" s="1"/>
      <c r="F66" s="1"/>
      <c r="G66" s="1">
        <v>433</v>
      </c>
      <c r="H66" s="1">
        <v>1</v>
      </c>
      <c r="I66" s="1"/>
      <c r="J66" s="1"/>
      <c r="K66" s="1">
        <v>5</v>
      </c>
      <c r="L66" s="1">
        <v>3</v>
      </c>
      <c r="M66" s="1"/>
      <c r="N66" s="1">
        <v>16</v>
      </c>
      <c r="O66" s="1"/>
      <c r="P66" s="1"/>
      <c r="Q66" s="1"/>
      <c r="R66" s="1">
        <v>15</v>
      </c>
      <c r="S66" s="1"/>
      <c r="T66" s="1"/>
      <c r="U66" s="1"/>
      <c r="V66" s="639">
        <f t="shared" si="0"/>
        <v>474</v>
      </c>
    </row>
    <row r="67" spans="1:22" ht="32.25" customHeight="1">
      <c r="A67" s="1" t="s">
        <v>931</v>
      </c>
      <c r="B67" s="11">
        <v>376</v>
      </c>
      <c r="C67" s="1">
        <v>27</v>
      </c>
      <c r="D67" s="1">
        <v>232</v>
      </c>
      <c r="E67" s="1">
        <v>2</v>
      </c>
      <c r="F67" s="1">
        <v>2</v>
      </c>
      <c r="G67" s="1">
        <v>2956</v>
      </c>
      <c r="H67" s="1">
        <v>40</v>
      </c>
      <c r="I67" s="1">
        <v>5</v>
      </c>
      <c r="J67" s="1">
        <v>41</v>
      </c>
      <c r="K67" s="1">
        <v>13</v>
      </c>
      <c r="L67" s="1">
        <v>17</v>
      </c>
      <c r="M67" s="1"/>
      <c r="N67" s="1">
        <v>52</v>
      </c>
      <c r="O67" s="1">
        <v>5</v>
      </c>
      <c r="P67" s="1">
        <v>14</v>
      </c>
      <c r="Q67" s="1">
        <v>5</v>
      </c>
      <c r="R67" s="1">
        <v>63</v>
      </c>
      <c r="S67" s="1"/>
      <c r="T67" s="1">
        <v>1</v>
      </c>
      <c r="U67" s="1"/>
      <c r="V67" s="639">
        <f t="shared" si="0"/>
        <v>3475</v>
      </c>
    </row>
    <row r="68" spans="1:22" ht="32.25" customHeight="1">
      <c r="A68" s="1" t="s">
        <v>139</v>
      </c>
      <c r="B68" s="11">
        <v>380</v>
      </c>
      <c r="C68" s="1">
        <v>27</v>
      </c>
      <c r="D68" s="1">
        <v>20</v>
      </c>
      <c r="E68" s="1"/>
      <c r="F68" s="1">
        <v>2</v>
      </c>
      <c r="G68" s="1">
        <v>1715</v>
      </c>
      <c r="H68" s="1">
        <v>2</v>
      </c>
      <c r="I68" s="1">
        <v>9</v>
      </c>
      <c r="J68" s="1">
        <v>1</v>
      </c>
      <c r="K68" s="1">
        <v>103</v>
      </c>
      <c r="L68" s="1">
        <v>6</v>
      </c>
      <c r="M68" s="1"/>
      <c r="N68" s="1">
        <v>25</v>
      </c>
      <c r="O68" s="1">
        <v>1</v>
      </c>
      <c r="P68" s="1">
        <v>6</v>
      </c>
      <c r="Q68" s="1"/>
      <c r="R68" s="1">
        <v>35</v>
      </c>
      <c r="S68" s="1">
        <v>2</v>
      </c>
      <c r="T68" s="1">
        <v>60</v>
      </c>
      <c r="U68" s="1"/>
      <c r="V68" s="639">
        <f t="shared" si="0"/>
        <v>2014</v>
      </c>
    </row>
    <row r="69" spans="1:22" ht="32.25" customHeight="1">
      <c r="A69" s="1" t="s">
        <v>141</v>
      </c>
      <c r="B69" s="11">
        <v>390</v>
      </c>
      <c r="C69" s="1">
        <v>2</v>
      </c>
      <c r="D69" s="1"/>
      <c r="E69" s="1"/>
      <c r="F69" s="1"/>
      <c r="G69" s="1">
        <v>814</v>
      </c>
      <c r="H69" s="1"/>
      <c r="I69" s="1"/>
      <c r="J69" s="1"/>
      <c r="K69" s="1"/>
      <c r="L69" s="1">
        <v>2</v>
      </c>
      <c r="M69" s="1"/>
      <c r="N69" s="1">
        <v>2</v>
      </c>
      <c r="O69" s="1">
        <v>1</v>
      </c>
      <c r="P69" s="1"/>
      <c r="Q69" s="1"/>
      <c r="R69" s="1">
        <v>9</v>
      </c>
      <c r="S69" s="1">
        <v>2</v>
      </c>
      <c r="T69" s="1"/>
      <c r="U69" s="1"/>
      <c r="V69" s="639">
        <f t="shared" ref="V69:V129" si="1">SUM(C69:U69)</f>
        <v>832</v>
      </c>
    </row>
    <row r="70" spans="1:22" ht="32.25" customHeight="1">
      <c r="A70" s="1" t="s">
        <v>932</v>
      </c>
      <c r="B70" s="11">
        <v>400</v>
      </c>
      <c r="C70" s="1">
        <v>6</v>
      </c>
      <c r="D70" s="1">
        <v>2</v>
      </c>
      <c r="E70" s="1"/>
      <c r="F70" s="1"/>
      <c r="G70" s="1">
        <v>4171</v>
      </c>
      <c r="H70" s="1"/>
      <c r="I70" s="1"/>
      <c r="J70" s="1"/>
      <c r="K70" s="1">
        <v>25</v>
      </c>
      <c r="L70" s="1">
        <v>9</v>
      </c>
      <c r="M70" s="1">
        <v>1</v>
      </c>
      <c r="N70" s="1">
        <v>10</v>
      </c>
      <c r="O70" s="1">
        <v>1</v>
      </c>
      <c r="P70" s="1">
        <v>2</v>
      </c>
      <c r="Q70" s="1"/>
      <c r="R70" s="1">
        <v>32</v>
      </c>
      <c r="S70" s="1"/>
      <c r="T70" s="1"/>
      <c r="U70" s="1"/>
      <c r="V70" s="639">
        <f t="shared" si="1"/>
        <v>4259</v>
      </c>
    </row>
    <row r="71" spans="1:22" ht="32.25" customHeight="1">
      <c r="A71" s="1" t="s">
        <v>145</v>
      </c>
      <c r="B71" s="11">
        <v>411</v>
      </c>
      <c r="C71" s="1">
        <v>5</v>
      </c>
      <c r="D71" s="1">
        <v>3</v>
      </c>
      <c r="E71" s="1"/>
      <c r="F71" s="1">
        <v>3</v>
      </c>
      <c r="G71" s="1">
        <v>2876</v>
      </c>
      <c r="H71" s="1">
        <v>1</v>
      </c>
      <c r="I71" s="1"/>
      <c r="J71" s="1"/>
      <c r="K71" s="1">
        <v>2</v>
      </c>
      <c r="L71" s="1">
        <v>1</v>
      </c>
      <c r="M71" s="1">
        <v>1</v>
      </c>
      <c r="N71" s="1">
        <v>1</v>
      </c>
      <c r="O71" s="1"/>
      <c r="P71" s="1"/>
      <c r="Q71" s="1"/>
      <c r="R71" s="1">
        <v>1</v>
      </c>
      <c r="S71" s="1"/>
      <c r="T71" s="1"/>
      <c r="U71" s="1"/>
      <c r="V71" s="639">
        <f t="shared" si="1"/>
        <v>2894</v>
      </c>
    </row>
    <row r="72" spans="1:22" ht="32.25" customHeight="1">
      <c r="A72" s="1" t="s">
        <v>147</v>
      </c>
      <c r="B72" s="11">
        <v>425</v>
      </c>
      <c r="C72" s="1">
        <v>1</v>
      </c>
      <c r="D72" s="1">
        <v>1</v>
      </c>
      <c r="E72" s="1"/>
      <c r="F72" s="1">
        <v>2</v>
      </c>
      <c r="G72" s="1">
        <v>1525</v>
      </c>
      <c r="H72" s="1"/>
      <c r="I72" s="1">
        <v>6</v>
      </c>
      <c r="J72" s="1">
        <v>3</v>
      </c>
      <c r="K72" s="1">
        <v>13</v>
      </c>
      <c r="L72" s="1">
        <v>7</v>
      </c>
      <c r="M72" s="1"/>
      <c r="N72" s="1">
        <v>8</v>
      </c>
      <c r="O72" s="1"/>
      <c r="P72" s="1">
        <v>2</v>
      </c>
      <c r="Q72" s="1"/>
      <c r="R72" s="1">
        <v>9</v>
      </c>
      <c r="S72" s="1"/>
      <c r="T72" s="1"/>
      <c r="U72" s="1"/>
      <c r="V72" s="639">
        <f t="shared" si="1"/>
        <v>1577</v>
      </c>
    </row>
    <row r="73" spans="1:22" ht="32.25" customHeight="1">
      <c r="A73" s="1" t="s">
        <v>149</v>
      </c>
      <c r="B73" s="11">
        <v>440</v>
      </c>
      <c r="C73" s="1">
        <v>27</v>
      </c>
      <c r="D73" s="1">
        <v>15</v>
      </c>
      <c r="E73" s="1">
        <v>3</v>
      </c>
      <c r="F73" s="1">
        <v>9</v>
      </c>
      <c r="G73" s="1">
        <v>5568</v>
      </c>
      <c r="H73" s="1">
        <v>14</v>
      </c>
      <c r="I73" s="1">
        <v>14</v>
      </c>
      <c r="J73" s="1">
        <v>1</v>
      </c>
      <c r="K73" s="1">
        <v>14</v>
      </c>
      <c r="L73" s="1">
        <v>20</v>
      </c>
      <c r="M73" s="1"/>
      <c r="N73" s="1">
        <v>16</v>
      </c>
      <c r="O73" s="1">
        <v>40</v>
      </c>
      <c r="P73" s="1">
        <v>10</v>
      </c>
      <c r="Q73" s="1"/>
      <c r="R73" s="1">
        <v>543</v>
      </c>
      <c r="S73" s="1">
        <v>2</v>
      </c>
      <c r="T73" s="1"/>
      <c r="U73" s="1"/>
      <c r="V73" s="639">
        <f t="shared" si="1"/>
        <v>6296</v>
      </c>
    </row>
    <row r="74" spans="1:22" ht="32.25" customHeight="1">
      <c r="A74" s="1" t="s">
        <v>151</v>
      </c>
      <c r="B74" s="11">
        <v>467</v>
      </c>
      <c r="C74" s="1">
        <v>1</v>
      </c>
      <c r="D74" s="1">
        <v>4</v>
      </c>
      <c r="E74" s="1"/>
      <c r="F74" s="1">
        <v>3</v>
      </c>
      <c r="G74" s="1">
        <v>1494</v>
      </c>
      <c r="H74" s="1"/>
      <c r="I74" s="1"/>
      <c r="J74" s="1"/>
      <c r="K74" s="1"/>
      <c r="L74" s="1">
        <v>31</v>
      </c>
      <c r="M74" s="1"/>
      <c r="N74" s="1">
        <v>2</v>
      </c>
      <c r="O74" s="1"/>
      <c r="P74" s="1">
        <v>1</v>
      </c>
      <c r="Q74" s="1"/>
      <c r="R74" s="1">
        <v>1</v>
      </c>
      <c r="S74" s="1"/>
      <c r="T74" s="1"/>
      <c r="U74" s="1"/>
      <c r="V74" s="639">
        <f t="shared" si="1"/>
        <v>1537</v>
      </c>
    </row>
    <row r="75" spans="1:22" ht="32.25" customHeight="1">
      <c r="A75" s="1" t="s">
        <v>153</v>
      </c>
      <c r="B75" s="11">
        <v>475</v>
      </c>
      <c r="C75" s="1">
        <v>2</v>
      </c>
      <c r="D75" s="1">
        <v>1</v>
      </c>
      <c r="E75" s="1"/>
      <c r="F75" s="1">
        <v>7</v>
      </c>
      <c r="G75" s="1">
        <v>985</v>
      </c>
      <c r="H75" s="1"/>
      <c r="I75" s="1"/>
      <c r="J75" s="1"/>
      <c r="K75" s="1"/>
      <c r="L75" s="1">
        <v>2554</v>
      </c>
      <c r="M75" s="1"/>
      <c r="N75" s="1"/>
      <c r="O75" s="1">
        <v>1</v>
      </c>
      <c r="P75" s="1">
        <v>3</v>
      </c>
      <c r="Q75" s="1"/>
      <c r="R75" s="1">
        <v>1</v>
      </c>
      <c r="S75" s="1"/>
      <c r="T75" s="1"/>
      <c r="U75" s="1"/>
      <c r="V75" s="639">
        <f t="shared" si="1"/>
        <v>3554</v>
      </c>
    </row>
    <row r="76" spans="1:22" ht="32.25" customHeight="1">
      <c r="A76" s="1" t="s">
        <v>155</v>
      </c>
      <c r="B76" s="11">
        <v>480</v>
      </c>
      <c r="C76" s="1">
        <v>6</v>
      </c>
      <c r="D76" s="1">
        <v>6</v>
      </c>
      <c r="E76" s="1">
        <v>3</v>
      </c>
      <c r="F76" s="1">
        <v>86</v>
      </c>
      <c r="G76" s="1">
        <v>11428</v>
      </c>
      <c r="H76" s="1">
        <v>3</v>
      </c>
      <c r="I76" s="1">
        <v>59</v>
      </c>
      <c r="J76" s="1">
        <v>1</v>
      </c>
      <c r="K76" s="1">
        <v>1</v>
      </c>
      <c r="L76" s="1">
        <v>2984</v>
      </c>
      <c r="M76" s="1">
        <v>1</v>
      </c>
      <c r="N76" s="1">
        <v>5</v>
      </c>
      <c r="O76" s="1">
        <v>11</v>
      </c>
      <c r="P76" s="1">
        <v>6</v>
      </c>
      <c r="Q76" s="1"/>
      <c r="R76" s="1">
        <v>155</v>
      </c>
      <c r="S76" s="1"/>
      <c r="T76" s="1"/>
      <c r="U76" s="1"/>
      <c r="V76" s="639">
        <f t="shared" si="1"/>
        <v>14755</v>
      </c>
    </row>
    <row r="77" spans="1:22" ht="32.25" customHeight="1">
      <c r="A77" s="1" t="s">
        <v>157</v>
      </c>
      <c r="B77" s="11">
        <v>483</v>
      </c>
      <c r="C77" s="1"/>
      <c r="D77" s="1">
        <v>3</v>
      </c>
      <c r="E77" s="1"/>
      <c r="F77" s="1">
        <v>6</v>
      </c>
      <c r="G77" s="1">
        <v>5770</v>
      </c>
      <c r="H77" s="1">
        <v>1</v>
      </c>
      <c r="I77" s="1">
        <v>10</v>
      </c>
      <c r="J77" s="1"/>
      <c r="K77" s="1">
        <v>2</v>
      </c>
      <c r="L77" s="1"/>
      <c r="M77" s="1"/>
      <c r="N77" s="1">
        <v>2</v>
      </c>
      <c r="O77" s="1"/>
      <c r="P77" s="1"/>
      <c r="Q77" s="1"/>
      <c r="R77" s="1">
        <v>4</v>
      </c>
      <c r="S77" s="1"/>
      <c r="T77" s="1"/>
      <c r="U77" s="1"/>
      <c r="V77" s="639">
        <f t="shared" si="1"/>
        <v>5798</v>
      </c>
    </row>
    <row r="78" spans="1:22" ht="32.25" customHeight="1">
      <c r="A78" s="1" t="s">
        <v>159</v>
      </c>
      <c r="B78" s="11">
        <v>490</v>
      </c>
      <c r="C78" s="1">
        <v>5</v>
      </c>
      <c r="D78" s="1">
        <v>11</v>
      </c>
      <c r="E78" s="1"/>
      <c r="F78" s="1">
        <v>30</v>
      </c>
      <c r="G78" s="1">
        <v>26429</v>
      </c>
      <c r="H78" s="1">
        <v>3</v>
      </c>
      <c r="I78" s="1">
        <v>131</v>
      </c>
      <c r="J78" s="1"/>
      <c r="K78" s="1"/>
      <c r="L78" s="1">
        <v>2128</v>
      </c>
      <c r="M78" s="1"/>
      <c r="N78" s="1">
        <v>14</v>
      </c>
      <c r="O78" s="1">
        <v>21</v>
      </c>
      <c r="P78" s="1">
        <v>7</v>
      </c>
      <c r="Q78" s="1">
        <v>1</v>
      </c>
      <c r="R78" s="1">
        <v>343</v>
      </c>
      <c r="S78" s="1">
        <v>3</v>
      </c>
      <c r="T78" s="1"/>
      <c r="U78" s="1"/>
      <c r="V78" s="639">
        <f t="shared" si="1"/>
        <v>29126</v>
      </c>
    </row>
    <row r="79" spans="1:22" ht="32.25" customHeight="1">
      <c r="A79" s="1" t="s">
        <v>161</v>
      </c>
      <c r="B79" s="11">
        <v>495</v>
      </c>
      <c r="C79" s="1">
        <v>1</v>
      </c>
      <c r="D79" s="1">
        <v>120</v>
      </c>
      <c r="E79" s="1">
        <v>3</v>
      </c>
      <c r="F79" s="1">
        <v>8</v>
      </c>
      <c r="G79" s="1">
        <v>9912</v>
      </c>
      <c r="H79" s="1">
        <v>3</v>
      </c>
      <c r="I79" s="1">
        <v>5</v>
      </c>
      <c r="J79" s="1"/>
      <c r="K79" s="1"/>
      <c r="L79" s="1">
        <v>10</v>
      </c>
      <c r="M79" s="1"/>
      <c r="N79" s="1">
        <v>6</v>
      </c>
      <c r="O79" s="1">
        <v>8</v>
      </c>
      <c r="P79" s="1"/>
      <c r="Q79" s="1"/>
      <c r="R79" s="1">
        <v>115</v>
      </c>
      <c r="S79" s="1"/>
      <c r="T79" s="1"/>
      <c r="U79" s="1"/>
      <c r="V79" s="639">
        <f t="shared" si="1"/>
        <v>10191</v>
      </c>
    </row>
    <row r="80" spans="1:22" ht="32.25" customHeight="1">
      <c r="A80" s="1" t="s">
        <v>163</v>
      </c>
      <c r="B80" s="11">
        <v>501</v>
      </c>
      <c r="C80" s="1"/>
      <c r="D80" s="1"/>
      <c r="E80" s="1"/>
      <c r="F80" s="1">
        <v>5</v>
      </c>
      <c r="G80" s="1">
        <v>280</v>
      </c>
      <c r="H80" s="1"/>
      <c r="I80" s="1"/>
      <c r="J80" s="1"/>
      <c r="K80" s="1">
        <v>1</v>
      </c>
      <c r="L80" s="1"/>
      <c r="M80" s="1"/>
      <c r="N80" s="1">
        <v>1</v>
      </c>
      <c r="O80" s="1"/>
      <c r="P80" s="1"/>
      <c r="Q80" s="1"/>
      <c r="R80" s="1">
        <v>7</v>
      </c>
      <c r="S80" s="1"/>
      <c r="T80" s="1"/>
      <c r="U80" s="1"/>
      <c r="V80" s="639">
        <f t="shared" si="1"/>
        <v>294</v>
      </c>
    </row>
    <row r="81" spans="1:22" ht="32.25" customHeight="1">
      <c r="A81" s="1" t="s">
        <v>933</v>
      </c>
      <c r="B81" s="11">
        <v>541</v>
      </c>
      <c r="C81" s="1">
        <v>12</v>
      </c>
      <c r="D81" s="1">
        <v>5</v>
      </c>
      <c r="E81" s="1"/>
      <c r="F81" s="1">
        <v>5</v>
      </c>
      <c r="G81" s="1">
        <v>3208</v>
      </c>
      <c r="H81" s="1"/>
      <c r="I81" s="1">
        <v>5</v>
      </c>
      <c r="J81" s="1"/>
      <c r="K81" s="1">
        <v>3</v>
      </c>
      <c r="L81" s="1"/>
      <c r="M81" s="1"/>
      <c r="N81" s="1">
        <v>6</v>
      </c>
      <c r="O81" s="1">
        <v>5</v>
      </c>
      <c r="P81" s="1">
        <v>1</v>
      </c>
      <c r="Q81" s="1"/>
      <c r="R81" s="1">
        <v>96</v>
      </c>
      <c r="S81" s="1">
        <v>6</v>
      </c>
      <c r="T81" s="1"/>
      <c r="U81" s="1"/>
      <c r="V81" s="639">
        <f t="shared" si="1"/>
        <v>3352</v>
      </c>
    </row>
    <row r="82" spans="1:22" ht="32.25" customHeight="1">
      <c r="A82" s="1" t="s">
        <v>167</v>
      </c>
      <c r="B82" s="11">
        <v>543</v>
      </c>
      <c r="C82" s="1"/>
      <c r="D82" s="1"/>
      <c r="E82" s="1"/>
      <c r="F82" s="1">
        <v>2</v>
      </c>
      <c r="G82" s="1">
        <v>5626</v>
      </c>
      <c r="H82" s="1"/>
      <c r="I82" s="1">
        <v>2</v>
      </c>
      <c r="J82" s="1"/>
      <c r="K82" s="1"/>
      <c r="L82" s="1"/>
      <c r="M82" s="1"/>
      <c r="N82" s="1">
        <v>3</v>
      </c>
      <c r="O82" s="1"/>
      <c r="P82" s="1"/>
      <c r="Q82" s="1"/>
      <c r="R82" s="1">
        <v>1</v>
      </c>
      <c r="S82" s="1"/>
      <c r="T82" s="1"/>
      <c r="U82" s="1"/>
      <c r="V82" s="639">
        <f t="shared" si="1"/>
        <v>5634</v>
      </c>
    </row>
    <row r="83" spans="1:22" ht="32.25" customHeight="1">
      <c r="A83" s="1" t="s">
        <v>169</v>
      </c>
      <c r="B83" s="11">
        <v>576</v>
      </c>
      <c r="C83" s="1">
        <v>2</v>
      </c>
      <c r="D83" s="1"/>
      <c r="E83" s="1"/>
      <c r="F83" s="1"/>
      <c r="G83" s="1">
        <v>524</v>
      </c>
      <c r="H83" s="1"/>
      <c r="I83" s="1"/>
      <c r="J83" s="1"/>
      <c r="K83" s="1"/>
      <c r="L83" s="1">
        <v>140</v>
      </c>
      <c r="M83" s="1"/>
      <c r="N83" s="1">
        <v>13</v>
      </c>
      <c r="O83" s="1"/>
      <c r="P83" s="1">
        <v>1</v>
      </c>
      <c r="Q83" s="1"/>
      <c r="R83" s="1">
        <v>4</v>
      </c>
      <c r="S83" s="1">
        <v>11</v>
      </c>
      <c r="T83" s="1"/>
      <c r="U83" s="1"/>
      <c r="V83" s="639">
        <f t="shared" si="1"/>
        <v>695</v>
      </c>
    </row>
    <row r="84" spans="1:22" ht="32.25" customHeight="1">
      <c r="A84" s="1" t="s">
        <v>171</v>
      </c>
      <c r="B84" s="11">
        <v>579</v>
      </c>
      <c r="C84" s="1">
        <v>15</v>
      </c>
      <c r="D84" s="1">
        <v>26</v>
      </c>
      <c r="E84" s="1"/>
      <c r="F84" s="1">
        <v>27</v>
      </c>
      <c r="G84" s="1">
        <v>5057</v>
      </c>
      <c r="H84" s="1"/>
      <c r="I84" s="1">
        <v>14</v>
      </c>
      <c r="J84" s="1">
        <v>39</v>
      </c>
      <c r="K84" s="1">
        <v>34</v>
      </c>
      <c r="L84" s="1">
        <v>53</v>
      </c>
      <c r="M84" s="1"/>
      <c r="N84" s="1">
        <v>52</v>
      </c>
      <c r="O84" s="1"/>
      <c r="P84" s="1"/>
      <c r="Q84" s="1">
        <v>1</v>
      </c>
      <c r="R84" s="1">
        <v>161</v>
      </c>
      <c r="S84" s="1">
        <v>1</v>
      </c>
      <c r="T84" s="1"/>
      <c r="U84" s="1"/>
      <c r="V84" s="639">
        <f t="shared" si="1"/>
        <v>5480</v>
      </c>
    </row>
    <row r="85" spans="1:22" ht="32.25" customHeight="1">
      <c r="A85" s="1" t="s">
        <v>173</v>
      </c>
      <c r="B85" s="11">
        <v>585</v>
      </c>
      <c r="C85" s="1">
        <v>5</v>
      </c>
      <c r="D85" s="1">
        <v>8</v>
      </c>
      <c r="E85" s="1"/>
      <c r="F85" s="1">
        <v>2</v>
      </c>
      <c r="G85" s="1">
        <v>1290</v>
      </c>
      <c r="H85" s="1">
        <v>2</v>
      </c>
      <c r="I85" s="1">
        <v>3</v>
      </c>
      <c r="J85" s="1">
        <v>1</v>
      </c>
      <c r="K85" s="1">
        <v>7</v>
      </c>
      <c r="L85" s="1">
        <v>4</v>
      </c>
      <c r="M85" s="1"/>
      <c r="N85" s="1">
        <v>9</v>
      </c>
      <c r="O85" s="1">
        <v>2</v>
      </c>
      <c r="P85" s="1">
        <v>3</v>
      </c>
      <c r="Q85" s="1"/>
      <c r="R85" s="1">
        <v>18</v>
      </c>
      <c r="S85" s="1"/>
      <c r="T85" s="1"/>
      <c r="U85" s="1"/>
      <c r="V85" s="639">
        <f t="shared" si="1"/>
        <v>1354</v>
      </c>
    </row>
    <row r="86" spans="1:22" ht="32.25" customHeight="1">
      <c r="A86" s="1" t="s">
        <v>175</v>
      </c>
      <c r="B86" s="11">
        <v>591</v>
      </c>
      <c r="C86" s="1"/>
      <c r="D86" s="1">
        <v>11</v>
      </c>
      <c r="E86" s="1"/>
      <c r="F86" s="1">
        <v>14</v>
      </c>
      <c r="G86" s="1">
        <v>2682</v>
      </c>
      <c r="H86" s="1"/>
      <c r="I86" s="1">
        <v>11</v>
      </c>
      <c r="J86" s="1">
        <v>2</v>
      </c>
      <c r="K86" s="1">
        <v>3</v>
      </c>
      <c r="L86" s="1">
        <v>5</v>
      </c>
      <c r="M86" s="1"/>
      <c r="N86" s="1">
        <v>12</v>
      </c>
      <c r="O86" s="1">
        <v>6</v>
      </c>
      <c r="P86" s="1">
        <v>9</v>
      </c>
      <c r="Q86" s="1"/>
      <c r="R86" s="1">
        <v>103</v>
      </c>
      <c r="S86" s="1">
        <v>1</v>
      </c>
      <c r="T86" s="1"/>
      <c r="U86" s="1"/>
      <c r="V86" s="639">
        <f t="shared" si="1"/>
        <v>2859</v>
      </c>
    </row>
    <row r="87" spans="1:22" ht="32.25" customHeight="1">
      <c r="A87" s="1" t="s">
        <v>177</v>
      </c>
      <c r="B87" s="11">
        <v>604</v>
      </c>
      <c r="C87" s="1">
        <v>1</v>
      </c>
      <c r="D87" s="1">
        <v>72</v>
      </c>
      <c r="E87" s="1">
        <v>2</v>
      </c>
      <c r="F87" s="1">
        <v>40</v>
      </c>
      <c r="G87" s="1">
        <v>6348</v>
      </c>
      <c r="H87" s="1">
        <v>14</v>
      </c>
      <c r="I87" s="1">
        <v>20</v>
      </c>
      <c r="J87" s="1"/>
      <c r="K87" s="1">
        <v>2</v>
      </c>
      <c r="L87" s="1">
        <v>39</v>
      </c>
      <c r="M87" s="1"/>
      <c r="N87" s="1">
        <v>14</v>
      </c>
      <c r="O87" s="1">
        <v>10</v>
      </c>
      <c r="P87" s="1">
        <v>4</v>
      </c>
      <c r="Q87" s="1"/>
      <c r="R87" s="1">
        <v>144</v>
      </c>
      <c r="S87" s="1">
        <v>1</v>
      </c>
      <c r="T87" s="1"/>
      <c r="U87" s="1"/>
      <c r="V87" s="639">
        <f t="shared" si="1"/>
        <v>6711</v>
      </c>
    </row>
    <row r="88" spans="1:22" ht="32.25" customHeight="1">
      <c r="A88" s="1" t="s">
        <v>934</v>
      </c>
      <c r="B88" s="11">
        <v>607</v>
      </c>
      <c r="C88" s="1">
        <v>11</v>
      </c>
      <c r="D88" s="1">
        <v>1</v>
      </c>
      <c r="E88" s="1">
        <v>1</v>
      </c>
      <c r="F88" s="1">
        <v>1</v>
      </c>
      <c r="G88" s="1">
        <v>825</v>
      </c>
      <c r="H88" s="1">
        <v>1</v>
      </c>
      <c r="I88" s="1"/>
      <c r="J88" s="1">
        <v>10</v>
      </c>
      <c r="K88" s="1">
        <v>17</v>
      </c>
      <c r="L88" s="1">
        <v>3</v>
      </c>
      <c r="M88" s="1"/>
      <c r="N88" s="1">
        <v>5</v>
      </c>
      <c r="O88" s="1">
        <v>1</v>
      </c>
      <c r="P88" s="1">
        <v>30</v>
      </c>
      <c r="Q88" s="1">
        <v>1</v>
      </c>
      <c r="R88" s="1">
        <v>40</v>
      </c>
      <c r="S88" s="1">
        <v>1</v>
      </c>
      <c r="T88" s="1"/>
      <c r="U88" s="1"/>
      <c r="V88" s="639">
        <f t="shared" si="1"/>
        <v>948</v>
      </c>
    </row>
    <row r="89" spans="1:22" ht="32.25" customHeight="1">
      <c r="A89" s="1" t="s">
        <v>935</v>
      </c>
      <c r="B89" s="11">
        <v>615</v>
      </c>
      <c r="C89" s="1">
        <v>153</v>
      </c>
      <c r="D89" s="1">
        <v>66</v>
      </c>
      <c r="E89" s="1">
        <v>1</v>
      </c>
      <c r="F89" s="1">
        <v>7</v>
      </c>
      <c r="G89" s="1">
        <v>8200</v>
      </c>
      <c r="H89" s="1">
        <v>75</v>
      </c>
      <c r="I89" s="1">
        <v>8</v>
      </c>
      <c r="J89" s="1">
        <v>72</v>
      </c>
      <c r="K89" s="1">
        <v>62</v>
      </c>
      <c r="L89" s="1">
        <v>51</v>
      </c>
      <c r="M89" s="1">
        <v>2</v>
      </c>
      <c r="N89" s="1">
        <v>61</v>
      </c>
      <c r="O89" s="1">
        <v>48</v>
      </c>
      <c r="P89" s="1">
        <v>17</v>
      </c>
      <c r="Q89" s="1"/>
      <c r="R89" s="1">
        <v>423</v>
      </c>
      <c r="S89" s="1">
        <v>8</v>
      </c>
      <c r="T89" s="1"/>
      <c r="U89" s="1"/>
      <c r="V89" s="639">
        <f t="shared" si="1"/>
        <v>9254</v>
      </c>
    </row>
    <row r="90" spans="1:22" ht="32.25" customHeight="1">
      <c r="A90" s="1" t="s">
        <v>183</v>
      </c>
      <c r="B90" s="11">
        <v>628</v>
      </c>
      <c r="C90" s="1"/>
      <c r="D90" s="1">
        <v>1</v>
      </c>
      <c r="E90" s="1"/>
      <c r="F90" s="1">
        <v>1</v>
      </c>
      <c r="G90" s="1">
        <v>3663</v>
      </c>
      <c r="H90" s="1">
        <v>3</v>
      </c>
      <c r="I90" s="1"/>
      <c r="J90" s="1"/>
      <c r="K90" s="1">
        <v>8</v>
      </c>
      <c r="L90" s="1">
        <v>1</v>
      </c>
      <c r="M90" s="1"/>
      <c r="N90" s="1"/>
      <c r="O90" s="1"/>
      <c r="P90" s="1">
        <v>1</v>
      </c>
      <c r="Q90" s="1"/>
      <c r="R90" s="1">
        <v>3</v>
      </c>
      <c r="S90" s="1"/>
      <c r="T90" s="1"/>
      <c r="U90" s="1"/>
      <c r="V90" s="639">
        <f t="shared" si="1"/>
        <v>3681</v>
      </c>
    </row>
    <row r="91" spans="1:22" ht="32.25" customHeight="1">
      <c r="A91" s="1" t="s">
        <v>185</v>
      </c>
      <c r="B91" s="11">
        <v>631</v>
      </c>
      <c r="C91" s="1">
        <v>49</v>
      </c>
      <c r="D91" s="1">
        <v>16</v>
      </c>
      <c r="E91" s="1"/>
      <c r="F91" s="1">
        <v>1</v>
      </c>
      <c r="G91" s="1">
        <v>1628</v>
      </c>
      <c r="H91" s="1">
        <v>5</v>
      </c>
      <c r="I91" s="1">
        <v>14</v>
      </c>
      <c r="J91" s="1">
        <v>2</v>
      </c>
      <c r="K91" s="1">
        <v>6</v>
      </c>
      <c r="L91" s="1">
        <v>15</v>
      </c>
      <c r="M91" s="1">
        <v>8</v>
      </c>
      <c r="N91" s="1">
        <v>25</v>
      </c>
      <c r="O91" s="1">
        <v>2</v>
      </c>
      <c r="P91" s="1">
        <v>12</v>
      </c>
      <c r="Q91" s="1"/>
      <c r="R91" s="1">
        <v>78</v>
      </c>
      <c r="S91" s="1">
        <v>1</v>
      </c>
      <c r="T91" s="1"/>
      <c r="U91" s="1"/>
      <c r="V91" s="639">
        <f t="shared" si="1"/>
        <v>1862</v>
      </c>
    </row>
    <row r="92" spans="1:22" ht="32.25" customHeight="1">
      <c r="A92" s="1" t="s">
        <v>187</v>
      </c>
      <c r="B92" s="11">
        <v>642</v>
      </c>
      <c r="C92" s="1">
        <v>5</v>
      </c>
      <c r="D92" s="1">
        <v>5</v>
      </c>
      <c r="E92" s="1"/>
      <c r="F92" s="1">
        <v>1</v>
      </c>
      <c r="G92" s="1">
        <v>3844</v>
      </c>
      <c r="H92" s="1">
        <v>2</v>
      </c>
      <c r="I92" s="1">
        <v>2</v>
      </c>
      <c r="J92" s="1">
        <v>5</v>
      </c>
      <c r="K92" s="1">
        <v>26</v>
      </c>
      <c r="L92" s="1">
        <v>5</v>
      </c>
      <c r="M92" s="1"/>
      <c r="N92" s="1">
        <v>26</v>
      </c>
      <c r="O92" s="1"/>
      <c r="P92" s="1">
        <v>6</v>
      </c>
      <c r="Q92" s="1"/>
      <c r="R92" s="1">
        <v>35</v>
      </c>
      <c r="S92" s="1">
        <v>2</v>
      </c>
      <c r="T92" s="1"/>
      <c r="U92" s="1"/>
      <c r="V92" s="639">
        <f t="shared" si="1"/>
        <v>3964</v>
      </c>
    </row>
    <row r="93" spans="1:22" ht="32.25" customHeight="1">
      <c r="A93" s="1" t="s">
        <v>926</v>
      </c>
      <c r="B93" s="11">
        <v>647</v>
      </c>
      <c r="C93" s="1">
        <v>2</v>
      </c>
      <c r="D93" s="1"/>
      <c r="E93" s="1"/>
      <c r="F93" s="1"/>
      <c r="G93" s="1">
        <v>1594</v>
      </c>
      <c r="H93" s="1">
        <v>1</v>
      </c>
      <c r="I93" s="1"/>
      <c r="J93" s="1">
        <v>1</v>
      </c>
      <c r="K93" s="1"/>
      <c r="L93" s="1"/>
      <c r="M93" s="1"/>
      <c r="N93" s="1">
        <v>2</v>
      </c>
      <c r="O93" s="1"/>
      <c r="P93" s="1"/>
      <c r="Q93" s="1"/>
      <c r="R93" s="1">
        <v>3</v>
      </c>
      <c r="S93" s="1"/>
      <c r="T93" s="1"/>
      <c r="U93" s="1"/>
      <c r="V93" s="639">
        <f t="shared" si="1"/>
        <v>1603</v>
      </c>
    </row>
    <row r="94" spans="1:22" ht="32.25" customHeight="1">
      <c r="A94" s="1" t="s">
        <v>936</v>
      </c>
      <c r="B94" s="11">
        <v>649</v>
      </c>
      <c r="C94" s="1">
        <v>5</v>
      </c>
      <c r="D94" s="1">
        <v>5</v>
      </c>
      <c r="E94" s="1"/>
      <c r="F94" s="1">
        <v>6</v>
      </c>
      <c r="G94" s="1">
        <v>5773</v>
      </c>
      <c r="H94" s="1"/>
      <c r="I94" s="1">
        <v>25</v>
      </c>
      <c r="J94" s="1">
        <v>3</v>
      </c>
      <c r="K94" s="1">
        <v>1</v>
      </c>
      <c r="L94" s="1">
        <v>1</v>
      </c>
      <c r="M94" s="1"/>
      <c r="N94" s="1">
        <v>2</v>
      </c>
      <c r="O94" s="1"/>
      <c r="P94" s="1">
        <v>2</v>
      </c>
      <c r="Q94" s="1"/>
      <c r="R94" s="1">
        <v>21</v>
      </c>
      <c r="S94" s="1"/>
      <c r="T94" s="1"/>
      <c r="U94" s="1"/>
      <c r="V94" s="639">
        <f t="shared" si="1"/>
        <v>5844</v>
      </c>
    </row>
    <row r="95" spans="1:22" ht="32.25" customHeight="1">
      <c r="A95" s="1" t="s">
        <v>193</v>
      </c>
      <c r="B95" s="11">
        <v>652</v>
      </c>
      <c r="C95" s="1">
        <v>2</v>
      </c>
      <c r="D95" s="1">
        <v>3</v>
      </c>
      <c r="E95" s="1"/>
      <c r="F95" s="1">
        <v>6</v>
      </c>
      <c r="G95" s="1">
        <v>3946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>
        <v>1</v>
      </c>
      <c r="S95" s="1"/>
      <c r="T95" s="1"/>
      <c r="U95" s="1"/>
      <c r="V95" s="639">
        <f t="shared" si="1"/>
        <v>3958</v>
      </c>
    </row>
    <row r="96" spans="1:22" ht="32.25" customHeight="1">
      <c r="A96" s="1" t="s">
        <v>195</v>
      </c>
      <c r="B96" s="11">
        <v>656</v>
      </c>
      <c r="C96" s="1"/>
      <c r="D96" s="1">
        <v>2</v>
      </c>
      <c r="E96" s="1">
        <v>1</v>
      </c>
      <c r="F96" s="1">
        <v>1</v>
      </c>
      <c r="G96" s="1">
        <v>767</v>
      </c>
      <c r="H96" s="1">
        <v>1</v>
      </c>
      <c r="I96" s="1"/>
      <c r="J96" s="1"/>
      <c r="K96" s="1">
        <v>2</v>
      </c>
      <c r="L96" s="1">
        <v>4</v>
      </c>
      <c r="M96" s="1"/>
      <c r="N96" s="1">
        <v>4</v>
      </c>
      <c r="O96" s="1"/>
      <c r="P96" s="1">
        <v>9</v>
      </c>
      <c r="Q96" s="1"/>
      <c r="R96" s="1">
        <v>48</v>
      </c>
      <c r="S96" s="1"/>
      <c r="T96" s="1"/>
      <c r="U96" s="1"/>
      <c r="V96" s="639">
        <f t="shared" si="1"/>
        <v>839</v>
      </c>
    </row>
    <row r="97" spans="1:22" ht="32.25" customHeight="1">
      <c r="A97" s="1" t="s">
        <v>927</v>
      </c>
      <c r="B97" s="11">
        <v>658</v>
      </c>
      <c r="C97" s="1">
        <v>1</v>
      </c>
      <c r="D97" s="1">
        <v>2</v>
      </c>
      <c r="E97" s="1"/>
      <c r="F97" s="1"/>
      <c r="G97" s="1">
        <v>419</v>
      </c>
      <c r="H97" s="1"/>
      <c r="I97" s="1">
        <v>1</v>
      </c>
      <c r="J97" s="1"/>
      <c r="K97" s="1">
        <v>2</v>
      </c>
      <c r="L97" s="1"/>
      <c r="M97" s="1"/>
      <c r="N97" s="1"/>
      <c r="O97" s="1"/>
      <c r="P97" s="1">
        <v>1</v>
      </c>
      <c r="Q97" s="1"/>
      <c r="R97" s="1"/>
      <c r="S97" s="1"/>
      <c r="T97" s="1"/>
      <c r="U97" s="1"/>
      <c r="V97" s="639">
        <f t="shared" si="1"/>
        <v>426</v>
      </c>
    </row>
    <row r="98" spans="1:22" ht="32.25" customHeight="1">
      <c r="A98" s="1" t="s">
        <v>199</v>
      </c>
      <c r="B98" s="11">
        <v>659</v>
      </c>
      <c r="C98" s="1">
        <v>1</v>
      </c>
      <c r="D98" s="1">
        <v>6</v>
      </c>
      <c r="E98" s="1"/>
      <c r="F98" s="1">
        <v>5</v>
      </c>
      <c r="G98" s="1">
        <v>10024</v>
      </c>
      <c r="H98" s="1">
        <v>1</v>
      </c>
      <c r="I98" s="1">
        <v>10</v>
      </c>
      <c r="J98" s="1">
        <v>3</v>
      </c>
      <c r="K98" s="1"/>
      <c r="L98" s="1">
        <v>664</v>
      </c>
      <c r="M98" s="1"/>
      <c r="N98" s="1">
        <v>7</v>
      </c>
      <c r="O98" s="1">
        <v>1</v>
      </c>
      <c r="P98" s="1">
        <v>9</v>
      </c>
      <c r="Q98" s="1"/>
      <c r="R98" s="1">
        <v>50</v>
      </c>
      <c r="S98" s="1"/>
      <c r="T98" s="1"/>
      <c r="U98" s="1"/>
      <c r="V98" s="639">
        <f t="shared" si="1"/>
        <v>10781</v>
      </c>
    </row>
    <row r="99" spans="1:22" ht="32.25" customHeight="1">
      <c r="A99" s="1" t="s">
        <v>937</v>
      </c>
      <c r="B99" s="11">
        <v>660</v>
      </c>
      <c r="C99" s="1">
        <v>1</v>
      </c>
      <c r="D99" s="1">
        <v>3</v>
      </c>
      <c r="E99" s="1"/>
      <c r="F99" s="1">
        <v>19</v>
      </c>
      <c r="G99" s="1">
        <v>7492</v>
      </c>
      <c r="H99" s="1">
        <v>1</v>
      </c>
      <c r="I99" s="1">
        <v>5</v>
      </c>
      <c r="J99" s="1"/>
      <c r="K99" s="1">
        <v>2</v>
      </c>
      <c r="L99" s="1">
        <v>1</v>
      </c>
      <c r="M99" s="1"/>
      <c r="N99" s="1">
        <v>4</v>
      </c>
      <c r="O99" s="1">
        <v>2</v>
      </c>
      <c r="P99" s="1">
        <v>2</v>
      </c>
      <c r="Q99" s="1"/>
      <c r="R99" s="1">
        <v>44</v>
      </c>
      <c r="S99" s="1"/>
      <c r="T99" s="1"/>
      <c r="U99" s="1"/>
      <c r="V99" s="639">
        <f t="shared" si="1"/>
        <v>7576</v>
      </c>
    </row>
    <row r="100" spans="1:22" ht="32.25" customHeight="1">
      <c r="A100" s="1" t="s">
        <v>928</v>
      </c>
      <c r="B100" s="11">
        <v>664</v>
      </c>
      <c r="C100" s="1">
        <v>2</v>
      </c>
      <c r="D100" s="1">
        <v>56</v>
      </c>
      <c r="E100" s="1">
        <v>1</v>
      </c>
      <c r="F100" s="1">
        <v>3</v>
      </c>
      <c r="G100" s="1">
        <v>1184</v>
      </c>
      <c r="H100" s="1">
        <v>10</v>
      </c>
      <c r="I100" s="1">
        <v>4</v>
      </c>
      <c r="J100" s="1">
        <v>2</v>
      </c>
      <c r="K100" s="1">
        <v>12</v>
      </c>
      <c r="L100" s="1">
        <v>4</v>
      </c>
      <c r="M100" s="1">
        <v>2</v>
      </c>
      <c r="N100" s="1">
        <v>11</v>
      </c>
      <c r="O100" s="1">
        <v>1</v>
      </c>
      <c r="P100" s="1">
        <v>5</v>
      </c>
      <c r="Q100" s="1">
        <v>4</v>
      </c>
      <c r="R100" s="1">
        <v>51</v>
      </c>
      <c r="S100" s="1"/>
      <c r="T100" s="1"/>
      <c r="U100" s="1"/>
      <c r="V100" s="639">
        <f t="shared" si="1"/>
        <v>1352</v>
      </c>
    </row>
    <row r="101" spans="1:22" ht="32.25" customHeight="1">
      <c r="A101" s="1" t="s">
        <v>207</v>
      </c>
      <c r="B101" s="11">
        <v>665</v>
      </c>
      <c r="C101" s="1"/>
      <c r="D101" s="1">
        <v>9</v>
      </c>
      <c r="E101" s="1">
        <v>1</v>
      </c>
      <c r="F101" s="1">
        <v>19</v>
      </c>
      <c r="G101" s="1">
        <v>18220</v>
      </c>
      <c r="H101" s="1">
        <v>2</v>
      </c>
      <c r="I101" s="1">
        <v>8</v>
      </c>
      <c r="J101" s="1"/>
      <c r="K101" s="1">
        <v>1</v>
      </c>
      <c r="L101" s="1">
        <v>198</v>
      </c>
      <c r="M101" s="1"/>
      <c r="N101" s="1">
        <v>17</v>
      </c>
      <c r="O101" s="1"/>
      <c r="P101" s="1">
        <v>4</v>
      </c>
      <c r="Q101" s="1"/>
      <c r="R101" s="1">
        <v>103</v>
      </c>
      <c r="S101" s="1">
        <v>1</v>
      </c>
      <c r="T101" s="1"/>
      <c r="U101" s="1"/>
      <c r="V101" s="639">
        <f t="shared" si="1"/>
        <v>18583</v>
      </c>
    </row>
    <row r="102" spans="1:22" ht="32.25" customHeight="1">
      <c r="A102" s="1" t="s">
        <v>209</v>
      </c>
      <c r="B102" s="11">
        <v>667</v>
      </c>
      <c r="C102" s="1"/>
      <c r="D102" s="1">
        <v>1</v>
      </c>
      <c r="E102" s="1"/>
      <c r="F102" s="1">
        <v>5</v>
      </c>
      <c r="G102" s="1">
        <v>7537</v>
      </c>
      <c r="H102" s="1">
        <v>2</v>
      </c>
      <c r="I102" s="1">
        <v>37</v>
      </c>
      <c r="J102" s="1"/>
      <c r="K102" s="1">
        <v>15</v>
      </c>
      <c r="L102" s="1">
        <v>5</v>
      </c>
      <c r="M102" s="1"/>
      <c r="N102" s="1">
        <v>4</v>
      </c>
      <c r="O102" s="1"/>
      <c r="P102" s="1"/>
      <c r="Q102" s="1"/>
      <c r="R102" s="1">
        <v>13</v>
      </c>
      <c r="S102" s="1"/>
      <c r="T102" s="1"/>
      <c r="U102" s="1"/>
      <c r="V102" s="639">
        <f t="shared" si="1"/>
        <v>7619</v>
      </c>
    </row>
    <row r="103" spans="1:22" ht="32.25" customHeight="1">
      <c r="A103" s="1" t="s">
        <v>211</v>
      </c>
      <c r="B103" s="11">
        <v>670</v>
      </c>
      <c r="C103" s="1">
        <v>5</v>
      </c>
      <c r="D103" s="1">
        <v>4</v>
      </c>
      <c r="E103" s="1">
        <v>6</v>
      </c>
      <c r="F103" s="1">
        <v>6</v>
      </c>
      <c r="G103" s="1">
        <v>5245</v>
      </c>
      <c r="H103" s="1"/>
      <c r="I103" s="1">
        <v>15</v>
      </c>
      <c r="J103" s="1"/>
      <c r="K103" s="1">
        <v>5</v>
      </c>
      <c r="L103" s="1">
        <v>2</v>
      </c>
      <c r="M103" s="1"/>
      <c r="N103" s="1">
        <v>6</v>
      </c>
      <c r="O103" s="1">
        <v>3</v>
      </c>
      <c r="P103" s="1">
        <v>3</v>
      </c>
      <c r="Q103" s="1"/>
      <c r="R103" s="1">
        <v>13</v>
      </c>
      <c r="S103" s="1"/>
      <c r="T103" s="1"/>
      <c r="U103" s="1"/>
      <c r="V103" s="639">
        <f t="shared" si="1"/>
        <v>5313</v>
      </c>
    </row>
    <row r="104" spans="1:22" ht="32.25" customHeight="1">
      <c r="A104" s="1" t="s">
        <v>213</v>
      </c>
      <c r="B104" s="11">
        <v>674</v>
      </c>
      <c r="C104" s="1">
        <v>3</v>
      </c>
      <c r="D104" s="1">
        <v>6</v>
      </c>
      <c r="E104" s="1"/>
      <c r="F104" s="1">
        <v>1</v>
      </c>
      <c r="G104" s="1">
        <v>3597</v>
      </c>
      <c r="H104" s="1"/>
      <c r="I104" s="1">
        <v>5</v>
      </c>
      <c r="J104" s="1">
        <v>1</v>
      </c>
      <c r="K104" s="1">
        <v>3</v>
      </c>
      <c r="L104" s="1"/>
      <c r="M104" s="1"/>
      <c r="N104" s="1">
        <v>12</v>
      </c>
      <c r="O104" s="1">
        <v>7</v>
      </c>
      <c r="P104" s="1">
        <v>5</v>
      </c>
      <c r="Q104" s="1"/>
      <c r="R104" s="1">
        <v>19</v>
      </c>
      <c r="S104" s="1">
        <v>3</v>
      </c>
      <c r="T104" s="1"/>
      <c r="U104" s="1"/>
      <c r="V104" s="639">
        <f t="shared" si="1"/>
        <v>3662</v>
      </c>
    </row>
    <row r="105" spans="1:22" ht="32.25" customHeight="1">
      <c r="A105" s="1" t="s">
        <v>939</v>
      </c>
      <c r="B105" s="11">
        <v>679</v>
      </c>
      <c r="C105" s="1">
        <v>6</v>
      </c>
      <c r="D105" s="1">
        <v>15</v>
      </c>
      <c r="E105" s="1"/>
      <c r="F105" s="1">
        <v>1</v>
      </c>
      <c r="G105" s="1">
        <v>2040</v>
      </c>
      <c r="H105" s="1">
        <v>2</v>
      </c>
      <c r="I105" s="1">
        <v>2</v>
      </c>
      <c r="J105" s="1">
        <v>3</v>
      </c>
      <c r="K105" s="1">
        <v>9</v>
      </c>
      <c r="L105" s="1">
        <v>4</v>
      </c>
      <c r="M105" s="1">
        <v>1</v>
      </c>
      <c r="N105" s="1">
        <v>18</v>
      </c>
      <c r="O105" s="1">
        <v>5</v>
      </c>
      <c r="P105" s="1">
        <v>5</v>
      </c>
      <c r="Q105" s="1"/>
      <c r="R105" s="1">
        <v>30</v>
      </c>
      <c r="S105" s="1"/>
      <c r="T105" s="1"/>
      <c r="U105" s="1"/>
      <c r="V105" s="639">
        <f t="shared" si="1"/>
        <v>2141</v>
      </c>
    </row>
    <row r="106" spans="1:22" ht="32.25" customHeight="1">
      <c r="A106" s="1" t="s">
        <v>219</v>
      </c>
      <c r="B106" s="11">
        <v>686</v>
      </c>
      <c r="C106" s="1">
        <v>3</v>
      </c>
      <c r="D106" s="1">
        <v>5</v>
      </c>
      <c r="E106" s="1"/>
      <c r="F106" s="1">
        <v>3</v>
      </c>
      <c r="G106" s="1">
        <v>2147</v>
      </c>
      <c r="H106" s="1">
        <v>2</v>
      </c>
      <c r="I106" s="1">
        <v>4</v>
      </c>
      <c r="J106" s="1">
        <v>4</v>
      </c>
      <c r="K106" s="1">
        <v>14</v>
      </c>
      <c r="L106" s="1">
        <v>18</v>
      </c>
      <c r="M106" s="1"/>
      <c r="N106" s="1">
        <v>30</v>
      </c>
      <c r="O106" s="1">
        <v>4</v>
      </c>
      <c r="P106" s="1">
        <v>8</v>
      </c>
      <c r="Q106" s="1"/>
      <c r="R106" s="1">
        <v>53</v>
      </c>
      <c r="S106" s="1"/>
      <c r="T106" s="1"/>
      <c r="U106" s="1">
        <v>1</v>
      </c>
      <c r="V106" s="639">
        <f t="shared" si="1"/>
        <v>2296</v>
      </c>
    </row>
    <row r="107" spans="1:22" ht="32.25" customHeight="1">
      <c r="A107" s="1" t="s">
        <v>221</v>
      </c>
      <c r="B107" s="11">
        <v>690</v>
      </c>
      <c r="C107" s="1"/>
      <c r="D107" s="1">
        <v>1</v>
      </c>
      <c r="E107" s="1"/>
      <c r="F107" s="1">
        <v>2</v>
      </c>
      <c r="G107" s="1">
        <v>1656</v>
      </c>
      <c r="H107" s="1"/>
      <c r="I107" s="1">
        <v>4</v>
      </c>
      <c r="J107" s="1">
        <v>9</v>
      </c>
      <c r="K107" s="1">
        <v>5</v>
      </c>
      <c r="L107" s="1">
        <v>6</v>
      </c>
      <c r="M107" s="1"/>
      <c r="N107" s="1">
        <v>9</v>
      </c>
      <c r="O107" s="1">
        <v>1</v>
      </c>
      <c r="P107" s="1">
        <v>2</v>
      </c>
      <c r="Q107" s="1"/>
      <c r="R107" s="1">
        <v>14</v>
      </c>
      <c r="S107" s="1"/>
      <c r="T107" s="1">
        <v>7</v>
      </c>
      <c r="U107" s="1"/>
      <c r="V107" s="639">
        <f t="shared" si="1"/>
        <v>1716</v>
      </c>
    </row>
    <row r="108" spans="1:22" ht="32.25" customHeight="1">
      <c r="A108" s="1" t="s">
        <v>223</v>
      </c>
      <c r="B108" s="11">
        <v>697</v>
      </c>
      <c r="C108" s="1">
        <v>1</v>
      </c>
      <c r="D108" s="1">
        <v>23</v>
      </c>
      <c r="E108" s="1">
        <v>10</v>
      </c>
      <c r="F108" s="1">
        <v>7</v>
      </c>
      <c r="G108" s="1">
        <v>5083</v>
      </c>
      <c r="H108" s="1">
        <v>1</v>
      </c>
      <c r="I108" s="1">
        <v>8</v>
      </c>
      <c r="J108" s="1"/>
      <c r="K108" s="1">
        <v>5</v>
      </c>
      <c r="L108" s="1">
        <v>3</v>
      </c>
      <c r="M108" s="1"/>
      <c r="N108" s="1">
        <v>15</v>
      </c>
      <c r="O108" s="1">
        <v>15</v>
      </c>
      <c r="P108" s="1">
        <v>8</v>
      </c>
      <c r="Q108" s="1"/>
      <c r="R108" s="1">
        <v>89</v>
      </c>
      <c r="S108" s="1">
        <v>3</v>
      </c>
      <c r="T108" s="1"/>
      <c r="U108" s="1"/>
      <c r="V108" s="639">
        <f t="shared" si="1"/>
        <v>5271</v>
      </c>
    </row>
    <row r="109" spans="1:22" ht="32.25" customHeight="1">
      <c r="A109" s="1" t="s">
        <v>225</v>
      </c>
      <c r="B109" s="11">
        <v>736</v>
      </c>
      <c r="C109" s="1">
        <v>2</v>
      </c>
      <c r="D109" s="1">
        <v>17</v>
      </c>
      <c r="E109" s="1">
        <v>2</v>
      </c>
      <c r="F109" s="1">
        <v>6</v>
      </c>
      <c r="G109" s="1">
        <v>6309</v>
      </c>
      <c r="H109" s="1">
        <v>3</v>
      </c>
      <c r="I109" s="1">
        <v>15</v>
      </c>
      <c r="J109" s="1">
        <v>3</v>
      </c>
      <c r="K109" s="1">
        <v>2</v>
      </c>
      <c r="L109" s="1">
        <v>1311</v>
      </c>
      <c r="M109" s="1"/>
      <c r="N109" s="1">
        <v>20</v>
      </c>
      <c r="O109" s="1">
        <v>11</v>
      </c>
      <c r="P109" s="1">
        <v>8</v>
      </c>
      <c r="Q109" s="1">
        <v>1</v>
      </c>
      <c r="R109" s="1">
        <v>233</v>
      </c>
      <c r="S109" s="1"/>
      <c r="T109" s="1"/>
      <c r="U109" s="1"/>
      <c r="V109" s="639">
        <f t="shared" si="1"/>
        <v>7943</v>
      </c>
    </row>
    <row r="110" spans="1:22" ht="32.25" customHeight="1">
      <c r="A110" s="1" t="s">
        <v>228</v>
      </c>
      <c r="B110" s="11">
        <v>756</v>
      </c>
      <c r="C110" s="1">
        <v>7</v>
      </c>
      <c r="D110" s="1">
        <v>14</v>
      </c>
      <c r="E110" s="1">
        <v>1</v>
      </c>
      <c r="F110" s="1">
        <v>6</v>
      </c>
      <c r="G110" s="1">
        <v>9694</v>
      </c>
      <c r="H110" s="1">
        <v>4</v>
      </c>
      <c r="I110" s="1">
        <v>25</v>
      </c>
      <c r="J110" s="1">
        <v>4</v>
      </c>
      <c r="K110" s="1">
        <v>21</v>
      </c>
      <c r="L110" s="1">
        <v>9</v>
      </c>
      <c r="M110" s="1">
        <v>1</v>
      </c>
      <c r="N110" s="1">
        <v>28</v>
      </c>
      <c r="O110" s="1">
        <v>8</v>
      </c>
      <c r="P110" s="1">
        <v>5</v>
      </c>
      <c r="Q110" s="1">
        <v>1</v>
      </c>
      <c r="R110" s="1">
        <v>82</v>
      </c>
      <c r="S110" s="1">
        <v>1</v>
      </c>
      <c r="T110" s="1"/>
      <c r="U110" s="1"/>
      <c r="V110" s="639">
        <f t="shared" si="1"/>
        <v>9911</v>
      </c>
    </row>
    <row r="111" spans="1:22" ht="32.25" customHeight="1">
      <c r="A111" s="1" t="s">
        <v>230</v>
      </c>
      <c r="B111" s="11">
        <v>761</v>
      </c>
      <c r="C111" s="1">
        <v>4</v>
      </c>
      <c r="D111" s="1">
        <v>16</v>
      </c>
      <c r="E111" s="1"/>
      <c r="F111" s="1">
        <v>9</v>
      </c>
      <c r="G111" s="1">
        <v>1329</v>
      </c>
      <c r="H111" s="1">
        <v>2</v>
      </c>
      <c r="I111" s="1">
        <v>1</v>
      </c>
      <c r="J111" s="1"/>
      <c r="K111" s="1">
        <v>4</v>
      </c>
      <c r="L111" s="1">
        <v>10</v>
      </c>
      <c r="M111" s="1"/>
      <c r="N111" s="1">
        <v>8</v>
      </c>
      <c r="O111" s="1">
        <v>3</v>
      </c>
      <c r="P111" s="1">
        <v>3</v>
      </c>
      <c r="Q111" s="1"/>
      <c r="R111" s="1">
        <v>52</v>
      </c>
      <c r="S111" s="1"/>
      <c r="T111" s="1"/>
      <c r="U111" s="1"/>
      <c r="V111" s="639">
        <f t="shared" si="1"/>
        <v>1441</v>
      </c>
    </row>
    <row r="112" spans="1:22" ht="32.25" customHeight="1">
      <c r="A112" s="1" t="s">
        <v>232</v>
      </c>
      <c r="B112" s="11">
        <v>789</v>
      </c>
      <c r="C112" s="1"/>
      <c r="D112" s="1">
        <v>3</v>
      </c>
      <c r="E112" s="1"/>
      <c r="F112" s="1">
        <v>2</v>
      </c>
      <c r="G112" s="1">
        <v>1103</v>
      </c>
      <c r="H112" s="1">
        <v>2</v>
      </c>
      <c r="I112" s="1">
        <v>1</v>
      </c>
      <c r="J112" s="1"/>
      <c r="K112" s="1">
        <v>19</v>
      </c>
      <c r="L112" s="1">
        <v>41</v>
      </c>
      <c r="M112" s="1"/>
      <c r="N112" s="1">
        <v>14</v>
      </c>
      <c r="O112" s="1"/>
      <c r="P112" s="1">
        <v>27</v>
      </c>
      <c r="Q112" s="1"/>
      <c r="R112" s="1">
        <v>40</v>
      </c>
      <c r="S112" s="1"/>
      <c r="T112" s="1"/>
      <c r="U112" s="1"/>
      <c r="V112" s="639">
        <f t="shared" si="1"/>
        <v>1252</v>
      </c>
    </row>
    <row r="113" spans="1:22" ht="32.25" customHeight="1">
      <c r="A113" s="1" t="s">
        <v>234</v>
      </c>
      <c r="B113" s="11">
        <v>790</v>
      </c>
      <c r="C113" s="1">
        <v>1</v>
      </c>
      <c r="D113" s="1">
        <v>9</v>
      </c>
      <c r="E113" s="1"/>
      <c r="F113" s="1">
        <v>29</v>
      </c>
      <c r="G113" s="1">
        <v>14312</v>
      </c>
      <c r="H113" s="1">
        <v>1</v>
      </c>
      <c r="I113" s="1">
        <v>4</v>
      </c>
      <c r="J113" s="1">
        <v>10</v>
      </c>
      <c r="K113" s="1">
        <v>4</v>
      </c>
      <c r="L113" s="1">
        <v>29</v>
      </c>
      <c r="M113" s="1"/>
      <c r="N113" s="1">
        <v>8</v>
      </c>
      <c r="O113" s="1"/>
      <c r="P113" s="1"/>
      <c r="Q113" s="1"/>
      <c r="R113" s="1">
        <v>65</v>
      </c>
      <c r="S113" s="1">
        <v>1</v>
      </c>
      <c r="T113" s="1"/>
      <c r="U113" s="1"/>
      <c r="V113" s="639">
        <f t="shared" si="1"/>
        <v>14473</v>
      </c>
    </row>
    <row r="114" spans="1:22" ht="32.25" customHeight="1">
      <c r="A114" s="1" t="s">
        <v>236</v>
      </c>
      <c r="B114" s="11">
        <v>792</v>
      </c>
      <c r="C114" s="1"/>
      <c r="D114" s="1">
        <v>2</v>
      </c>
      <c r="E114" s="1">
        <v>1</v>
      </c>
      <c r="F114" s="1">
        <v>1</v>
      </c>
      <c r="G114" s="1">
        <v>214</v>
      </c>
      <c r="H114" s="1"/>
      <c r="I114" s="1">
        <v>11</v>
      </c>
      <c r="J114" s="1">
        <v>2</v>
      </c>
      <c r="K114" s="1">
        <v>5</v>
      </c>
      <c r="L114" s="1"/>
      <c r="M114" s="1"/>
      <c r="N114" s="1">
        <v>8</v>
      </c>
      <c r="O114" s="1"/>
      <c r="P114" s="1">
        <v>3</v>
      </c>
      <c r="Q114" s="1"/>
      <c r="R114" s="1">
        <v>2</v>
      </c>
      <c r="S114" s="1"/>
      <c r="T114" s="1"/>
      <c r="U114" s="1"/>
      <c r="V114" s="639">
        <f t="shared" si="1"/>
        <v>249</v>
      </c>
    </row>
    <row r="115" spans="1:22" ht="32.25" customHeight="1">
      <c r="A115" s="1" t="s">
        <v>238</v>
      </c>
      <c r="B115" s="11">
        <v>809</v>
      </c>
      <c r="C115" s="1">
        <v>3</v>
      </c>
      <c r="D115" s="1">
        <v>4</v>
      </c>
      <c r="E115" s="1"/>
      <c r="F115" s="1"/>
      <c r="G115" s="1">
        <v>386</v>
      </c>
      <c r="H115" s="1"/>
      <c r="I115" s="1"/>
      <c r="J115" s="1">
        <v>4</v>
      </c>
      <c r="K115" s="1">
        <v>15</v>
      </c>
      <c r="L115" s="1">
        <v>3</v>
      </c>
      <c r="M115" s="1"/>
      <c r="N115" s="1">
        <v>3</v>
      </c>
      <c r="O115" s="1"/>
      <c r="P115" s="1"/>
      <c r="Q115" s="1"/>
      <c r="R115" s="1">
        <v>6</v>
      </c>
      <c r="S115" s="1"/>
      <c r="T115" s="1"/>
      <c r="U115" s="1"/>
      <c r="V115" s="639">
        <f t="shared" si="1"/>
        <v>424</v>
      </c>
    </row>
    <row r="116" spans="1:22" ht="32.25" customHeight="1">
      <c r="A116" s="1" t="s">
        <v>240</v>
      </c>
      <c r="B116" s="11">
        <v>819</v>
      </c>
      <c r="C116" s="1"/>
      <c r="D116" s="1">
        <v>1</v>
      </c>
      <c r="E116" s="1"/>
      <c r="F116" s="1">
        <v>5</v>
      </c>
      <c r="G116" s="1">
        <v>1643</v>
      </c>
      <c r="H116" s="1"/>
      <c r="I116" s="1"/>
      <c r="J116" s="1"/>
      <c r="K116" s="1">
        <v>5</v>
      </c>
      <c r="L116" s="1"/>
      <c r="M116" s="1"/>
      <c r="N116" s="1">
        <v>2</v>
      </c>
      <c r="O116" s="1"/>
      <c r="P116" s="1">
        <v>2</v>
      </c>
      <c r="Q116" s="1"/>
      <c r="R116" s="1">
        <v>1</v>
      </c>
      <c r="S116" s="1"/>
      <c r="T116" s="1"/>
      <c r="U116" s="1"/>
      <c r="V116" s="639">
        <f t="shared" si="1"/>
        <v>1659</v>
      </c>
    </row>
    <row r="117" spans="1:22" ht="32.25" customHeight="1">
      <c r="A117" s="1" t="s">
        <v>242</v>
      </c>
      <c r="B117" s="11">
        <v>837</v>
      </c>
      <c r="C117" s="1">
        <v>400</v>
      </c>
      <c r="D117" s="1">
        <v>10</v>
      </c>
      <c r="E117" s="1">
        <v>23</v>
      </c>
      <c r="F117" s="1">
        <v>73</v>
      </c>
      <c r="G117" s="1">
        <v>61630</v>
      </c>
      <c r="H117" s="1">
        <v>6</v>
      </c>
      <c r="I117" s="1">
        <v>116</v>
      </c>
      <c r="J117" s="1">
        <v>12</v>
      </c>
      <c r="K117" s="1">
        <v>5</v>
      </c>
      <c r="L117" s="1">
        <v>2496</v>
      </c>
      <c r="M117" s="1">
        <v>8</v>
      </c>
      <c r="N117" s="1">
        <v>67</v>
      </c>
      <c r="O117" s="1">
        <v>43</v>
      </c>
      <c r="P117" s="1">
        <v>27</v>
      </c>
      <c r="Q117" s="1"/>
      <c r="R117" s="1">
        <v>570</v>
      </c>
      <c r="S117" s="1">
        <v>1</v>
      </c>
      <c r="T117" s="1"/>
      <c r="U117" s="1"/>
      <c r="V117" s="639">
        <f t="shared" si="1"/>
        <v>65487</v>
      </c>
    </row>
    <row r="118" spans="1:22" ht="32.25" customHeight="1">
      <c r="A118" s="1" t="s">
        <v>244</v>
      </c>
      <c r="B118" s="11">
        <v>842</v>
      </c>
      <c r="C118" s="1">
        <v>5</v>
      </c>
      <c r="D118" s="1"/>
      <c r="E118" s="1"/>
      <c r="F118" s="1">
        <v>2</v>
      </c>
      <c r="G118" s="1">
        <v>3360</v>
      </c>
      <c r="H118" s="1">
        <v>1</v>
      </c>
      <c r="I118" s="1">
        <v>1</v>
      </c>
      <c r="J118" s="1"/>
      <c r="K118" s="1"/>
      <c r="L118" s="1">
        <v>110</v>
      </c>
      <c r="M118" s="1"/>
      <c r="N118" s="1">
        <v>2</v>
      </c>
      <c r="O118" s="1"/>
      <c r="P118" s="1"/>
      <c r="Q118" s="1"/>
      <c r="R118" s="1">
        <v>12</v>
      </c>
      <c r="S118" s="1"/>
      <c r="T118" s="1"/>
      <c r="U118" s="1"/>
      <c r="V118" s="639">
        <f t="shared" si="1"/>
        <v>3493</v>
      </c>
    </row>
    <row r="119" spans="1:22" ht="32.25" customHeight="1">
      <c r="A119" s="1" t="s">
        <v>246</v>
      </c>
      <c r="B119" s="11">
        <v>847</v>
      </c>
      <c r="C119" s="1">
        <v>93</v>
      </c>
      <c r="D119" s="1">
        <v>46</v>
      </c>
      <c r="E119" s="1"/>
      <c r="F119" s="1">
        <v>16</v>
      </c>
      <c r="G119" s="1">
        <v>16795</v>
      </c>
      <c r="H119" s="1">
        <v>3</v>
      </c>
      <c r="I119" s="1">
        <v>24</v>
      </c>
      <c r="J119" s="1"/>
      <c r="K119" s="1">
        <v>14</v>
      </c>
      <c r="L119" s="1">
        <v>1175</v>
      </c>
      <c r="M119" s="1"/>
      <c r="N119" s="1">
        <v>13</v>
      </c>
      <c r="O119" s="1">
        <v>1</v>
      </c>
      <c r="P119" s="1">
        <v>8</v>
      </c>
      <c r="Q119" s="1">
        <v>1</v>
      </c>
      <c r="R119" s="1">
        <v>39</v>
      </c>
      <c r="S119" s="1"/>
      <c r="T119" s="1"/>
      <c r="U119" s="1"/>
      <c r="V119" s="639">
        <f t="shared" si="1"/>
        <v>18228</v>
      </c>
    </row>
    <row r="120" spans="1:22" ht="32.25" customHeight="1">
      <c r="A120" s="1" t="s">
        <v>248</v>
      </c>
      <c r="B120" s="11">
        <v>854</v>
      </c>
      <c r="C120" s="1"/>
      <c r="D120" s="1">
        <v>1</v>
      </c>
      <c r="E120" s="1">
        <v>1</v>
      </c>
      <c r="F120" s="1">
        <v>7</v>
      </c>
      <c r="G120" s="1">
        <v>6639</v>
      </c>
      <c r="H120" s="1">
        <v>4</v>
      </c>
      <c r="I120" s="1">
        <v>1</v>
      </c>
      <c r="J120" s="1"/>
      <c r="K120" s="1"/>
      <c r="L120" s="1">
        <v>3</v>
      </c>
      <c r="M120" s="1"/>
      <c r="N120" s="1">
        <v>2</v>
      </c>
      <c r="O120" s="1">
        <v>5</v>
      </c>
      <c r="P120" s="1"/>
      <c r="Q120" s="1"/>
      <c r="R120" s="1">
        <v>60</v>
      </c>
      <c r="S120" s="1"/>
      <c r="T120" s="1"/>
      <c r="U120" s="1"/>
      <c r="V120" s="639">
        <f t="shared" si="1"/>
        <v>6723</v>
      </c>
    </row>
    <row r="121" spans="1:22" ht="32.25" customHeight="1">
      <c r="A121" s="1" t="s">
        <v>251</v>
      </c>
      <c r="B121" s="11">
        <v>856</v>
      </c>
      <c r="C121" s="1">
        <v>7</v>
      </c>
      <c r="D121" s="1"/>
      <c r="E121" s="1"/>
      <c r="F121" s="1"/>
      <c r="G121" s="1">
        <v>291</v>
      </c>
      <c r="H121" s="1"/>
      <c r="I121" s="1"/>
      <c r="J121" s="1"/>
      <c r="K121" s="1">
        <v>5</v>
      </c>
      <c r="L121" s="1">
        <v>223</v>
      </c>
      <c r="M121" s="1"/>
      <c r="N121" s="1">
        <v>2</v>
      </c>
      <c r="O121" s="1">
        <v>1</v>
      </c>
      <c r="P121" s="1"/>
      <c r="Q121" s="1"/>
      <c r="R121" s="1">
        <v>6</v>
      </c>
      <c r="S121" s="1"/>
      <c r="T121" s="1"/>
      <c r="U121" s="1"/>
      <c r="V121" s="639">
        <f t="shared" si="1"/>
        <v>535</v>
      </c>
    </row>
    <row r="122" spans="1:22" ht="32.25" customHeight="1">
      <c r="A122" s="1" t="s">
        <v>253</v>
      </c>
      <c r="B122" s="11">
        <v>858</v>
      </c>
      <c r="C122" s="1"/>
      <c r="D122" s="1">
        <v>1</v>
      </c>
      <c r="E122" s="1"/>
      <c r="F122" s="1"/>
      <c r="G122" s="1">
        <v>2824</v>
      </c>
      <c r="H122" s="1"/>
      <c r="I122" s="1"/>
      <c r="J122" s="1"/>
      <c r="K122" s="1">
        <v>10</v>
      </c>
      <c r="L122" s="1">
        <v>4</v>
      </c>
      <c r="M122" s="1"/>
      <c r="N122" s="1">
        <v>7</v>
      </c>
      <c r="O122" s="1"/>
      <c r="P122" s="1"/>
      <c r="Q122" s="1"/>
      <c r="R122" s="1">
        <v>6</v>
      </c>
      <c r="S122" s="1">
        <v>1</v>
      </c>
      <c r="T122" s="1"/>
      <c r="U122" s="1"/>
      <c r="V122" s="639">
        <f t="shared" si="1"/>
        <v>2853</v>
      </c>
    </row>
    <row r="123" spans="1:22" ht="32.25" customHeight="1">
      <c r="A123" s="1" t="s">
        <v>255</v>
      </c>
      <c r="B123" s="11">
        <v>861</v>
      </c>
      <c r="C123" s="1">
        <v>2</v>
      </c>
      <c r="D123" s="1">
        <v>3</v>
      </c>
      <c r="E123" s="1"/>
      <c r="F123" s="1"/>
      <c r="G123" s="1">
        <v>637</v>
      </c>
      <c r="H123" s="1"/>
      <c r="I123" s="1">
        <v>1</v>
      </c>
      <c r="J123" s="1"/>
      <c r="K123" s="1">
        <v>13</v>
      </c>
      <c r="L123" s="1">
        <v>8</v>
      </c>
      <c r="M123" s="1"/>
      <c r="N123" s="1">
        <v>7</v>
      </c>
      <c r="O123" s="1"/>
      <c r="P123" s="1"/>
      <c r="Q123" s="1"/>
      <c r="R123" s="1">
        <v>6</v>
      </c>
      <c r="S123" s="1">
        <v>1</v>
      </c>
      <c r="T123" s="1"/>
      <c r="U123" s="1"/>
      <c r="V123" s="639">
        <f t="shared" si="1"/>
        <v>678</v>
      </c>
    </row>
    <row r="124" spans="1:22" ht="32.25" customHeight="1">
      <c r="A124" s="1" t="s">
        <v>922</v>
      </c>
      <c r="B124" s="11">
        <v>873</v>
      </c>
      <c r="C124" s="1">
        <v>1</v>
      </c>
      <c r="D124" s="1"/>
      <c r="E124" s="1"/>
      <c r="F124" s="1">
        <v>14</v>
      </c>
      <c r="G124" s="1">
        <v>3965</v>
      </c>
      <c r="H124" s="1"/>
      <c r="I124" s="1"/>
      <c r="J124" s="1"/>
      <c r="K124" s="1"/>
      <c r="L124" s="1">
        <v>1238</v>
      </c>
      <c r="M124" s="1"/>
      <c r="N124" s="1"/>
      <c r="O124" s="1"/>
      <c r="P124" s="1"/>
      <c r="Q124" s="1"/>
      <c r="R124" s="1">
        <v>1</v>
      </c>
      <c r="S124" s="1"/>
      <c r="T124" s="1"/>
      <c r="U124" s="1"/>
      <c r="V124" s="639">
        <f t="shared" si="1"/>
        <v>5219</v>
      </c>
    </row>
    <row r="125" spans="1:22" ht="32.25" customHeight="1">
      <c r="A125" s="1" t="s">
        <v>259</v>
      </c>
      <c r="B125" s="11">
        <v>885</v>
      </c>
      <c r="C125" s="1">
        <v>1</v>
      </c>
      <c r="D125" s="1">
        <v>4</v>
      </c>
      <c r="E125" s="1"/>
      <c r="F125" s="1">
        <v>1</v>
      </c>
      <c r="G125" s="1">
        <v>1050</v>
      </c>
      <c r="H125" s="1"/>
      <c r="I125" s="1"/>
      <c r="J125" s="1"/>
      <c r="K125" s="1"/>
      <c r="L125" s="1">
        <v>2</v>
      </c>
      <c r="M125" s="1"/>
      <c r="N125" s="1">
        <v>5</v>
      </c>
      <c r="O125" s="1"/>
      <c r="P125" s="1">
        <v>1</v>
      </c>
      <c r="Q125" s="1"/>
      <c r="R125" s="1">
        <v>13</v>
      </c>
      <c r="S125" s="1"/>
      <c r="T125" s="1"/>
      <c r="U125" s="1"/>
      <c r="V125" s="639">
        <f t="shared" si="1"/>
        <v>1077</v>
      </c>
    </row>
    <row r="126" spans="1:22" ht="32.25" customHeight="1">
      <c r="A126" s="1" t="s">
        <v>261</v>
      </c>
      <c r="B126" s="11">
        <v>887</v>
      </c>
      <c r="C126" s="1">
        <v>8</v>
      </c>
      <c r="D126" s="1">
        <v>84</v>
      </c>
      <c r="E126" s="1"/>
      <c r="F126" s="1">
        <v>7</v>
      </c>
      <c r="G126" s="1">
        <v>7554</v>
      </c>
      <c r="H126" s="1">
        <v>3</v>
      </c>
      <c r="I126" s="1">
        <v>8</v>
      </c>
      <c r="J126" s="1">
        <v>5</v>
      </c>
      <c r="K126" s="1">
        <v>18</v>
      </c>
      <c r="L126" s="1">
        <v>7</v>
      </c>
      <c r="M126" s="1"/>
      <c r="N126" s="1">
        <v>20</v>
      </c>
      <c r="O126" s="1"/>
      <c r="P126" s="1">
        <v>9</v>
      </c>
      <c r="Q126" s="1">
        <v>2</v>
      </c>
      <c r="R126" s="1">
        <v>56</v>
      </c>
      <c r="S126" s="1">
        <v>1</v>
      </c>
      <c r="T126" s="1"/>
      <c r="U126" s="1"/>
      <c r="V126" s="639">
        <f t="shared" si="1"/>
        <v>7782</v>
      </c>
    </row>
    <row r="127" spans="1:22" ht="32.25" customHeight="1">
      <c r="A127" s="1" t="s">
        <v>263</v>
      </c>
      <c r="B127" s="11">
        <v>890</v>
      </c>
      <c r="C127" s="1">
        <v>2</v>
      </c>
      <c r="D127" s="1">
        <v>22</v>
      </c>
      <c r="E127" s="1"/>
      <c r="F127" s="1">
        <v>9</v>
      </c>
      <c r="G127" s="1">
        <v>3751</v>
      </c>
      <c r="H127" s="1">
        <v>8</v>
      </c>
      <c r="I127" s="1">
        <v>5</v>
      </c>
      <c r="J127" s="1">
        <v>4</v>
      </c>
      <c r="K127" s="1">
        <v>19</v>
      </c>
      <c r="L127" s="1">
        <v>13</v>
      </c>
      <c r="M127" s="1"/>
      <c r="N127" s="1">
        <v>6</v>
      </c>
      <c r="O127" s="1">
        <v>3</v>
      </c>
      <c r="P127" s="1">
        <v>4</v>
      </c>
      <c r="Q127" s="1"/>
      <c r="R127" s="1">
        <v>41</v>
      </c>
      <c r="S127" s="1"/>
      <c r="T127" s="1"/>
      <c r="U127" s="1"/>
      <c r="V127" s="639">
        <f t="shared" si="1"/>
        <v>3887</v>
      </c>
    </row>
    <row r="128" spans="1:22" ht="32.25" customHeight="1">
      <c r="A128" s="1" t="s">
        <v>265</v>
      </c>
      <c r="B128" s="11">
        <v>893</v>
      </c>
      <c r="C128" s="1"/>
      <c r="D128" s="1">
        <v>3</v>
      </c>
      <c r="E128" s="1"/>
      <c r="F128" s="1">
        <v>3</v>
      </c>
      <c r="G128" s="1">
        <v>3336</v>
      </c>
      <c r="H128" s="1"/>
      <c r="I128" s="1">
        <v>20</v>
      </c>
      <c r="J128" s="1"/>
      <c r="K128" s="1">
        <v>21</v>
      </c>
      <c r="L128" s="1"/>
      <c r="M128" s="1"/>
      <c r="N128" s="1">
        <v>5</v>
      </c>
      <c r="O128" s="1"/>
      <c r="P128" s="1">
        <v>5</v>
      </c>
      <c r="Q128" s="1"/>
      <c r="R128" s="1">
        <v>38</v>
      </c>
      <c r="S128" s="1"/>
      <c r="T128" s="1"/>
      <c r="U128" s="1"/>
      <c r="V128" s="639">
        <f t="shared" si="1"/>
        <v>3431</v>
      </c>
    </row>
    <row r="129" spans="1:22" ht="32.25" customHeight="1">
      <c r="A129" s="1" t="s">
        <v>267</v>
      </c>
      <c r="B129" s="11">
        <v>895</v>
      </c>
      <c r="C129" s="1">
        <v>1</v>
      </c>
      <c r="D129" s="1">
        <v>17</v>
      </c>
      <c r="E129" s="1"/>
      <c r="F129" s="1">
        <v>11</v>
      </c>
      <c r="G129" s="1">
        <v>7026</v>
      </c>
      <c r="H129" s="1"/>
      <c r="I129" s="1">
        <v>8</v>
      </c>
      <c r="J129" s="1"/>
      <c r="K129" s="1">
        <v>1</v>
      </c>
      <c r="L129" s="1">
        <v>2345</v>
      </c>
      <c r="M129" s="1"/>
      <c r="N129" s="1">
        <v>11</v>
      </c>
      <c r="O129" s="1">
        <v>5</v>
      </c>
      <c r="P129" s="1">
        <v>9</v>
      </c>
      <c r="Q129" s="1"/>
      <c r="R129" s="1">
        <v>124</v>
      </c>
      <c r="S129" s="1">
        <v>1</v>
      </c>
      <c r="T129" s="1"/>
      <c r="U129" s="1"/>
      <c r="V129" s="639">
        <f t="shared" si="1"/>
        <v>9559</v>
      </c>
    </row>
    <row r="130" spans="1:22" s="58" customFormat="1" ht="32.25" customHeight="1">
      <c r="A130" s="198" t="s">
        <v>401</v>
      </c>
      <c r="B130" s="1142" t="s">
        <v>1154</v>
      </c>
      <c r="C130" s="1143"/>
      <c r="D130" s="1143"/>
      <c r="E130" s="1143"/>
      <c r="F130" s="1143"/>
      <c r="G130" s="1143"/>
      <c r="H130" s="1143"/>
      <c r="I130" s="1151"/>
    </row>
    <row r="131" spans="1:22" s="58" customFormat="1" ht="32.25" customHeight="1">
      <c r="A131" s="201" t="s">
        <v>966</v>
      </c>
      <c r="B131" s="1087" t="s">
        <v>405</v>
      </c>
      <c r="C131" s="1088"/>
      <c r="D131" s="1088"/>
      <c r="E131" s="1088"/>
      <c r="F131" s="1088"/>
      <c r="G131" s="1088"/>
      <c r="H131" s="1088"/>
      <c r="I131" s="1088"/>
    </row>
  </sheetData>
  <sortState xmlns:xlrd2="http://schemas.microsoft.com/office/spreadsheetml/2017/richdata2" ref="Y2:Z20">
    <sortCondition descending="1" ref="Z2:Z20"/>
  </sortState>
  <mergeCells count="5">
    <mergeCell ref="B131:I131"/>
    <mergeCell ref="A2:B3"/>
    <mergeCell ref="V2:V3"/>
    <mergeCell ref="A4:B4"/>
    <mergeCell ref="B130:I1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8209-4603-4C54-87BC-E0B773573CA3}">
  <sheetPr>
    <tabColor rgb="FFFFC000"/>
  </sheetPr>
  <dimension ref="B2:B23"/>
  <sheetViews>
    <sheetView tabSelected="1" topLeftCell="A2" zoomScale="85" zoomScaleNormal="85" workbookViewId="0">
      <selection activeCell="B5" sqref="B5"/>
    </sheetView>
  </sheetViews>
  <sheetFormatPr defaultColWidth="11.42578125" defaultRowHeight="12.75"/>
  <cols>
    <col min="2" max="2" width="116.140625" customWidth="1"/>
  </cols>
  <sheetData>
    <row r="2" spans="2:2" ht="18">
      <c r="B2" s="870" t="s">
        <v>345</v>
      </c>
    </row>
    <row r="3" spans="2:2" ht="18">
      <c r="B3" s="870" t="s">
        <v>346</v>
      </c>
    </row>
    <row r="4" spans="2:2" ht="18">
      <c r="B4" s="870" t="s">
        <v>347</v>
      </c>
    </row>
    <row r="5" spans="2:2" ht="18">
      <c r="B5" s="870" t="s">
        <v>348</v>
      </c>
    </row>
    <row r="6" spans="2:2" ht="18">
      <c r="B6" s="870" t="s">
        <v>349</v>
      </c>
    </row>
    <row r="7" spans="2:2" ht="18">
      <c r="B7" s="870" t="s">
        <v>350</v>
      </c>
    </row>
    <row r="8" spans="2:2" ht="18">
      <c r="B8" s="870" t="s">
        <v>351</v>
      </c>
    </row>
    <row r="9" spans="2:2" ht="18">
      <c r="B9" s="870" t="s">
        <v>352</v>
      </c>
    </row>
    <row r="10" spans="2:2" ht="18">
      <c r="B10" s="870" t="s">
        <v>353</v>
      </c>
    </row>
    <row r="11" spans="2:2" ht="18">
      <c r="B11" s="870" t="s">
        <v>354</v>
      </c>
    </row>
    <row r="12" spans="2:2" ht="18">
      <c r="B12" s="870" t="s">
        <v>355</v>
      </c>
    </row>
    <row r="13" spans="2:2" ht="18">
      <c r="B13" s="870" t="s">
        <v>356</v>
      </c>
    </row>
    <row r="14" spans="2:2" ht="18">
      <c r="B14" s="870" t="s">
        <v>357</v>
      </c>
    </row>
    <row r="15" spans="2:2" ht="18">
      <c r="B15" s="870" t="s">
        <v>358</v>
      </c>
    </row>
    <row r="16" spans="2:2" ht="18">
      <c r="B16" s="870" t="s">
        <v>359</v>
      </c>
    </row>
    <row r="17" spans="2:2" ht="18">
      <c r="B17" s="870" t="s">
        <v>360</v>
      </c>
    </row>
    <row r="18" spans="2:2" ht="18">
      <c r="B18" s="870" t="s">
        <v>361</v>
      </c>
    </row>
    <row r="19" spans="2:2" ht="18">
      <c r="B19" s="870" t="s">
        <v>362</v>
      </c>
    </row>
    <row r="20" spans="2:2" ht="18">
      <c r="B20" s="870" t="s">
        <v>363</v>
      </c>
    </row>
    <row r="21" spans="2:2" ht="18">
      <c r="B21" s="870" t="s">
        <v>364</v>
      </c>
    </row>
    <row r="22" spans="2:2" ht="18">
      <c r="B22" s="870" t="s">
        <v>365</v>
      </c>
    </row>
    <row r="23" spans="2:2" ht="18">
      <c r="B23" s="870" t="s">
        <v>366</v>
      </c>
    </row>
  </sheetData>
  <hyperlinks>
    <hyperlink ref="B3" location="'0.CONSOLIDADO REGION '!Área_de_impresión" display="0.   Consolidado de Afiliados por Subregión" xr:uid="{79080151-25DC-4CB1-8700-572D5B3D7DF2}"/>
    <hyperlink ref="B4" location="'1. Población_Afiliada_Regimen'!Área_de_impresión" display="1.   Población Afiliada por Régimen" xr:uid="{707E245F-A530-401F-8AA6-326B06A771DF}"/>
    <hyperlink ref="B5" location="'2. Afiliados_Esquema Asociativo'!Área_de_impresión" display="2.  Afiliados por Esquema Asociativo" xr:uid="{C1E20FB4-42D4-47CB-AA13-464623BE400B}"/>
    <hyperlink ref="B6" location="'3. Gráficos_Cobertura_Dpto'!Área_de_impresión" display="3.  Gráficos de Cobertura por Régimen y Año Total Departamento" xr:uid="{DD914676-3039-4FB3-8978-616738012A55}"/>
    <hyperlink ref="B7" location="'4. Gráficos_%Tendencia_Subreg'!A1" display="4.  Gráficos Tendencia % de Cobertura por Régimen y Subregión Años 2018 a 2024" xr:uid="{A248B81A-4F67-4581-AAD9-C7A884FB86F0}"/>
    <hyperlink ref="B8" location="'5. Gráficos_Afiliados_Reg_Subre'!A1" display="5.   Gráficos de Afiliados por Régimen y Subregión " xr:uid="{0DE061FE-5E09-4FA0-B849-D95C83AC444E}"/>
    <hyperlink ref="B9" location="'6.Gráfico_Afiliados_EPS_Régimen'!A1" display="6.   Gráficos de Afiliados por EPS y Régimen" xr:uid="{AEA9C206-B9B2-42BF-99D3-9C1616529E04}"/>
    <hyperlink ref="B10" location="'7. Gráficos_Tendencia_EPS'!A1" display="7.   Gráficos Tendencia de Afiliados por EPS y Año" xr:uid="{81DA642C-EA73-4113-B5D6-C9268729BE0D}"/>
    <hyperlink ref="B11" location="'8. Afiliados_ EPS_Mpio_RS'!A1" display="8.   Afiliados por EPS y Municipio Régimen Subsidiado" xr:uid="{BBAA6054-4E12-4745-96E9-0F93033E8032}"/>
    <hyperlink ref="B12" location="'9. Afiliados_EPS_Mpio_RC '!A1" display="9.   Afiliados por EPS y Municipio Régimen Contributivo " xr:uid="{3E2F6695-DC0F-4FF8-BD02-AF76920372EE}"/>
    <hyperlink ref="B13" location="'10. Tendencia_por mes_RS'!A1" display="10. Tendencia de Afiliados Por Municipio, Mes y Año Régimen Subsidiado" xr:uid="{9465AD38-300F-4BD8-8DCA-ACE6FC27EEAC}"/>
    <hyperlink ref="B14" location="'11. Tendencia_por mes_ RC'!A1" display="11. Tendencia de Afiliados Por Municipio, Mes y Año Régimen Contributivo" xr:uid="{296AD567-CA05-4C38-AEFB-45C208CC75AA}"/>
    <hyperlink ref="B15" location="'12. Tendencia_por mes_REX'!A1" display="12. Tendencia de Afiliados Por Municipio, Mes y Año Régimen Especial y de Excepción" xr:uid="{72859CE9-6C7A-45CB-9876-D8FAE91B519D}"/>
    <hyperlink ref="B16" location="'13. Afiliados_Nivel_Sexo_Zona'!A1" display="13. Afiliados por Nivel, Sexo y Zona y Régimen Subsidiado y Contributivo" xr:uid="{3E120CD7-FC1C-4CB1-936A-5089AD3D0944}"/>
    <hyperlink ref="B17" location="'14. Afiliados_Grupo_edad_RS'!A1" display="14. Afiliados por Grupos de Edad Régimen Subsidiado" xr:uid="{B74625F6-55CB-4489-87E6-75FBFCD91E51}"/>
    <hyperlink ref="B18" location="'14A. RS_Curso_Vida'!A1" display="14A. Afiliados por Curso Vida Régimen Subsidiado" xr:uid="{8440BCA0-6805-4774-B2D6-1158299390E2}"/>
    <hyperlink ref="B19" location="'15. Afiliados_Grupo_edad_RC'!A1" display="15. Afiliados por Grupos de Edad Régimen Contributivo" xr:uid="{B2A1B535-3428-4F78-A8CE-096BF3268109}"/>
    <hyperlink ref="B20" location="'15A. RC_Curso_Vida'!A1" display="15A. Afiliados por Curso Vida Régimen Contributivo " xr:uid="{1DB03EBC-7C36-4784-BCE3-F403C4D3A7C4}"/>
    <hyperlink ref="B21" location="'16. REx_Curso_Vida'!A1" display="16. Afiliados por Curso Vida Régimen Especial y de Excepción" xr:uid="{89BF17BF-DB48-4A3F-AAB1-DB6709E2F710}"/>
    <hyperlink ref="B22" location="'17. Tipo_Población_RS '!A1" display="17. Afiliados por Tipo de Población Régimen Subsidiado" xr:uid="{DBAF6CB3-4B19-4FF5-BE81-7A5F0F772A3E}"/>
    <hyperlink ref="B23" location="'18. Cobertura_Nacional_Deptos'!A1" display="18. Cobertura de Afiliación a Salud Total Nacional y por Departamentos" xr:uid="{DFA22DF9-56D9-478D-BC77-45EE87FE059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126"/>
  <sheetViews>
    <sheetView topLeftCell="A102" workbookViewId="0">
      <selection activeCell="J132" sqref="J132"/>
    </sheetView>
  </sheetViews>
  <sheetFormatPr defaultColWidth="11.42578125" defaultRowHeight="15"/>
  <cols>
    <col min="1" max="1" width="6.7109375" style="68" customWidth="1"/>
    <col min="2" max="2" width="13.28515625" style="67" customWidth="1"/>
    <col min="3" max="4" width="11.42578125" style="67"/>
    <col min="5" max="5" width="22" style="67" customWidth="1"/>
    <col min="6" max="6" width="6.7109375" style="68" customWidth="1"/>
    <col min="7" max="7" width="19" style="67" customWidth="1"/>
    <col min="8" max="8" width="13.7109375" style="67" customWidth="1"/>
    <col min="9" max="9" width="11.42578125" style="67"/>
    <col min="10" max="10" width="19" style="67" customWidth="1"/>
    <col min="11" max="16384" width="11.42578125" style="67"/>
  </cols>
  <sheetData>
    <row r="1" spans="1:10">
      <c r="A1" s="75" t="s">
        <v>1155</v>
      </c>
      <c r="B1" s="74" t="s">
        <v>1156</v>
      </c>
      <c r="C1" s="74" t="s">
        <v>1157</v>
      </c>
      <c r="D1" s="74"/>
      <c r="E1" s="74" t="s">
        <v>1158</v>
      </c>
      <c r="F1" s="75" t="s">
        <v>1155</v>
      </c>
      <c r="G1" s="74" t="s">
        <v>1159</v>
      </c>
      <c r="H1" s="74" t="s">
        <v>1160</v>
      </c>
      <c r="I1" s="74" t="s">
        <v>1155</v>
      </c>
      <c r="J1" s="74" t="s">
        <v>1158</v>
      </c>
    </row>
    <row r="2" spans="1:10">
      <c r="A2" s="71">
        <v>2</v>
      </c>
      <c r="B2" s="72" t="s">
        <v>1058</v>
      </c>
      <c r="C2" s="72" t="s">
        <v>1161</v>
      </c>
      <c r="D2" s="72">
        <v>7</v>
      </c>
      <c r="E2" s="69" t="s">
        <v>691</v>
      </c>
      <c r="F2" s="71">
        <v>2</v>
      </c>
      <c r="G2" s="72" t="s">
        <v>8</v>
      </c>
      <c r="H2" s="72" t="s">
        <v>8</v>
      </c>
      <c r="I2" s="72">
        <v>2</v>
      </c>
      <c r="J2" s="69" t="s">
        <v>691</v>
      </c>
    </row>
    <row r="3" spans="1:10">
      <c r="A3" s="71">
        <v>4</v>
      </c>
      <c r="B3" s="70" t="s">
        <v>1058</v>
      </c>
      <c r="C3" s="70" t="s">
        <v>1161</v>
      </c>
      <c r="D3" s="70">
        <v>5</v>
      </c>
      <c r="E3" s="69" t="s">
        <v>689</v>
      </c>
      <c r="F3" s="71">
        <v>4</v>
      </c>
      <c r="G3" s="70" t="s">
        <v>10</v>
      </c>
      <c r="H3" s="70" t="s">
        <v>1162</v>
      </c>
      <c r="I3" s="70">
        <v>4</v>
      </c>
      <c r="J3" s="69" t="s">
        <v>689</v>
      </c>
    </row>
    <row r="4" spans="1:10">
      <c r="A4" s="71">
        <v>21</v>
      </c>
      <c r="B4" s="72" t="s">
        <v>1058</v>
      </c>
      <c r="C4" s="72" t="s">
        <v>1161</v>
      </c>
      <c r="D4" s="72">
        <v>7</v>
      </c>
      <c r="E4" s="69" t="s">
        <v>691</v>
      </c>
      <c r="F4" s="71">
        <v>21</v>
      </c>
      <c r="G4" s="72" t="s">
        <v>12</v>
      </c>
      <c r="H4" s="72" t="s">
        <v>1163</v>
      </c>
      <c r="I4" s="72">
        <v>21</v>
      </c>
      <c r="J4" s="69" t="s">
        <v>691</v>
      </c>
    </row>
    <row r="5" spans="1:10">
      <c r="A5" s="71">
        <v>30</v>
      </c>
      <c r="B5" s="70" t="s">
        <v>1058</v>
      </c>
      <c r="C5" s="70" t="s">
        <v>1161</v>
      </c>
      <c r="D5" s="70">
        <v>8</v>
      </c>
      <c r="E5" s="69" t="s">
        <v>692</v>
      </c>
      <c r="F5" s="71">
        <v>30</v>
      </c>
      <c r="G5" s="70" t="s">
        <v>14</v>
      </c>
      <c r="H5" s="70" t="s">
        <v>1164</v>
      </c>
      <c r="I5" s="70">
        <v>30</v>
      </c>
      <c r="J5" s="69" t="s">
        <v>692</v>
      </c>
    </row>
    <row r="6" spans="1:10">
      <c r="A6" s="71">
        <v>31</v>
      </c>
      <c r="B6" s="72" t="s">
        <v>1058</v>
      </c>
      <c r="C6" s="72" t="s">
        <v>1161</v>
      </c>
      <c r="D6" s="72">
        <v>4</v>
      </c>
      <c r="E6" s="69" t="s">
        <v>801</v>
      </c>
      <c r="F6" s="71">
        <v>31</v>
      </c>
      <c r="G6" s="72" t="s">
        <v>16</v>
      </c>
      <c r="H6" s="72" t="s">
        <v>16</v>
      </c>
      <c r="I6" s="72">
        <v>31</v>
      </c>
      <c r="J6" s="69" t="s">
        <v>801</v>
      </c>
    </row>
    <row r="7" spans="1:10">
      <c r="A7" s="71">
        <v>34</v>
      </c>
      <c r="B7" s="70" t="s">
        <v>1058</v>
      </c>
      <c r="C7" s="70" t="s">
        <v>1161</v>
      </c>
      <c r="D7" s="70">
        <v>8</v>
      </c>
      <c r="E7" s="69" t="s">
        <v>692</v>
      </c>
      <c r="F7" s="71">
        <v>34</v>
      </c>
      <c r="G7" s="70" t="s">
        <v>18</v>
      </c>
      <c r="H7" s="70" t="s">
        <v>18</v>
      </c>
      <c r="I7" s="70">
        <v>34</v>
      </c>
      <c r="J7" s="69" t="s">
        <v>692</v>
      </c>
    </row>
    <row r="8" spans="1:10">
      <c r="A8" s="71">
        <v>36</v>
      </c>
      <c r="B8" s="72" t="s">
        <v>1058</v>
      </c>
      <c r="C8" s="72" t="s">
        <v>1161</v>
      </c>
      <c r="D8" s="70">
        <v>8</v>
      </c>
      <c r="E8" s="69" t="s">
        <v>692</v>
      </c>
      <c r="F8" s="71">
        <v>36</v>
      </c>
      <c r="G8" s="72" t="s">
        <v>20</v>
      </c>
      <c r="H8" s="72" t="s">
        <v>1165</v>
      </c>
      <c r="I8" s="72">
        <v>36</v>
      </c>
      <c r="J8" s="69" t="s">
        <v>692</v>
      </c>
    </row>
    <row r="9" spans="1:10">
      <c r="A9" s="71">
        <v>38</v>
      </c>
      <c r="B9" s="70" t="s">
        <v>1058</v>
      </c>
      <c r="C9" s="70" t="s">
        <v>1161</v>
      </c>
      <c r="D9" s="70">
        <v>6</v>
      </c>
      <c r="E9" s="69" t="s">
        <v>690</v>
      </c>
      <c r="F9" s="71">
        <v>38</v>
      </c>
      <c r="G9" s="70" t="s">
        <v>22</v>
      </c>
      <c r="H9" s="70" t="s">
        <v>22</v>
      </c>
      <c r="I9" s="70">
        <v>38</v>
      </c>
      <c r="J9" s="69" t="s">
        <v>690</v>
      </c>
    </row>
    <row r="10" spans="1:10">
      <c r="A10" s="71">
        <v>40</v>
      </c>
      <c r="B10" s="72" t="s">
        <v>1058</v>
      </c>
      <c r="C10" s="72" t="s">
        <v>1161</v>
      </c>
      <c r="D10" s="72">
        <v>4</v>
      </c>
      <c r="E10" s="69" t="s">
        <v>801</v>
      </c>
      <c r="F10" s="71">
        <v>40</v>
      </c>
      <c r="G10" s="72" t="s">
        <v>24</v>
      </c>
      <c r="H10" s="72" t="s">
        <v>1166</v>
      </c>
      <c r="I10" s="72">
        <v>40</v>
      </c>
      <c r="J10" s="69" t="s">
        <v>801</v>
      </c>
    </row>
    <row r="11" spans="1:10">
      <c r="A11" s="71">
        <v>44</v>
      </c>
      <c r="B11" s="72" t="s">
        <v>1058</v>
      </c>
      <c r="C11" s="72" t="s">
        <v>1161</v>
      </c>
      <c r="D11" s="70">
        <v>5</v>
      </c>
      <c r="E11" s="69" t="s">
        <v>689</v>
      </c>
      <c r="F11" s="71">
        <v>44</v>
      </c>
      <c r="G11" s="73" t="s">
        <v>30</v>
      </c>
      <c r="H11" s="73" t="s">
        <v>29</v>
      </c>
      <c r="I11" s="72">
        <v>44</v>
      </c>
      <c r="J11" s="69" t="s">
        <v>689</v>
      </c>
    </row>
    <row r="12" spans="1:10">
      <c r="A12" s="71">
        <v>45</v>
      </c>
      <c r="B12" s="70" t="s">
        <v>1058</v>
      </c>
      <c r="C12" s="70" t="s">
        <v>1161</v>
      </c>
      <c r="D12" s="70">
        <v>3</v>
      </c>
      <c r="E12" s="69" t="s">
        <v>800</v>
      </c>
      <c r="F12" s="71">
        <v>45</v>
      </c>
      <c r="G12" s="70" t="s">
        <v>32</v>
      </c>
      <c r="H12" s="70" t="s">
        <v>1167</v>
      </c>
      <c r="I12" s="70">
        <v>45</v>
      </c>
      <c r="J12" s="69" t="s">
        <v>800</v>
      </c>
    </row>
    <row r="13" spans="1:10">
      <c r="A13" s="71">
        <v>51</v>
      </c>
      <c r="B13" s="72" t="s">
        <v>1058</v>
      </c>
      <c r="C13" s="72" t="s">
        <v>1161</v>
      </c>
      <c r="D13" s="70">
        <v>3</v>
      </c>
      <c r="E13" s="69" t="s">
        <v>800</v>
      </c>
      <c r="F13" s="71">
        <v>51</v>
      </c>
      <c r="G13" s="72" t="s">
        <v>35</v>
      </c>
      <c r="H13" s="72" t="s">
        <v>35</v>
      </c>
      <c r="I13" s="72">
        <v>51</v>
      </c>
      <c r="J13" s="69" t="s">
        <v>800</v>
      </c>
    </row>
    <row r="14" spans="1:10">
      <c r="A14" s="71">
        <v>55</v>
      </c>
      <c r="B14" s="70" t="s">
        <v>1058</v>
      </c>
      <c r="C14" s="70" t="s">
        <v>1161</v>
      </c>
      <c r="D14" s="72">
        <v>7</v>
      </c>
      <c r="E14" s="69" t="s">
        <v>691</v>
      </c>
      <c r="F14" s="71">
        <v>55</v>
      </c>
      <c r="G14" s="70" t="s">
        <v>37</v>
      </c>
      <c r="H14" s="70" t="s">
        <v>37</v>
      </c>
      <c r="I14" s="70">
        <v>55</v>
      </c>
      <c r="J14" s="69" t="s">
        <v>691</v>
      </c>
    </row>
    <row r="15" spans="1:10">
      <c r="A15" s="71">
        <v>59</v>
      </c>
      <c r="B15" s="72" t="s">
        <v>1058</v>
      </c>
      <c r="C15" s="72" t="s">
        <v>1161</v>
      </c>
      <c r="D15" s="70">
        <v>5</v>
      </c>
      <c r="E15" s="69" t="s">
        <v>689</v>
      </c>
      <c r="F15" s="71">
        <v>59</v>
      </c>
      <c r="G15" s="72" t="s">
        <v>39</v>
      </c>
      <c r="H15" s="72" t="s">
        <v>39</v>
      </c>
      <c r="I15" s="72">
        <v>59</v>
      </c>
      <c r="J15" s="69" t="s">
        <v>689</v>
      </c>
    </row>
    <row r="16" spans="1:10">
      <c r="A16" s="71">
        <v>79</v>
      </c>
      <c r="B16" s="70" t="s">
        <v>1058</v>
      </c>
      <c r="C16" s="70" t="s">
        <v>1161</v>
      </c>
      <c r="D16" s="70">
        <v>9</v>
      </c>
      <c r="E16" s="69" t="s">
        <v>803</v>
      </c>
      <c r="F16" s="71">
        <v>79</v>
      </c>
      <c r="G16" s="70" t="s">
        <v>41</v>
      </c>
      <c r="H16" s="70" t="s">
        <v>41</v>
      </c>
      <c r="I16" s="70">
        <v>79</v>
      </c>
      <c r="J16" s="69" t="s">
        <v>803</v>
      </c>
    </row>
    <row r="17" spans="1:10">
      <c r="A17" s="71">
        <v>88</v>
      </c>
      <c r="B17" s="70" t="s">
        <v>1058</v>
      </c>
      <c r="C17" s="70" t="s">
        <v>1161</v>
      </c>
      <c r="D17" s="70">
        <v>9</v>
      </c>
      <c r="E17" s="69" t="s">
        <v>803</v>
      </c>
      <c r="F17" s="71">
        <v>88</v>
      </c>
      <c r="G17" s="70" t="s">
        <v>45</v>
      </c>
      <c r="H17" s="70" t="s">
        <v>45</v>
      </c>
      <c r="I17" s="70">
        <v>88</v>
      </c>
      <c r="J17" s="69" t="s">
        <v>803</v>
      </c>
    </row>
    <row r="18" spans="1:10">
      <c r="A18" s="71">
        <v>86</v>
      </c>
      <c r="B18" s="72" t="s">
        <v>1058</v>
      </c>
      <c r="C18" s="72" t="s">
        <v>1161</v>
      </c>
      <c r="D18" s="70">
        <v>6</v>
      </c>
      <c r="E18" s="69" t="s">
        <v>690</v>
      </c>
      <c r="F18" s="71">
        <v>86</v>
      </c>
      <c r="G18" s="72" t="s">
        <v>43</v>
      </c>
      <c r="H18" s="72" t="s">
        <v>43</v>
      </c>
      <c r="I18" s="72">
        <v>86</v>
      </c>
      <c r="J18" s="69" t="s">
        <v>690</v>
      </c>
    </row>
    <row r="19" spans="1:10">
      <c r="A19" s="71">
        <v>91</v>
      </c>
      <c r="B19" s="72" t="s">
        <v>1058</v>
      </c>
      <c r="C19" s="72" t="s">
        <v>1161</v>
      </c>
      <c r="D19" s="70">
        <v>8</v>
      </c>
      <c r="E19" s="69" t="s">
        <v>692</v>
      </c>
      <c r="F19" s="71">
        <v>91</v>
      </c>
      <c r="G19" s="72" t="s">
        <v>47</v>
      </c>
      <c r="H19" s="72" t="s">
        <v>47</v>
      </c>
      <c r="I19" s="72">
        <v>91</v>
      </c>
      <c r="J19" s="69" t="s">
        <v>692</v>
      </c>
    </row>
    <row r="20" spans="1:10">
      <c r="A20" s="71">
        <v>93</v>
      </c>
      <c r="B20" s="70" t="s">
        <v>1058</v>
      </c>
      <c r="C20" s="70" t="s">
        <v>1161</v>
      </c>
      <c r="D20" s="70">
        <v>8</v>
      </c>
      <c r="E20" s="69" t="s">
        <v>692</v>
      </c>
      <c r="F20" s="71">
        <v>93</v>
      </c>
      <c r="G20" s="70" t="s">
        <v>49</v>
      </c>
      <c r="H20" s="70" t="s">
        <v>49</v>
      </c>
      <c r="I20" s="70">
        <v>93</v>
      </c>
      <c r="J20" s="69" t="s">
        <v>692</v>
      </c>
    </row>
    <row r="21" spans="1:10">
      <c r="A21" s="71">
        <v>107</v>
      </c>
      <c r="B21" s="70" t="s">
        <v>1058</v>
      </c>
      <c r="C21" s="70" t="s">
        <v>1161</v>
      </c>
      <c r="D21" s="70">
        <v>6</v>
      </c>
      <c r="E21" s="69" t="s">
        <v>690</v>
      </c>
      <c r="F21" s="71">
        <v>107</v>
      </c>
      <c r="G21" s="70" t="s">
        <v>53</v>
      </c>
      <c r="H21" s="70" t="s">
        <v>53</v>
      </c>
      <c r="I21" s="70">
        <v>107</v>
      </c>
      <c r="J21" s="69" t="s">
        <v>690</v>
      </c>
    </row>
    <row r="22" spans="1:10">
      <c r="A22" s="71">
        <v>113</v>
      </c>
      <c r="B22" s="72" t="s">
        <v>1058</v>
      </c>
      <c r="C22" s="72" t="s">
        <v>1161</v>
      </c>
      <c r="D22" s="70">
        <v>5</v>
      </c>
      <c r="E22" s="69" t="s">
        <v>689</v>
      </c>
      <c r="F22" s="71">
        <v>113</v>
      </c>
      <c r="G22" s="72" t="s">
        <v>55</v>
      </c>
      <c r="H22" s="72" t="s">
        <v>1168</v>
      </c>
      <c r="I22" s="72">
        <v>113</v>
      </c>
      <c r="J22" s="69" t="s">
        <v>689</v>
      </c>
    </row>
    <row r="23" spans="1:10">
      <c r="A23" s="71">
        <v>120</v>
      </c>
      <c r="B23" s="70" t="s">
        <v>1058</v>
      </c>
      <c r="C23" s="70" t="s">
        <v>1161</v>
      </c>
      <c r="D23" s="70">
        <v>2</v>
      </c>
      <c r="E23" s="69" t="s">
        <v>799</v>
      </c>
      <c r="F23" s="71">
        <v>120</v>
      </c>
      <c r="G23" s="70" t="s">
        <v>57</v>
      </c>
      <c r="H23" s="70" t="s">
        <v>1169</v>
      </c>
      <c r="I23" s="70">
        <v>120</v>
      </c>
      <c r="J23" s="69" t="s">
        <v>799</v>
      </c>
    </row>
    <row r="24" spans="1:10">
      <c r="A24" s="71">
        <v>125</v>
      </c>
      <c r="B24" s="72" t="s">
        <v>1058</v>
      </c>
      <c r="C24" s="72" t="s">
        <v>1161</v>
      </c>
      <c r="D24" s="70">
        <v>5</v>
      </c>
      <c r="E24" s="69" t="s">
        <v>689</v>
      </c>
      <c r="F24" s="71">
        <v>125</v>
      </c>
      <c r="G24" s="72" t="s">
        <v>59</v>
      </c>
      <c r="H24" s="72" t="s">
        <v>59</v>
      </c>
      <c r="I24" s="72">
        <v>125</v>
      </c>
      <c r="J24" s="69" t="s">
        <v>689</v>
      </c>
    </row>
    <row r="25" spans="1:10">
      <c r="A25" s="71">
        <v>129</v>
      </c>
      <c r="B25" s="70" t="s">
        <v>1058</v>
      </c>
      <c r="C25" s="70" t="s">
        <v>1161</v>
      </c>
      <c r="D25" s="70">
        <v>9</v>
      </c>
      <c r="E25" s="69" t="s">
        <v>803</v>
      </c>
      <c r="F25" s="71">
        <v>129</v>
      </c>
      <c r="G25" s="70" t="s">
        <v>61</v>
      </c>
      <c r="H25" s="70" t="s">
        <v>61</v>
      </c>
      <c r="I25" s="70">
        <v>129</v>
      </c>
      <c r="J25" s="69" t="s">
        <v>803</v>
      </c>
    </row>
    <row r="26" spans="1:10">
      <c r="A26" s="71">
        <v>134</v>
      </c>
      <c r="B26" s="72" t="s">
        <v>1058</v>
      </c>
      <c r="C26" s="72" t="s">
        <v>1161</v>
      </c>
      <c r="D26" s="70">
        <v>6</v>
      </c>
      <c r="E26" s="69" t="s">
        <v>690</v>
      </c>
      <c r="F26" s="71">
        <v>134</v>
      </c>
      <c r="G26" s="72" t="s">
        <v>63</v>
      </c>
      <c r="H26" s="72" t="s">
        <v>63</v>
      </c>
      <c r="I26" s="72">
        <v>134</v>
      </c>
      <c r="J26" s="69" t="s">
        <v>690</v>
      </c>
    </row>
    <row r="27" spans="1:10">
      <c r="A27" s="71">
        <v>138</v>
      </c>
      <c r="B27" s="70" t="s">
        <v>1058</v>
      </c>
      <c r="C27" s="70" t="s">
        <v>1161</v>
      </c>
      <c r="D27" s="70">
        <v>5</v>
      </c>
      <c r="E27" s="69" t="s">
        <v>689</v>
      </c>
      <c r="F27" s="71">
        <v>138</v>
      </c>
      <c r="G27" s="70" t="s">
        <v>65</v>
      </c>
      <c r="H27" s="70" t="s">
        <v>65</v>
      </c>
      <c r="I27" s="70">
        <v>138</v>
      </c>
      <c r="J27" s="69" t="s">
        <v>689</v>
      </c>
    </row>
    <row r="28" spans="1:10">
      <c r="A28" s="71">
        <v>142</v>
      </c>
      <c r="B28" s="72" t="s">
        <v>1058</v>
      </c>
      <c r="C28" s="72" t="s">
        <v>1161</v>
      </c>
      <c r="D28" s="72">
        <v>1</v>
      </c>
      <c r="E28" s="69" t="s">
        <v>797</v>
      </c>
      <c r="F28" s="71">
        <v>142</v>
      </c>
      <c r="G28" s="72" t="s">
        <v>67</v>
      </c>
      <c r="H28" s="72" t="s">
        <v>1170</v>
      </c>
      <c r="I28" s="72">
        <v>142</v>
      </c>
      <c r="J28" s="69" t="s">
        <v>797</v>
      </c>
    </row>
    <row r="29" spans="1:10">
      <c r="A29" s="71">
        <v>145</v>
      </c>
      <c r="B29" s="70" t="s">
        <v>1058</v>
      </c>
      <c r="C29" s="70" t="s">
        <v>1161</v>
      </c>
      <c r="D29" s="70">
        <v>8</v>
      </c>
      <c r="E29" s="69" t="s">
        <v>692</v>
      </c>
      <c r="F29" s="71">
        <v>145</v>
      </c>
      <c r="G29" s="70" t="s">
        <v>69</v>
      </c>
      <c r="H29" s="70" t="s">
        <v>69</v>
      </c>
      <c r="I29" s="70">
        <v>145</v>
      </c>
      <c r="J29" s="69" t="s">
        <v>692</v>
      </c>
    </row>
    <row r="30" spans="1:10">
      <c r="A30" s="71">
        <v>147</v>
      </c>
      <c r="B30" s="72" t="s">
        <v>1058</v>
      </c>
      <c r="C30" s="72" t="s">
        <v>1161</v>
      </c>
      <c r="D30" s="70">
        <v>3</v>
      </c>
      <c r="E30" s="69" t="s">
        <v>800</v>
      </c>
      <c r="F30" s="71">
        <v>147</v>
      </c>
      <c r="G30" s="72" t="s">
        <v>71</v>
      </c>
      <c r="H30" s="72" t="s">
        <v>71</v>
      </c>
      <c r="I30" s="72">
        <v>147</v>
      </c>
      <c r="J30" s="69" t="s">
        <v>800</v>
      </c>
    </row>
    <row r="31" spans="1:10">
      <c r="A31" s="71">
        <v>150</v>
      </c>
      <c r="B31" s="72" t="s">
        <v>1058</v>
      </c>
      <c r="C31" s="72" t="s">
        <v>1161</v>
      </c>
      <c r="D31" s="70">
        <v>6</v>
      </c>
      <c r="E31" s="69" t="s">
        <v>690</v>
      </c>
      <c r="F31" s="71">
        <v>150</v>
      </c>
      <c r="G31" s="72" t="s">
        <v>75</v>
      </c>
      <c r="H31" s="72" t="s">
        <v>75</v>
      </c>
      <c r="I31" s="72">
        <v>150</v>
      </c>
      <c r="J31" s="69" t="s">
        <v>690</v>
      </c>
    </row>
    <row r="32" spans="1:10">
      <c r="A32" s="71">
        <v>154</v>
      </c>
      <c r="B32" s="70" t="s">
        <v>1058</v>
      </c>
      <c r="C32" s="70" t="s">
        <v>1161</v>
      </c>
      <c r="D32" s="70">
        <v>2</v>
      </c>
      <c r="E32" s="69" t="s">
        <v>799</v>
      </c>
      <c r="F32" s="71">
        <v>154</v>
      </c>
      <c r="G32" s="70" t="s">
        <v>77</v>
      </c>
      <c r="H32" s="70" t="s">
        <v>77</v>
      </c>
      <c r="I32" s="70">
        <v>154</v>
      </c>
      <c r="J32" s="69" t="s">
        <v>799</v>
      </c>
    </row>
    <row r="33" spans="1:10">
      <c r="A33" s="71">
        <v>172</v>
      </c>
      <c r="B33" s="72" t="s">
        <v>1058</v>
      </c>
      <c r="C33" s="72" t="s">
        <v>1161</v>
      </c>
      <c r="D33" s="70">
        <v>3</v>
      </c>
      <c r="E33" s="69" t="s">
        <v>800</v>
      </c>
      <c r="F33" s="71">
        <v>172</v>
      </c>
      <c r="G33" s="72" t="s">
        <v>79</v>
      </c>
      <c r="H33" s="72" t="s">
        <v>1171</v>
      </c>
      <c r="I33" s="72">
        <v>172</v>
      </c>
      <c r="J33" s="69" t="s">
        <v>800</v>
      </c>
    </row>
    <row r="34" spans="1:10">
      <c r="A34" s="71">
        <v>190</v>
      </c>
      <c r="B34" s="70" t="s">
        <v>1058</v>
      </c>
      <c r="C34" s="70" t="s">
        <v>1161</v>
      </c>
      <c r="D34" s="72">
        <v>4</v>
      </c>
      <c r="E34" s="69" t="s">
        <v>801</v>
      </c>
      <c r="F34" s="71">
        <v>190</v>
      </c>
      <c r="G34" s="70" t="s">
        <v>81</v>
      </c>
      <c r="H34" s="70" t="s">
        <v>81</v>
      </c>
      <c r="I34" s="70">
        <v>190</v>
      </c>
      <c r="J34" s="69" t="s">
        <v>801</v>
      </c>
    </row>
    <row r="35" spans="1:10">
      <c r="A35" s="71">
        <v>101</v>
      </c>
      <c r="B35" s="72" t="s">
        <v>1058</v>
      </c>
      <c r="C35" s="72" t="s">
        <v>1161</v>
      </c>
      <c r="D35" s="70">
        <v>8</v>
      </c>
      <c r="E35" s="69" t="s">
        <v>692</v>
      </c>
      <c r="F35" s="71">
        <v>101</v>
      </c>
      <c r="G35" s="72" t="s">
        <v>51</v>
      </c>
      <c r="H35" s="72" t="s">
        <v>938</v>
      </c>
      <c r="I35" s="72">
        <v>101</v>
      </c>
      <c r="J35" s="69" t="s">
        <v>692</v>
      </c>
    </row>
    <row r="36" spans="1:10">
      <c r="A36" s="71">
        <v>197</v>
      </c>
      <c r="B36" s="72" t="s">
        <v>1058</v>
      </c>
      <c r="C36" s="72" t="s">
        <v>1161</v>
      </c>
      <c r="D36" s="72">
        <v>7</v>
      </c>
      <c r="E36" s="69" t="s">
        <v>691</v>
      </c>
      <c r="F36" s="71">
        <v>197</v>
      </c>
      <c r="G36" s="72" t="s">
        <v>84</v>
      </c>
      <c r="H36" s="72" t="s">
        <v>1172</v>
      </c>
      <c r="I36" s="72">
        <v>197</v>
      </c>
      <c r="J36" s="69" t="s">
        <v>691</v>
      </c>
    </row>
    <row r="37" spans="1:10">
      <c r="A37" s="71">
        <v>206</v>
      </c>
      <c r="B37" s="70" t="s">
        <v>1058</v>
      </c>
      <c r="C37" s="70" t="s">
        <v>1161</v>
      </c>
      <c r="D37" s="72">
        <v>7</v>
      </c>
      <c r="E37" s="69" t="s">
        <v>691</v>
      </c>
      <c r="F37" s="71">
        <v>206</v>
      </c>
      <c r="G37" s="70" t="s">
        <v>86</v>
      </c>
      <c r="H37" s="70" t="s">
        <v>1173</v>
      </c>
      <c r="I37" s="70">
        <v>206</v>
      </c>
      <c r="J37" s="69" t="s">
        <v>691</v>
      </c>
    </row>
    <row r="38" spans="1:10">
      <c r="A38" s="71">
        <v>209</v>
      </c>
      <c r="B38" s="72" t="s">
        <v>1058</v>
      </c>
      <c r="C38" s="72" t="s">
        <v>1161</v>
      </c>
      <c r="D38" s="70">
        <v>8</v>
      </c>
      <c r="E38" s="69" t="s">
        <v>692</v>
      </c>
      <c r="F38" s="71">
        <v>209</v>
      </c>
      <c r="G38" s="72" t="s">
        <v>88</v>
      </c>
      <c r="H38" s="72" t="s">
        <v>88</v>
      </c>
      <c r="I38" s="72">
        <v>209</v>
      </c>
      <c r="J38" s="69" t="s">
        <v>692</v>
      </c>
    </row>
    <row r="39" spans="1:10">
      <c r="A39" s="71">
        <v>212</v>
      </c>
      <c r="B39" s="70" t="s">
        <v>1058</v>
      </c>
      <c r="C39" s="70" t="s">
        <v>1161</v>
      </c>
      <c r="D39" s="70">
        <v>9</v>
      </c>
      <c r="E39" s="69" t="s">
        <v>803</v>
      </c>
      <c r="F39" s="71">
        <v>212</v>
      </c>
      <c r="G39" s="70" t="s">
        <v>90</v>
      </c>
      <c r="H39" s="70" t="s">
        <v>90</v>
      </c>
      <c r="I39" s="70">
        <v>212</v>
      </c>
      <c r="J39" s="69" t="s">
        <v>803</v>
      </c>
    </row>
    <row r="40" spans="1:10">
      <c r="A40" s="71">
        <v>234</v>
      </c>
      <c r="B40" s="72" t="s">
        <v>1058</v>
      </c>
      <c r="C40" s="72" t="s">
        <v>1161</v>
      </c>
      <c r="D40" s="70">
        <v>5</v>
      </c>
      <c r="E40" s="69" t="s">
        <v>689</v>
      </c>
      <c r="F40" s="71">
        <v>234</v>
      </c>
      <c r="G40" s="72" t="s">
        <v>92</v>
      </c>
      <c r="H40" s="72" t="s">
        <v>92</v>
      </c>
      <c r="I40" s="72">
        <v>234</v>
      </c>
      <c r="J40" s="69" t="s">
        <v>689</v>
      </c>
    </row>
    <row r="41" spans="1:10">
      <c r="A41" s="71">
        <v>237</v>
      </c>
      <c r="B41" s="70" t="s">
        <v>1058</v>
      </c>
      <c r="C41" s="70" t="s">
        <v>1161</v>
      </c>
      <c r="D41" s="70">
        <v>6</v>
      </c>
      <c r="E41" s="69" t="s">
        <v>1174</v>
      </c>
      <c r="F41" s="71">
        <v>237</v>
      </c>
      <c r="G41" s="73" t="s">
        <v>95</v>
      </c>
      <c r="H41" s="73" t="s">
        <v>1175</v>
      </c>
      <c r="I41" s="70">
        <v>237</v>
      </c>
      <c r="J41" s="69" t="s">
        <v>1174</v>
      </c>
    </row>
    <row r="42" spans="1:10">
      <c r="A42" s="71">
        <v>240</v>
      </c>
      <c r="B42" s="72" t="s">
        <v>1058</v>
      </c>
      <c r="C42" s="72" t="s">
        <v>1161</v>
      </c>
      <c r="D42" s="70">
        <v>5</v>
      </c>
      <c r="E42" s="69" t="s">
        <v>689</v>
      </c>
      <c r="F42" s="71">
        <v>240</v>
      </c>
      <c r="G42" s="72" t="s">
        <v>97</v>
      </c>
      <c r="H42" s="72" t="s">
        <v>1176</v>
      </c>
      <c r="I42" s="72">
        <v>240</v>
      </c>
      <c r="J42" s="69" t="s">
        <v>689</v>
      </c>
    </row>
    <row r="43" spans="1:10">
      <c r="A43" s="71">
        <v>250</v>
      </c>
      <c r="B43" s="70" t="s">
        <v>1058</v>
      </c>
      <c r="C43" s="70" t="s">
        <v>1161</v>
      </c>
      <c r="D43" s="70">
        <v>2</v>
      </c>
      <c r="E43" s="69" t="s">
        <v>799</v>
      </c>
      <c r="F43" s="71">
        <v>250</v>
      </c>
      <c r="G43" s="70" t="s">
        <v>99</v>
      </c>
      <c r="H43" s="70" t="s">
        <v>99</v>
      </c>
      <c r="I43" s="70">
        <v>250</v>
      </c>
      <c r="J43" s="69" t="s">
        <v>799</v>
      </c>
    </row>
    <row r="44" spans="1:10">
      <c r="A44" s="71">
        <v>148</v>
      </c>
      <c r="B44" s="70" t="s">
        <v>1058</v>
      </c>
      <c r="C44" s="70" t="s">
        <v>1161</v>
      </c>
      <c r="D44" s="72">
        <v>7</v>
      </c>
      <c r="E44" s="69" t="s">
        <v>691</v>
      </c>
      <c r="F44" s="71">
        <v>148</v>
      </c>
      <c r="G44" s="70" t="s">
        <v>73</v>
      </c>
      <c r="H44" s="70" t="s">
        <v>73</v>
      </c>
      <c r="I44" s="70">
        <v>148</v>
      </c>
      <c r="J44" s="69" t="s">
        <v>691</v>
      </c>
    </row>
    <row r="45" spans="1:10">
      <c r="A45" s="71">
        <v>697</v>
      </c>
      <c r="B45" s="72" t="s">
        <v>1058</v>
      </c>
      <c r="C45" s="72" t="s">
        <v>1161</v>
      </c>
      <c r="D45" s="72">
        <v>7</v>
      </c>
      <c r="E45" s="69" t="s">
        <v>691</v>
      </c>
      <c r="F45" s="71">
        <v>697</v>
      </c>
      <c r="G45" s="72" t="s">
        <v>223</v>
      </c>
      <c r="H45" s="72" t="s">
        <v>223</v>
      </c>
      <c r="I45" s="72">
        <v>697</v>
      </c>
      <c r="J45" s="69" t="s">
        <v>691</v>
      </c>
    </row>
    <row r="46" spans="1:10">
      <c r="A46" s="71">
        <v>264</v>
      </c>
      <c r="B46" s="72" t="s">
        <v>1058</v>
      </c>
      <c r="C46" s="72" t="s">
        <v>1161</v>
      </c>
      <c r="D46" s="70">
        <v>6</v>
      </c>
      <c r="E46" s="69" t="s">
        <v>690</v>
      </c>
      <c r="F46" s="71">
        <v>264</v>
      </c>
      <c r="G46" s="73" t="s">
        <v>102</v>
      </c>
      <c r="H46" s="73" t="s">
        <v>101</v>
      </c>
      <c r="I46" s="72">
        <v>264</v>
      </c>
      <c r="J46" s="69" t="s">
        <v>690</v>
      </c>
    </row>
    <row r="47" spans="1:10">
      <c r="A47" s="71">
        <v>266</v>
      </c>
      <c r="B47" s="70" t="s">
        <v>1058</v>
      </c>
      <c r="C47" s="70" t="s">
        <v>1161</v>
      </c>
      <c r="D47" s="70">
        <v>9</v>
      </c>
      <c r="E47" s="69" t="s">
        <v>803</v>
      </c>
      <c r="F47" s="71">
        <v>266</v>
      </c>
      <c r="G47" s="70" t="s">
        <v>104</v>
      </c>
      <c r="H47" s="70" t="s">
        <v>104</v>
      </c>
      <c r="I47" s="70">
        <v>266</v>
      </c>
      <c r="J47" s="69" t="s">
        <v>803</v>
      </c>
    </row>
    <row r="48" spans="1:10">
      <c r="A48" s="71">
        <v>282</v>
      </c>
      <c r="B48" s="72" t="s">
        <v>1058</v>
      </c>
      <c r="C48" s="72" t="s">
        <v>1161</v>
      </c>
      <c r="D48" s="70">
        <v>8</v>
      </c>
      <c r="E48" s="69" t="s">
        <v>692</v>
      </c>
      <c r="F48" s="71">
        <v>282</v>
      </c>
      <c r="G48" s="72" t="s">
        <v>106</v>
      </c>
      <c r="H48" s="72" t="s">
        <v>106</v>
      </c>
      <c r="I48" s="72">
        <v>282</v>
      </c>
      <c r="J48" s="69" t="s">
        <v>692</v>
      </c>
    </row>
    <row r="49" spans="1:10">
      <c r="A49" s="71">
        <v>284</v>
      </c>
      <c r="B49" s="70" t="s">
        <v>1058</v>
      </c>
      <c r="C49" s="70" t="s">
        <v>1161</v>
      </c>
      <c r="D49" s="70">
        <v>5</v>
      </c>
      <c r="E49" s="69" t="s">
        <v>689</v>
      </c>
      <c r="F49" s="71">
        <v>284</v>
      </c>
      <c r="G49" s="70" t="s">
        <v>108</v>
      </c>
      <c r="H49" s="70" t="s">
        <v>108</v>
      </c>
      <c r="I49" s="70">
        <v>284</v>
      </c>
      <c r="J49" s="69" t="s">
        <v>689</v>
      </c>
    </row>
    <row r="50" spans="1:10">
      <c r="A50" s="71">
        <v>306</v>
      </c>
      <c r="B50" s="72" t="s">
        <v>1058</v>
      </c>
      <c r="C50" s="72" t="s">
        <v>1161</v>
      </c>
      <c r="D50" s="70">
        <v>5</v>
      </c>
      <c r="E50" s="69" t="s">
        <v>689</v>
      </c>
      <c r="F50" s="71">
        <v>306</v>
      </c>
      <c r="G50" s="72" t="s">
        <v>110</v>
      </c>
      <c r="H50" s="72" t="s">
        <v>110</v>
      </c>
      <c r="I50" s="72">
        <v>306</v>
      </c>
      <c r="J50" s="69" t="s">
        <v>689</v>
      </c>
    </row>
    <row r="51" spans="1:10">
      <c r="A51" s="71">
        <v>308</v>
      </c>
      <c r="B51" s="70" t="s">
        <v>1058</v>
      </c>
      <c r="C51" s="70" t="s">
        <v>1161</v>
      </c>
      <c r="D51" s="70">
        <v>9</v>
      </c>
      <c r="E51" s="69" t="s">
        <v>803</v>
      </c>
      <c r="F51" s="71">
        <v>308</v>
      </c>
      <c r="G51" s="70" t="s">
        <v>112</v>
      </c>
      <c r="H51" s="70" t="s">
        <v>112</v>
      </c>
      <c r="I51" s="70">
        <v>308</v>
      </c>
      <c r="J51" s="69" t="s">
        <v>803</v>
      </c>
    </row>
    <row r="52" spans="1:10">
      <c r="A52" s="71">
        <v>310</v>
      </c>
      <c r="B52" s="72" t="s">
        <v>1058</v>
      </c>
      <c r="C52" s="72" t="s">
        <v>1161</v>
      </c>
      <c r="D52" s="70">
        <v>6</v>
      </c>
      <c r="E52" s="69" t="s">
        <v>1174</v>
      </c>
      <c r="F52" s="71">
        <v>310</v>
      </c>
      <c r="G52" s="72" t="s">
        <v>114</v>
      </c>
      <c r="H52" s="72" t="s">
        <v>1177</v>
      </c>
      <c r="I52" s="72">
        <v>310</v>
      </c>
      <c r="J52" s="69" t="s">
        <v>1174</v>
      </c>
    </row>
    <row r="53" spans="1:10">
      <c r="A53" s="71">
        <v>313</v>
      </c>
      <c r="B53" s="70" t="s">
        <v>1058</v>
      </c>
      <c r="C53" s="70" t="s">
        <v>1161</v>
      </c>
      <c r="D53" s="72">
        <v>7</v>
      </c>
      <c r="E53" s="69" t="s">
        <v>691</v>
      </c>
      <c r="F53" s="71">
        <v>313</v>
      </c>
      <c r="G53" s="70" t="s">
        <v>116</v>
      </c>
      <c r="H53" s="70" t="s">
        <v>116</v>
      </c>
      <c r="I53" s="70">
        <v>313</v>
      </c>
      <c r="J53" s="69" t="s">
        <v>691</v>
      </c>
    </row>
    <row r="54" spans="1:10">
      <c r="A54" s="71">
        <v>315</v>
      </c>
      <c r="B54" s="72" t="s">
        <v>1058</v>
      </c>
      <c r="C54" s="72" t="s">
        <v>1161</v>
      </c>
      <c r="D54" s="70">
        <v>6</v>
      </c>
      <c r="E54" s="69" t="s">
        <v>690</v>
      </c>
      <c r="F54" s="71">
        <v>315</v>
      </c>
      <c r="G54" s="72" t="s">
        <v>118</v>
      </c>
      <c r="H54" s="72" t="s">
        <v>118</v>
      </c>
      <c r="I54" s="72">
        <v>315</v>
      </c>
      <c r="J54" s="69" t="s">
        <v>690</v>
      </c>
    </row>
    <row r="55" spans="1:10">
      <c r="A55" s="71">
        <v>318</v>
      </c>
      <c r="B55" s="70" t="s">
        <v>1058</v>
      </c>
      <c r="C55" s="70" t="s">
        <v>1161</v>
      </c>
      <c r="D55" s="72">
        <v>7</v>
      </c>
      <c r="E55" s="69" t="s">
        <v>691</v>
      </c>
      <c r="F55" s="71">
        <v>318</v>
      </c>
      <c r="G55" s="70" t="s">
        <v>120</v>
      </c>
      <c r="H55" s="70" t="s">
        <v>120</v>
      </c>
      <c r="I55" s="70">
        <v>318</v>
      </c>
      <c r="J55" s="69" t="s">
        <v>691</v>
      </c>
    </row>
    <row r="56" spans="1:10">
      <c r="A56" s="71">
        <v>321</v>
      </c>
      <c r="B56" s="72" t="s">
        <v>1058</v>
      </c>
      <c r="C56" s="72" t="s">
        <v>1161</v>
      </c>
      <c r="D56" s="72">
        <v>7</v>
      </c>
      <c r="E56" s="69" t="s">
        <v>691</v>
      </c>
      <c r="F56" s="71">
        <v>321</v>
      </c>
      <c r="G56" s="72" t="s">
        <v>122</v>
      </c>
      <c r="H56" s="72" t="s">
        <v>1178</v>
      </c>
      <c r="I56" s="72">
        <v>321</v>
      </c>
      <c r="J56" s="69" t="s">
        <v>691</v>
      </c>
    </row>
    <row r="57" spans="1:10">
      <c r="A57" s="71">
        <v>347</v>
      </c>
      <c r="B57" s="70" t="s">
        <v>1058</v>
      </c>
      <c r="C57" s="70" t="s">
        <v>1161</v>
      </c>
      <c r="D57" s="70">
        <v>5</v>
      </c>
      <c r="E57" s="69" t="s">
        <v>689</v>
      </c>
      <c r="F57" s="71">
        <v>347</v>
      </c>
      <c r="G57" s="70" t="s">
        <v>124</v>
      </c>
      <c r="H57" s="70" t="s">
        <v>124</v>
      </c>
      <c r="I57" s="70">
        <v>347</v>
      </c>
      <c r="J57" s="69" t="s">
        <v>689</v>
      </c>
    </row>
    <row r="58" spans="1:10">
      <c r="A58" s="71">
        <v>353</v>
      </c>
      <c r="B58" s="72" t="s">
        <v>1058</v>
      </c>
      <c r="C58" s="72" t="s">
        <v>1161</v>
      </c>
      <c r="D58" s="70">
        <v>8</v>
      </c>
      <c r="E58" s="69" t="s">
        <v>692</v>
      </c>
      <c r="F58" s="71">
        <v>353</v>
      </c>
      <c r="G58" s="72" t="s">
        <v>126</v>
      </c>
      <c r="H58" s="72" t="s">
        <v>126</v>
      </c>
      <c r="I58" s="72">
        <v>353</v>
      </c>
      <c r="J58" s="69" t="s">
        <v>692</v>
      </c>
    </row>
    <row r="59" spans="1:10">
      <c r="A59" s="71">
        <v>360</v>
      </c>
      <c r="B59" s="70" t="s">
        <v>1058</v>
      </c>
      <c r="C59" s="70" t="s">
        <v>1161</v>
      </c>
      <c r="D59" s="70">
        <v>9</v>
      </c>
      <c r="E59" s="69" t="s">
        <v>803</v>
      </c>
      <c r="F59" s="71">
        <v>360</v>
      </c>
      <c r="G59" s="73" t="s">
        <v>941</v>
      </c>
      <c r="H59" s="73" t="s">
        <v>128</v>
      </c>
      <c r="I59" s="70">
        <v>360</v>
      </c>
      <c r="J59" s="69" t="s">
        <v>803</v>
      </c>
    </row>
    <row r="60" spans="1:10">
      <c r="A60" s="71">
        <v>361</v>
      </c>
      <c r="B60" s="72" t="s">
        <v>1058</v>
      </c>
      <c r="C60" s="72" t="s">
        <v>1161</v>
      </c>
      <c r="D60" s="70">
        <v>6</v>
      </c>
      <c r="E60" s="69" t="s">
        <v>690</v>
      </c>
      <c r="F60" s="71">
        <v>361</v>
      </c>
      <c r="G60" s="72" t="s">
        <v>131</v>
      </c>
      <c r="H60" s="72" t="s">
        <v>131</v>
      </c>
      <c r="I60" s="72">
        <v>361</v>
      </c>
      <c r="J60" s="69" t="s">
        <v>690</v>
      </c>
    </row>
    <row r="61" spans="1:10">
      <c r="A61" s="71">
        <v>364</v>
      </c>
      <c r="B61" s="70" t="s">
        <v>1058</v>
      </c>
      <c r="C61" s="70" t="s">
        <v>1161</v>
      </c>
      <c r="D61" s="70">
        <v>8</v>
      </c>
      <c r="E61" s="69" t="s">
        <v>692</v>
      </c>
      <c r="F61" s="71">
        <v>364</v>
      </c>
      <c r="G61" s="70" t="s">
        <v>133</v>
      </c>
      <c r="H61" s="70" t="s">
        <v>1179</v>
      </c>
      <c r="I61" s="70">
        <v>364</v>
      </c>
      <c r="J61" s="69" t="s">
        <v>692</v>
      </c>
    </row>
    <row r="62" spans="1:10">
      <c r="A62" s="71">
        <v>368</v>
      </c>
      <c r="B62" s="72" t="s">
        <v>1058</v>
      </c>
      <c r="C62" s="72" t="s">
        <v>1161</v>
      </c>
      <c r="D62" s="70">
        <v>8</v>
      </c>
      <c r="E62" s="69" t="s">
        <v>692</v>
      </c>
      <c r="F62" s="71">
        <v>368</v>
      </c>
      <c r="G62" s="72" t="s">
        <v>135</v>
      </c>
      <c r="H62" s="72" t="s">
        <v>1180</v>
      </c>
      <c r="I62" s="72">
        <v>368</v>
      </c>
      <c r="J62" s="69" t="s">
        <v>692</v>
      </c>
    </row>
    <row r="63" spans="1:10">
      <c r="A63" s="71">
        <v>376</v>
      </c>
      <c r="B63" s="70" t="s">
        <v>1058</v>
      </c>
      <c r="C63" s="70" t="s">
        <v>1161</v>
      </c>
      <c r="D63" s="72">
        <v>7</v>
      </c>
      <c r="E63" s="69" t="s">
        <v>691</v>
      </c>
      <c r="F63" s="71">
        <v>376</v>
      </c>
      <c r="G63" s="70" t="s">
        <v>137</v>
      </c>
      <c r="H63" s="70" t="s">
        <v>137</v>
      </c>
      <c r="I63" s="70">
        <v>376</v>
      </c>
      <c r="J63" s="69" t="s">
        <v>691</v>
      </c>
    </row>
    <row r="64" spans="1:10">
      <c r="A64" s="71">
        <v>380</v>
      </c>
      <c r="B64" s="72" t="s">
        <v>1058</v>
      </c>
      <c r="C64" s="72" t="s">
        <v>1161</v>
      </c>
      <c r="D64" s="70">
        <v>9</v>
      </c>
      <c r="E64" s="69" t="s">
        <v>803</v>
      </c>
      <c r="F64" s="71">
        <v>380</v>
      </c>
      <c r="G64" s="72" t="s">
        <v>139</v>
      </c>
      <c r="H64" s="72" t="s">
        <v>139</v>
      </c>
      <c r="I64" s="72">
        <v>380</v>
      </c>
      <c r="J64" s="69" t="s">
        <v>803</v>
      </c>
    </row>
    <row r="65" spans="1:10">
      <c r="A65" s="71">
        <v>390</v>
      </c>
      <c r="B65" s="70" t="s">
        <v>1058</v>
      </c>
      <c r="C65" s="70" t="s">
        <v>1161</v>
      </c>
      <c r="D65" s="70">
        <v>8</v>
      </c>
      <c r="E65" s="69" t="s">
        <v>692</v>
      </c>
      <c r="F65" s="71">
        <v>390</v>
      </c>
      <c r="G65" s="70" t="s">
        <v>141</v>
      </c>
      <c r="H65" s="70" t="s">
        <v>141</v>
      </c>
      <c r="I65" s="70">
        <v>390</v>
      </c>
      <c r="J65" s="69" t="s">
        <v>692</v>
      </c>
    </row>
    <row r="66" spans="1:10">
      <c r="A66" s="71">
        <v>400</v>
      </c>
      <c r="B66" s="72" t="s">
        <v>1058</v>
      </c>
      <c r="C66" s="72" t="s">
        <v>1161</v>
      </c>
      <c r="D66" s="72">
        <v>7</v>
      </c>
      <c r="E66" s="69" t="s">
        <v>691</v>
      </c>
      <c r="F66" s="71">
        <v>400</v>
      </c>
      <c r="G66" s="72" t="s">
        <v>143</v>
      </c>
      <c r="H66" s="72" t="s">
        <v>1181</v>
      </c>
      <c r="I66" s="72">
        <v>400</v>
      </c>
      <c r="J66" s="69" t="s">
        <v>691</v>
      </c>
    </row>
    <row r="67" spans="1:10">
      <c r="A67" s="71">
        <v>411</v>
      </c>
      <c r="B67" s="70" t="s">
        <v>1058</v>
      </c>
      <c r="C67" s="70" t="s">
        <v>1161</v>
      </c>
      <c r="D67" s="70">
        <v>5</v>
      </c>
      <c r="E67" s="69" t="s">
        <v>689</v>
      </c>
      <c r="F67" s="71">
        <v>411</v>
      </c>
      <c r="G67" s="70" t="s">
        <v>145</v>
      </c>
      <c r="H67" s="70" t="s">
        <v>145</v>
      </c>
      <c r="I67" s="70">
        <v>411</v>
      </c>
      <c r="J67" s="69" t="s">
        <v>689</v>
      </c>
    </row>
    <row r="68" spans="1:10">
      <c r="A68" s="71">
        <v>425</v>
      </c>
      <c r="B68" s="72" t="s">
        <v>1058</v>
      </c>
      <c r="C68" s="72" t="s">
        <v>1161</v>
      </c>
      <c r="D68" s="72">
        <v>1</v>
      </c>
      <c r="E68" s="69" t="s">
        <v>797</v>
      </c>
      <c r="F68" s="71">
        <v>425</v>
      </c>
      <c r="G68" s="72" t="s">
        <v>147</v>
      </c>
      <c r="H68" s="72" t="s">
        <v>147</v>
      </c>
      <c r="I68" s="72">
        <v>425</v>
      </c>
      <c r="J68" s="69" t="s">
        <v>797</v>
      </c>
    </row>
    <row r="69" spans="1:10">
      <c r="A69" s="71">
        <v>440</v>
      </c>
      <c r="B69" s="70" t="s">
        <v>1058</v>
      </c>
      <c r="C69" s="70" t="s">
        <v>1161</v>
      </c>
      <c r="D69" s="72">
        <v>7</v>
      </c>
      <c r="E69" s="69" t="s">
        <v>691</v>
      </c>
      <c r="F69" s="71">
        <v>440</v>
      </c>
      <c r="G69" s="70" t="s">
        <v>149</v>
      </c>
      <c r="H69" s="70" t="s">
        <v>149</v>
      </c>
      <c r="I69" s="70">
        <v>440</v>
      </c>
      <c r="J69" s="69" t="s">
        <v>691</v>
      </c>
    </row>
    <row r="70" spans="1:10">
      <c r="A70" s="71">
        <v>1</v>
      </c>
      <c r="B70" s="70" t="s">
        <v>1058</v>
      </c>
      <c r="C70" s="70" t="s">
        <v>1161</v>
      </c>
      <c r="D70" s="70">
        <v>9</v>
      </c>
      <c r="E70" s="69" t="s">
        <v>803</v>
      </c>
      <c r="F70" s="71">
        <v>1</v>
      </c>
      <c r="G70" s="70" t="s">
        <v>6</v>
      </c>
      <c r="H70" s="70" t="s">
        <v>1182</v>
      </c>
      <c r="I70" s="70">
        <v>1</v>
      </c>
      <c r="J70" s="69" t="s">
        <v>803</v>
      </c>
    </row>
    <row r="71" spans="1:10">
      <c r="A71" s="71">
        <v>467</v>
      </c>
      <c r="B71" s="72" t="s">
        <v>1058</v>
      </c>
      <c r="C71" s="72" t="s">
        <v>1161</v>
      </c>
      <c r="D71" s="70">
        <v>8</v>
      </c>
      <c r="E71" s="69" t="s">
        <v>692</v>
      </c>
      <c r="F71" s="71">
        <v>467</v>
      </c>
      <c r="G71" s="72" t="s">
        <v>151</v>
      </c>
      <c r="H71" s="72" t="s">
        <v>151</v>
      </c>
      <c r="I71" s="72">
        <v>467</v>
      </c>
      <c r="J71" s="69" t="s">
        <v>692</v>
      </c>
    </row>
    <row r="72" spans="1:10">
      <c r="A72" s="71">
        <v>475</v>
      </c>
      <c r="B72" s="70" t="s">
        <v>1058</v>
      </c>
      <c r="C72" s="70" t="s">
        <v>1161</v>
      </c>
      <c r="D72" s="70">
        <v>3</v>
      </c>
      <c r="E72" s="69" t="s">
        <v>800</v>
      </c>
      <c r="F72" s="71">
        <v>475</v>
      </c>
      <c r="G72" s="70" t="s">
        <v>153</v>
      </c>
      <c r="H72" s="70" t="s">
        <v>1183</v>
      </c>
      <c r="I72" s="70">
        <v>475</v>
      </c>
      <c r="J72" s="69" t="s">
        <v>800</v>
      </c>
    </row>
    <row r="73" spans="1:10">
      <c r="A73" s="71">
        <v>480</v>
      </c>
      <c r="B73" s="72" t="s">
        <v>1058</v>
      </c>
      <c r="C73" s="72" t="s">
        <v>1161</v>
      </c>
      <c r="D73" s="70">
        <v>3</v>
      </c>
      <c r="E73" s="69" t="s">
        <v>800</v>
      </c>
      <c r="F73" s="71">
        <v>480</v>
      </c>
      <c r="G73" s="72" t="s">
        <v>155</v>
      </c>
      <c r="H73" s="72" t="s">
        <v>1184</v>
      </c>
      <c r="I73" s="72">
        <v>480</v>
      </c>
      <c r="J73" s="69" t="s">
        <v>800</v>
      </c>
    </row>
    <row r="74" spans="1:10">
      <c r="A74" s="71">
        <v>483</v>
      </c>
      <c r="B74" s="70" t="s">
        <v>1058</v>
      </c>
      <c r="C74" s="70" t="s">
        <v>1161</v>
      </c>
      <c r="D74" s="72">
        <v>7</v>
      </c>
      <c r="E74" s="69" t="s">
        <v>691</v>
      </c>
      <c r="F74" s="71">
        <v>483</v>
      </c>
      <c r="G74" s="70" t="s">
        <v>157</v>
      </c>
      <c r="H74" s="70" t="s">
        <v>157</v>
      </c>
      <c r="I74" s="70">
        <v>483</v>
      </c>
      <c r="J74" s="69" t="s">
        <v>691</v>
      </c>
    </row>
    <row r="75" spans="1:10">
      <c r="A75" s="71">
        <v>495</v>
      </c>
      <c r="B75" s="70" t="s">
        <v>1058</v>
      </c>
      <c r="C75" s="70" t="s">
        <v>1161</v>
      </c>
      <c r="D75" s="70">
        <v>2</v>
      </c>
      <c r="E75" s="69" t="s">
        <v>799</v>
      </c>
      <c r="F75" s="71">
        <v>495</v>
      </c>
      <c r="G75" s="70" t="s">
        <v>161</v>
      </c>
      <c r="H75" s="70" t="s">
        <v>1185</v>
      </c>
      <c r="I75" s="70">
        <v>495</v>
      </c>
      <c r="J75" s="69" t="s">
        <v>799</v>
      </c>
    </row>
    <row r="76" spans="1:10">
      <c r="A76" s="71">
        <v>490</v>
      </c>
      <c r="B76" s="72" t="s">
        <v>1058</v>
      </c>
      <c r="C76" s="72" t="s">
        <v>1161</v>
      </c>
      <c r="D76" s="70">
        <v>3</v>
      </c>
      <c r="E76" s="69" t="s">
        <v>800</v>
      </c>
      <c r="F76" s="71">
        <v>490</v>
      </c>
      <c r="G76" s="72" t="s">
        <v>159</v>
      </c>
      <c r="H76" s="72" t="s">
        <v>1186</v>
      </c>
      <c r="I76" s="72">
        <v>490</v>
      </c>
      <c r="J76" s="69" t="s">
        <v>800</v>
      </c>
    </row>
    <row r="77" spans="1:10">
      <c r="A77" s="71">
        <v>501</v>
      </c>
      <c r="B77" s="72" t="s">
        <v>1058</v>
      </c>
      <c r="C77" s="72" t="s">
        <v>1161</v>
      </c>
      <c r="D77" s="70">
        <v>5</v>
      </c>
      <c r="E77" s="69" t="s">
        <v>689</v>
      </c>
      <c r="F77" s="71">
        <v>501</v>
      </c>
      <c r="G77" s="72" t="s">
        <v>163</v>
      </c>
      <c r="H77" s="72" t="s">
        <v>163</v>
      </c>
      <c r="I77" s="72">
        <v>501</v>
      </c>
      <c r="J77" s="69" t="s">
        <v>689</v>
      </c>
    </row>
    <row r="78" spans="1:10">
      <c r="A78" s="71">
        <v>541</v>
      </c>
      <c r="B78" s="70" t="s">
        <v>1058</v>
      </c>
      <c r="C78" s="70" t="s">
        <v>1161</v>
      </c>
      <c r="D78" s="72">
        <v>7</v>
      </c>
      <c r="E78" s="69" t="s">
        <v>691</v>
      </c>
      <c r="F78" s="71">
        <v>541</v>
      </c>
      <c r="G78" s="73" t="s">
        <v>933</v>
      </c>
      <c r="H78" s="73" t="s">
        <v>933</v>
      </c>
      <c r="I78" s="70">
        <v>541</v>
      </c>
      <c r="J78" s="69" t="s">
        <v>691</v>
      </c>
    </row>
    <row r="79" spans="1:10">
      <c r="A79" s="71">
        <v>543</v>
      </c>
      <c r="B79" s="72" t="s">
        <v>1058</v>
      </c>
      <c r="C79" s="72" t="s">
        <v>1161</v>
      </c>
      <c r="D79" s="70">
        <v>5</v>
      </c>
      <c r="E79" s="69" t="s">
        <v>689</v>
      </c>
      <c r="F79" s="71">
        <v>543</v>
      </c>
      <c r="G79" s="72" t="s">
        <v>167</v>
      </c>
      <c r="H79" s="72" t="s">
        <v>167</v>
      </c>
      <c r="I79" s="72">
        <v>543</v>
      </c>
      <c r="J79" s="69" t="s">
        <v>689</v>
      </c>
    </row>
    <row r="80" spans="1:10">
      <c r="A80" s="71">
        <v>576</v>
      </c>
      <c r="B80" s="70" t="s">
        <v>1058</v>
      </c>
      <c r="C80" s="70" t="s">
        <v>1161</v>
      </c>
      <c r="D80" s="70">
        <v>8</v>
      </c>
      <c r="E80" s="69" t="s">
        <v>692</v>
      </c>
      <c r="F80" s="71">
        <v>576</v>
      </c>
      <c r="G80" s="70" t="s">
        <v>169</v>
      </c>
      <c r="H80" s="70" t="s">
        <v>169</v>
      </c>
      <c r="I80" s="70">
        <v>576</v>
      </c>
      <c r="J80" s="69" t="s">
        <v>692</v>
      </c>
    </row>
    <row r="81" spans="1:10">
      <c r="A81" s="71">
        <v>579</v>
      </c>
      <c r="B81" s="72" t="s">
        <v>1058</v>
      </c>
      <c r="C81" s="72" t="s">
        <v>1161</v>
      </c>
      <c r="D81" s="72">
        <v>1</v>
      </c>
      <c r="E81" s="69" t="s">
        <v>797</v>
      </c>
      <c r="F81" s="71">
        <v>579</v>
      </c>
      <c r="G81" s="72" t="s">
        <v>171</v>
      </c>
      <c r="H81" s="72" t="s">
        <v>1187</v>
      </c>
      <c r="I81" s="72">
        <v>579</v>
      </c>
      <c r="J81" s="69" t="s">
        <v>797</v>
      </c>
    </row>
    <row r="82" spans="1:10">
      <c r="A82" s="71">
        <v>585</v>
      </c>
      <c r="B82" s="70" t="s">
        <v>1058</v>
      </c>
      <c r="C82" s="70" t="s">
        <v>1161</v>
      </c>
      <c r="D82" s="72">
        <v>1</v>
      </c>
      <c r="E82" s="69" t="s">
        <v>797</v>
      </c>
      <c r="F82" s="71">
        <v>585</v>
      </c>
      <c r="G82" s="70" t="s">
        <v>173</v>
      </c>
      <c r="H82" s="70" t="s">
        <v>173</v>
      </c>
      <c r="I82" s="70">
        <v>585</v>
      </c>
      <c r="J82" s="69" t="s">
        <v>797</v>
      </c>
    </row>
    <row r="83" spans="1:10">
      <c r="A83" s="71">
        <v>591</v>
      </c>
      <c r="B83" s="72" t="s">
        <v>1058</v>
      </c>
      <c r="C83" s="72" t="s">
        <v>1161</v>
      </c>
      <c r="D83" s="72">
        <v>1</v>
      </c>
      <c r="E83" s="69" t="s">
        <v>797</v>
      </c>
      <c r="F83" s="71">
        <v>591</v>
      </c>
      <c r="G83" s="72" t="s">
        <v>175</v>
      </c>
      <c r="H83" s="72" t="s">
        <v>175</v>
      </c>
      <c r="I83" s="72">
        <v>591</v>
      </c>
      <c r="J83" s="69" t="s">
        <v>797</v>
      </c>
    </row>
    <row r="84" spans="1:10">
      <c r="A84" s="71">
        <v>604</v>
      </c>
      <c r="B84" s="70" t="s">
        <v>1058</v>
      </c>
      <c r="C84" s="70" t="s">
        <v>1161</v>
      </c>
      <c r="D84" s="72">
        <v>4</v>
      </c>
      <c r="E84" s="69" t="s">
        <v>801</v>
      </c>
      <c r="F84" s="71">
        <v>604</v>
      </c>
      <c r="G84" s="70" t="s">
        <v>177</v>
      </c>
      <c r="H84" s="70" t="s">
        <v>177</v>
      </c>
      <c r="I84" s="70">
        <v>604</v>
      </c>
      <c r="J84" s="69" t="s">
        <v>801</v>
      </c>
    </row>
    <row r="85" spans="1:10">
      <c r="A85" s="71">
        <v>607</v>
      </c>
      <c r="B85" s="72" t="s">
        <v>1058</v>
      </c>
      <c r="C85" s="72" t="s">
        <v>1161</v>
      </c>
      <c r="D85" s="72">
        <v>7</v>
      </c>
      <c r="E85" s="69" t="s">
        <v>691</v>
      </c>
      <c r="F85" s="71">
        <v>607</v>
      </c>
      <c r="G85" s="73" t="s">
        <v>934</v>
      </c>
      <c r="H85" s="73" t="s">
        <v>934</v>
      </c>
      <c r="I85" s="72">
        <v>607</v>
      </c>
      <c r="J85" s="69" t="s">
        <v>691</v>
      </c>
    </row>
    <row r="86" spans="1:10">
      <c r="A86" s="71">
        <v>615</v>
      </c>
      <c r="B86" s="70" t="s">
        <v>1058</v>
      </c>
      <c r="C86" s="70" t="s">
        <v>1161</v>
      </c>
      <c r="D86" s="72">
        <v>7</v>
      </c>
      <c r="E86" s="69" t="s">
        <v>691</v>
      </c>
      <c r="F86" s="71">
        <v>615</v>
      </c>
      <c r="G86" s="70" t="s">
        <v>181</v>
      </c>
      <c r="H86" s="70" t="s">
        <v>181</v>
      </c>
      <c r="I86" s="70">
        <v>615</v>
      </c>
      <c r="J86" s="69" t="s">
        <v>691</v>
      </c>
    </row>
    <row r="87" spans="1:10">
      <c r="A87" s="71">
        <v>628</v>
      </c>
      <c r="B87" s="72" t="s">
        <v>1058</v>
      </c>
      <c r="C87" s="72" t="s">
        <v>1161</v>
      </c>
      <c r="D87" s="70">
        <v>5</v>
      </c>
      <c r="E87" s="69" t="s">
        <v>689</v>
      </c>
      <c r="F87" s="71">
        <v>628</v>
      </c>
      <c r="G87" s="72" t="s">
        <v>183</v>
      </c>
      <c r="H87" s="72" t="s">
        <v>183</v>
      </c>
      <c r="I87" s="72">
        <v>628</v>
      </c>
      <c r="J87" s="69" t="s">
        <v>689</v>
      </c>
    </row>
    <row r="88" spans="1:10">
      <c r="A88" s="71">
        <v>631</v>
      </c>
      <c r="B88" s="70" t="s">
        <v>1058</v>
      </c>
      <c r="C88" s="70" t="s">
        <v>1161</v>
      </c>
      <c r="D88" s="70">
        <v>9</v>
      </c>
      <c r="E88" s="69" t="s">
        <v>803</v>
      </c>
      <c r="F88" s="71">
        <v>631</v>
      </c>
      <c r="G88" s="70" t="s">
        <v>185</v>
      </c>
      <c r="H88" s="70" t="s">
        <v>185</v>
      </c>
      <c r="I88" s="70">
        <v>631</v>
      </c>
      <c r="J88" s="69" t="s">
        <v>803</v>
      </c>
    </row>
    <row r="89" spans="1:10">
      <c r="A89" s="71">
        <v>642</v>
      </c>
      <c r="B89" s="72" t="s">
        <v>1058</v>
      </c>
      <c r="C89" s="72" t="s">
        <v>1161</v>
      </c>
      <c r="D89" s="70">
        <v>8</v>
      </c>
      <c r="E89" s="69" t="s">
        <v>692</v>
      </c>
      <c r="F89" s="71">
        <v>642</v>
      </c>
      <c r="G89" s="72" t="s">
        <v>187</v>
      </c>
      <c r="H89" s="72" t="s">
        <v>187</v>
      </c>
      <c r="I89" s="72">
        <v>642</v>
      </c>
      <c r="J89" s="69" t="s">
        <v>692</v>
      </c>
    </row>
    <row r="90" spans="1:10">
      <c r="A90" s="71">
        <v>647</v>
      </c>
      <c r="B90" s="70" t="s">
        <v>1058</v>
      </c>
      <c r="C90" s="70" t="s">
        <v>1161</v>
      </c>
      <c r="D90" s="70">
        <v>6</v>
      </c>
      <c r="E90" s="69" t="s">
        <v>690</v>
      </c>
      <c r="F90" s="71">
        <v>647</v>
      </c>
      <c r="G90" s="73" t="s">
        <v>1188</v>
      </c>
      <c r="H90" s="73" t="s">
        <v>1189</v>
      </c>
      <c r="I90" s="70">
        <v>647</v>
      </c>
      <c r="J90" s="69" t="s">
        <v>690</v>
      </c>
    </row>
    <row r="91" spans="1:10">
      <c r="A91" s="71">
        <v>649</v>
      </c>
      <c r="B91" s="72" t="s">
        <v>1058</v>
      </c>
      <c r="C91" s="72" t="s">
        <v>1161</v>
      </c>
      <c r="D91" s="72">
        <v>7</v>
      </c>
      <c r="E91" s="69" t="s">
        <v>691</v>
      </c>
      <c r="F91" s="71">
        <v>649</v>
      </c>
      <c r="G91" s="72" t="s">
        <v>191</v>
      </c>
      <c r="H91" s="72" t="s">
        <v>191</v>
      </c>
      <c r="I91" s="72">
        <v>649</v>
      </c>
      <c r="J91" s="69" t="s">
        <v>691</v>
      </c>
    </row>
    <row r="92" spans="1:10">
      <c r="A92" s="71">
        <v>652</v>
      </c>
      <c r="B92" s="70" t="s">
        <v>1058</v>
      </c>
      <c r="C92" s="70" t="s">
        <v>1161</v>
      </c>
      <c r="D92" s="72">
        <v>7</v>
      </c>
      <c r="E92" s="69" t="s">
        <v>691</v>
      </c>
      <c r="F92" s="71">
        <v>652</v>
      </c>
      <c r="G92" s="70" t="s">
        <v>193</v>
      </c>
      <c r="H92" s="70" t="s">
        <v>193</v>
      </c>
      <c r="I92" s="70">
        <v>652</v>
      </c>
      <c r="J92" s="69" t="s">
        <v>691</v>
      </c>
    </row>
    <row r="93" spans="1:10">
      <c r="A93" s="71">
        <v>656</v>
      </c>
      <c r="B93" s="72" t="s">
        <v>1058</v>
      </c>
      <c r="C93" s="72" t="s">
        <v>1161</v>
      </c>
      <c r="D93" s="70">
        <v>5</v>
      </c>
      <c r="E93" s="69" t="s">
        <v>689</v>
      </c>
      <c r="F93" s="71">
        <v>656</v>
      </c>
      <c r="G93" s="72" t="s">
        <v>195</v>
      </c>
      <c r="H93" s="72" t="s">
        <v>1190</v>
      </c>
      <c r="I93" s="72">
        <v>656</v>
      </c>
      <c r="J93" s="69" t="s">
        <v>689</v>
      </c>
    </row>
    <row r="94" spans="1:10">
      <c r="A94" s="71">
        <v>658</v>
      </c>
      <c r="B94" s="70" t="s">
        <v>1058</v>
      </c>
      <c r="C94" s="70" t="s">
        <v>1161</v>
      </c>
      <c r="D94" s="70">
        <v>6</v>
      </c>
      <c r="E94" s="69" t="s">
        <v>690</v>
      </c>
      <c r="F94" s="71">
        <v>658</v>
      </c>
      <c r="G94" s="70" t="s">
        <v>197</v>
      </c>
      <c r="H94" s="70" t="s">
        <v>1191</v>
      </c>
      <c r="I94" s="70">
        <v>658</v>
      </c>
      <c r="J94" s="69" t="s">
        <v>690</v>
      </c>
    </row>
    <row r="95" spans="1:10">
      <c r="A95" s="71">
        <v>659</v>
      </c>
      <c r="B95" s="72" t="s">
        <v>1058</v>
      </c>
      <c r="C95" s="72" t="s">
        <v>1161</v>
      </c>
      <c r="D95" s="70">
        <v>3</v>
      </c>
      <c r="E95" s="69" t="s">
        <v>800</v>
      </c>
      <c r="F95" s="71">
        <v>659</v>
      </c>
      <c r="G95" s="72" t="s">
        <v>199</v>
      </c>
      <c r="H95" s="72" t="s">
        <v>1192</v>
      </c>
      <c r="I95" s="72">
        <v>659</v>
      </c>
      <c r="J95" s="69" t="s">
        <v>800</v>
      </c>
    </row>
    <row r="96" spans="1:10">
      <c r="A96" s="71">
        <v>660</v>
      </c>
      <c r="B96" s="70" t="s">
        <v>1058</v>
      </c>
      <c r="C96" s="70" t="s">
        <v>1161</v>
      </c>
      <c r="D96" s="72">
        <v>7</v>
      </c>
      <c r="E96" s="69" t="s">
        <v>691</v>
      </c>
      <c r="F96" s="71">
        <v>660</v>
      </c>
      <c r="G96" s="70" t="s">
        <v>201</v>
      </c>
      <c r="H96" s="70" t="s">
        <v>201</v>
      </c>
      <c r="I96" s="70">
        <v>660</v>
      </c>
      <c r="J96" s="69" t="s">
        <v>691</v>
      </c>
    </row>
    <row r="97" spans="1:10">
      <c r="A97" s="71">
        <v>664</v>
      </c>
      <c r="B97" s="72" t="s">
        <v>1058</v>
      </c>
      <c r="C97" s="72" t="s">
        <v>1161</v>
      </c>
      <c r="D97" s="70">
        <v>6</v>
      </c>
      <c r="E97" s="69" t="s">
        <v>690</v>
      </c>
      <c r="F97" s="71">
        <v>664</v>
      </c>
      <c r="G97" s="73" t="s">
        <v>1193</v>
      </c>
      <c r="H97" s="73" t="s">
        <v>1193</v>
      </c>
      <c r="I97" s="72">
        <v>664</v>
      </c>
      <c r="J97" s="69" t="s">
        <v>690</v>
      </c>
    </row>
    <row r="98" spans="1:10">
      <c r="A98" s="71">
        <v>665</v>
      </c>
      <c r="B98" s="70" t="s">
        <v>1058</v>
      </c>
      <c r="C98" s="70" t="s">
        <v>1161</v>
      </c>
      <c r="D98" s="70">
        <v>3</v>
      </c>
      <c r="E98" s="69" t="s">
        <v>800</v>
      </c>
      <c r="F98" s="71">
        <v>665</v>
      </c>
      <c r="G98" s="73" t="s">
        <v>207</v>
      </c>
      <c r="H98" s="73" t="s">
        <v>206</v>
      </c>
      <c r="I98" s="70">
        <v>665</v>
      </c>
      <c r="J98" s="69" t="s">
        <v>800</v>
      </c>
    </row>
    <row r="99" spans="1:10">
      <c r="A99" s="71">
        <v>667</v>
      </c>
      <c r="B99" s="72" t="s">
        <v>1058</v>
      </c>
      <c r="C99" s="72" t="s">
        <v>1161</v>
      </c>
      <c r="D99" s="72">
        <v>7</v>
      </c>
      <c r="E99" s="69" t="s">
        <v>691</v>
      </c>
      <c r="F99" s="71">
        <v>667</v>
      </c>
      <c r="G99" s="72" t="s">
        <v>209</v>
      </c>
      <c r="H99" s="72" t="s">
        <v>209</v>
      </c>
      <c r="I99" s="72">
        <v>667</v>
      </c>
      <c r="J99" s="69" t="s">
        <v>691</v>
      </c>
    </row>
    <row r="100" spans="1:10">
      <c r="A100" s="71">
        <v>670</v>
      </c>
      <c r="B100" s="70" t="s">
        <v>1058</v>
      </c>
      <c r="C100" s="70" t="s">
        <v>1161</v>
      </c>
      <c r="D100" s="72">
        <v>4</v>
      </c>
      <c r="E100" s="69" t="s">
        <v>801</v>
      </c>
      <c r="F100" s="71">
        <v>670</v>
      </c>
      <c r="G100" s="70" t="s">
        <v>211</v>
      </c>
      <c r="H100" s="70" t="s">
        <v>211</v>
      </c>
      <c r="I100" s="70">
        <v>670</v>
      </c>
      <c r="J100" s="69" t="s">
        <v>801</v>
      </c>
    </row>
    <row r="101" spans="1:10">
      <c r="A101" s="71">
        <v>674</v>
      </c>
      <c r="B101" s="72" t="s">
        <v>1058</v>
      </c>
      <c r="C101" s="72" t="s">
        <v>1161</v>
      </c>
      <c r="D101" s="72">
        <v>7</v>
      </c>
      <c r="E101" s="69" t="s">
        <v>691</v>
      </c>
      <c r="F101" s="71">
        <v>674</v>
      </c>
      <c r="G101" s="72" t="s">
        <v>213</v>
      </c>
      <c r="H101" s="72" t="s">
        <v>213</v>
      </c>
      <c r="I101" s="72">
        <v>674</v>
      </c>
      <c r="J101" s="69" t="s">
        <v>691</v>
      </c>
    </row>
    <row r="102" spans="1:10">
      <c r="A102" s="71">
        <v>679</v>
      </c>
      <c r="B102" s="70" t="s">
        <v>1058</v>
      </c>
      <c r="C102" s="70" t="s">
        <v>1161</v>
      </c>
      <c r="D102" s="70">
        <v>8</v>
      </c>
      <c r="E102" s="69" t="s">
        <v>692</v>
      </c>
      <c r="F102" s="71">
        <v>679</v>
      </c>
      <c r="G102" s="70" t="s">
        <v>217</v>
      </c>
      <c r="H102" s="70" t="s">
        <v>1194</v>
      </c>
      <c r="I102" s="70">
        <v>679</v>
      </c>
      <c r="J102" s="69" t="s">
        <v>692</v>
      </c>
    </row>
    <row r="103" spans="1:10">
      <c r="A103" s="71">
        <v>686</v>
      </c>
      <c r="B103" s="72" t="s">
        <v>1058</v>
      </c>
      <c r="C103" s="72" t="s">
        <v>1161</v>
      </c>
      <c r="D103" s="70">
        <v>6</v>
      </c>
      <c r="E103" s="69" t="s">
        <v>690</v>
      </c>
      <c r="F103" s="71">
        <v>686</v>
      </c>
      <c r="G103" s="72" t="s">
        <v>219</v>
      </c>
      <c r="H103" s="72" t="s">
        <v>219</v>
      </c>
      <c r="I103" s="72">
        <v>686</v>
      </c>
      <c r="J103" s="69" t="s">
        <v>690</v>
      </c>
    </row>
    <row r="104" spans="1:10">
      <c r="A104" s="71">
        <v>42</v>
      </c>
      <c r="B104" s="70" t="s">
        <v>1058</v>
      </c>
      <c r="C104" s="70" t="s">
        <v>1161</v>
      </c>
      <c r="D104" s="70">
        <v>5</v>
      </c>
      <c r="E104" s="69" t="s">
        <v>689</v>
      </c>
      <c r="F104" s="71">
        <v>42</v>
      </c>
      <c r="G104" s="73" t="s">
        <v>1195</v>
      </c>
      <c r="H104" s="73" t="s">
        <v>1195</v>
      </c>
      <c r="I104" s="70">
        <v>42</v>
      </c>
      <c r="J104" s="69" t="s">
        <v>689</v>
      </c>
    </row>
    <row r="105" spans="1:10">
      <c r="A105" s="71">
        <v>690</v>
      </c>
      <c r="B105" s="70" t="s">
        <v>1058</v>
      </c>
      <c r="C105" s="70" t="s">
        <v>1161</v>
      </c>
      <c r="D105" s="72">
        <v>4</v>
      </c>
      <c r="E105" s="69" t="s">
        <v>801</v>
      </c>
      <c r="F105" s="71">
        <v>690</v>
      </c>
      <c r="G105" s="70" t="s">
        <v>221</v>
      </c>
      <c r="H105" s="70" t="s">
        <v>221</v>
      </c>
      <c r="I105" s="70">
        <v>690</v>
      </c>
      <c r="J105" s="69" t="s">
        <v>801</v>
      </c>
    </row>
    <row r="106" spans="1:10">
      <c r="A106" s="71">
        <v>736</v>
      </c>
      <c r="B106" s="70" t="s">
        <v>1058</v>
      </c>
      <c r="C106" s="70" t="s">
        <v>1161</v>
      </c>
      <c r="D106" s="72">
        <v>4</v>
      </c>
      <c r="E106" s="69" t="s">
        <v>801</v>
      </c>
      <c r="F106" s="71">
        <v>736</v>
      </c>
      <c r="G106" s="70" t="s">
        <v>225</v>
      </c>
      <c r="H106" s="70" t="s">
        <v>225</v>
      </c>
      <c r="I106" s="70">
        <v>736</v>
      </c>
      <c r="J106" s="69" t="s">
        <v>801</v>
      </c>
    </row>
    <row r="107" spans="1:10">
      <c r="A107" s="71">
        <v>756</v>
      </c>
      <c r="B107" s="72" t="s">
        <v>1058</v>
      </c>
      <c r="C107" s="72" t="s">
        <v>1161</v>
      </c>
      <c r="D107" s="72">
        <v>7</v>
      </c>
      <c r="E107" s="69" t="s">
        <v>691</v>
      </c>
      <c r="F107" s="71">
        <v>756</v>
      </c>
      <c r="G107" s="73" t="s">
        <v>228</v>
      </c>
      <c r="H107" s="73" t="s">
        <v>227</v>
      </c>
      <c r="I107" s="72">
        <v>756</v>
      </c>
      <c r="J107" s="69" t="s">
        <v>691</v>
      </c>
    </row>
    <row r="108" spans="1:10">
      <c r="A108" s="71">
        <v>761</v>
      </c>
      <c r="B108" s="70" t="s">
        <v>1058</v>
      </c>
      <c r="C108" s="70" t="s">
        <v>1161</v>
      </c>
      <c r="D108" s="70">
        <v>5</v>
      </c>
      <c r="E108" s="69" t="s">
        <v>689</v>
      </c>
      <c r="F108" s="71">
        <v>761</v>
      </c>
      <c r="G108" s="70" t="s">
        <v>230</v>
      </c>
      <c r="H108" s="70" t="s">
        <v>1196</v>
      </c>
      <c r="I108" s="70">
        <v>761</v>
      </c>
      <c r="J108" s="69" t="s">
        <v>689</v>
      </c>
    </row>
    <row r="109" spans="1:10">
      <c r="A109" s="71">
        <v>789</v>
      </c>
      <c r="B109" s="72" t="s">
        <v>1058</v>
      </c>
      <c r="C109" s="72" t="s">
        <v>1161</v>
      </c>
      <c r="D109" s="70">
        <v>8</v>
      </c>
      <c r="E109" s="69" t="s">
        <v>692</v>
      </c>
      <c r="F109" s="71">
        <v>789</v>
      </c>
      <c r="G109" s="72" t="s">
        <v>232</v>
      </c>
      <c r="H109" s="72" t="s">
        <v>1197</v>
      </c>
      <c r="I109" s="72">
        <v>789</v>
      </c>
      <c r="J109" s="69" t="s">
        <v>692</v>
      </c>
    </row>
    <row r="110" spans="1:10">
      <c r="A110" s="71">
        <v>790</v>
      </c>
      <c r="B110" s="70" t="s">
        <v>1058</v>
      </c>
      <c r="C110" s="70" t="s">
        <v>1161</v>
      </c>
      <c r="D110" s="70">
        <v>2</v>
      </c>
      <c r="E110" s="69" t="s">
        <v>799</v>
      </c>
      <c r="F110" s="71">
        <v>790</v>
      </c>
      <c r="G110" s="70" t="s">
        <v>234</v>
      </c>
      <c r="H110" s="70" t="s">
        <v>1198</v>
      </c>
      <c r="I110" s="70">
        <v>790</v>
      </c>
      <c r="J110" s="69" t="s">
        <v>799</v>
      </c>
    </row>
    <row r="111" spans="1:10">
      <c r="A111" s="71">
        <v>792</v>
      </c>
      <c r="B111" s="72" t="s">
        <v>1058</v>
      </c>
      <c r="C111" s="72" t="s">
        <v>1161</v>
      </c>
      <c r="D111" s="70">
        <v>8</v>
      </c>
      <c r="E111" s="69" t="s">
        <v>692</v>
      </c>
      <c r="F111" s="71">
        <v>792</v>
      </c>
      <c r="G111" s="72" t="s">
        <v>236</v>
      </c>
      <c r="H111" s="72" t="s">
        <v>236</v>
      </c>
      <c r="I111" s="72">
        <v>792</v>
      </c>
      <c r="J111" s="69" t="s">
        <v>692</v>
      </c>
    </row>
    <row r="112" spans="1:10">
      <c r="A112" s="71">
        <v>809</v>
      </c>
      <c r="B112" s="70" t="s">
        <v>1058</v>
      </c>
      <c r="C112" s="70" t="s">
        <v>1161</v>
      </c>
      <c r="D112" s="70">
        <v>8</v>
      </c>
      <c r="E112" s="69" t="s">
        <v>692</v>
      </c>
      <c r="F112" s="71">
        <v>809</v>
      </c>
      <c r="G112" s="70" t="s">
        <v>238</v>
      </c>
      <c r="H112" s="70" t="s">
        <v>1199</v>
      </c>
      <c r="I112" s="70">
        <v>809</v>
      </c>
      <c r="J112" s="69" t="s">
        <v>692</v>
      </c>
    </row>
    <row r="113" spans="1:10">
      <c r="A113" s="71">
        <v>819</v>
      </c>
      <c r="B113" s="72" t="s">
        <v>1058</v>
      </c>
      <c r="C113" s="72" t="s">
        <v>1161</v>
      </c>
      <c r="D113" s="70">
        <v>6</v>
      </c>
      <c r="E113" s="69" t="s">
        <v>690</v>
      </c>
      <c r="F113" s="71">
        <v>819</v>
      </c>
      <c r="G113" s="72" t="s">
        <v>240</v>
      </c>
      <c r="H113" s="72" t="s">
        <v>240</v>
      </c>
      <c r="I113" s="72">
        <v>819</v>
      </c>
      <c r="J113" s="69" t="s">
        <v>690</v>
      </c>
    </row>
    <row r="114" spans="1:10">
      <c r="A114" s="71">
        <v>837</v>
      </c>
      <c r="B114" s="70" t="s">
        <v>1058</v>
      </c>
      <c r="C114" s="70" t="s">
        <v>1161</v>
      </c>
      <c r="D114" s="70">
        <v>3</v>
      </c>
      <c r="E114" s="69" t="s">
        <v>800</v>
      </c>
      <c r="F114" s="71">
        <v>837</v>
      </c>
      <c r="G114" s="70" t="s">
        <v>242</v>
      </c>
      <c r="H114" s="70" t="s">
        <v>242</v>
      </c>
      <c r="I114" s="70">
        <v>837</v>
      </c>
      <c r="J114" s="69" t="s">
        <v>800</v>
      </c>
    </row>
    <row r="115" spans="1:10">
      <c r="A115" s="71">
        <v>842</v>
      </c>
      <c r="B115" s="72" t="s">
        <v>1058</v>
      </c>
      <c r="C115" s="72" t="s">
        <v>1161</v>
      </c>
      <c r="D115" s="70">
        <v>5</v>
      </c>
      <c r="E115" s="69" t="s">
        <v>689</v>
      </c>
      <c r="F115" s="71">
        <v>842</v>
      </c>
      <c r="G115" s="72" t="s">
        <v>244</v>
      </c>
      <c r="H115" s="72" t="s">
        <v>244</v>
      </c>
      <c r="I115" s="72">
        <v>842</v>
      </c>
      <c r="J115" s="69" t="s">
        <v>689</v>
      </c>
    </row>
    <row r="116" spans="1:10">
      <c r="A116" s="71">
        <v>847</v>
      </c>
      <c r="B116" s="70" t="s">
        <v>1058</v>
      </c>
      <c r="C116" s="70" t="s">
        <v>1161</v>
      </c>
      <c r="D116" s="70">
        <v>8</v>
      </c>
      <c r="E116" s="69" t="s">
        <v>692</v>
      </c>
      <c r="F116" s="71">
        <v>847</v>
      </c>
      <c r="G116" s="70" t="s">
        <v>246</v>
      </c>
      <c r="H116" s="70" t="s">
        <v>246</v>
      </c>
      <c r="I116" s="70">
        <v>847</v>
      </c>
      <c r="J116" s="69" t="s">
        <v>692</v>
      </c>
    </row>
    <row r="117" spans="1:10">
      <c r="A117" s="71">
        <v>854</v>
      </c>
      <c r="B117" s="72" t="s">
        <v>1058</v>
      </c>
      <c r="C117" s="72" t="s">
        <v>1161</v>
      </c>
      <c r="D117" s="70">
        <v>6</v>
      </c>
      <c r="E117" s="69" t="s">
        <v>690</v>
      </c>
      <c r="F117" s="71">
        <v>854</v>
      </c>
      <c r="G117" s="72" t="s">
        <v>248</v>
      </c>
      <c r="H117" s="72" t="s">
        <v>248</v>
      </c>
      <c r="I117" s="72">
        <v>854</v>
      </c>
      <c r="J117" s="69" t="s">
        <v>690</v>
      </c>
    </row>
    <row r="118" spans="1:10">
      <c r="A118" s="71">
        <v>856</v>
      </c>
      <c r="B118" s="70" t="s">
        <v>1058</v>
      </c>
      <c r="C118" s="70" t="s">
        <v>1161</v>
      </c>
      <c r="D118" s="70">
        <v>8</v>
      </c>
      <c r="E118" s="69" t="s">
        <v>692</v>
      </c>
      <c r="F118" s="71">
        <v>856</v>
      </c>
      <c r="G118" s="70" t="s">
        <v>251</v>
      </c>
      <c r="H118" s="70" t="s">
        <v>1200</v>
      </c>
      <c r="I118" s="70">
        <v>856</v>
      </c>
      <c r="J118" s="69" t="s">
        <v>692</v>
      </c>
    </row>
    <row r="119" spans="1:10">
      <c r="A119" s="71">
        <v>858</v>
      </c>
      <c r="B119" s="72" t="s">
        <v>1058</v>
      </c>
      <c r="C119" s="72" t="s">
        <v>1161</v>
      </c>
      <c r="D119" s="72">
        <v>4</v>
      </c>
      <c r="E119" s="69" t="s">
        <v>801</v>
      </c>
      <c r="F119" s="71">
        <v>858</v>
      </c>
      <c r="G119" s="72" t="s">
        <v>253</v>
      </c>
      <c r="H119" s="72" t="s">
        <v>1201</v>
      </c>
      <c r="I119" s="72">
        <v>858</v>
      </c>
      <c r="J119" s="69" t="s">
        <v>801</v>
      </c>
    </row>
    <row r="120" spans="1:10">
      <c r="A120" s="71">
        <v>861</v>
      </c>
      <c r="B120" s="70" t="s">
        <v>1058</v>
      </c>
      <c r="C120" s="70" t="s">
        <v>1161</v>
      </c>
      <c r="D120" s="70">
        <v>8</v>
      </c>
      <c r="E120" s="69" t="s">
        <v>692</v>
      </c>
      <c r="F120" s="71">
        <v>861</v>
      </c>
      <c r="G120" s="70" t="s">
        <v>255</v>
      </c>
      <c r="H120" s="70" t="s">
        <v>255</v>
      </c>
      <c r="I120" s="70">
        <v>861</v>
      </c>
      <c r="J120" s="69" t="s">
        <v>692</v>
      </c>
    </row>
    <row r="121" spans="1:10">
      <c r="A121" s="71">
        <v>873</v>
      </c>
      <c r="B121" s="72" t="s">
        <v>1058</v>
      </c>
      <c r="C121" s="72" t="s">
        <v>1161</v>
      </c>
      <c r="D121" s="70">
        <v>3</v>
      </c>
      <c r="E121" s="69" t="s">
        <v>800</v>
      </c>
      <c r="F121" s="71">
        <v>873</v>
      </c>
      <c r="G121" s="72" t="s">
        <v>257</v>
      </c>
      <c r="H121" s="72" t="s">
        <v>922</v>
      </c>
      <c r="I121" s="72">
        <v>873</v>
      </c>
      <c r="J121" s="69" t="s">
        <v>800</v>
      </c>
    </row>
    <row r="122" spans="1:10">
      <c r="A122" s="71">
        <v>885</v>
      </c>
      <c r="B122" s="70" t="s">
        <v>1058</v>
      </c>
      <c r="C122" s="70" t="s">
        <v>1161</v>
      </c>
      <c r="D122" s="72">
        <v>4</v>
      </c>
      <c r="E122" s="69" t="s">
        <v>801</v>
      </c>
      <c r="F122" s="71">
        <v>885</v>
      </c>
      <c r="G122" s="70" t="s">
        <v>259</v>
      </c>
      <c r="H122" s="70" t="s">
        <v>1202</v>
      </c>
      <c r="I122" s="70">
        <v>885</v>
      </c>
      <c r="J122" s="69" t="s">
        <v>801</v>
      </c>
    </row>
    <row r="123" spans="1:10">
      <c r="A123" s="71">
        <v>887</v>
      </c>
      <c r="B123" s="72" t="s">
        <v>1058</v>
      </c>
      <c r="C123" s="72" t="s">
        <v>1161</v>
      </c>
      <c r="D123" s="70">
        <v>6</v>
      </c>
      <c r="E123" s="69" t="s">
        <v>690</v>
      </c>
      <c r="F123" s="71">
        <v>887</v>
      </c>
      <c r="G123" s="72" t="s">
        <v>261</v>
      </c>
      <c r="H123" s="72" t="s">
        <v>261</v>
      </c>
      <c r="I123" s="72">
        <v>887</v>
      </c>
      <c r="J123" s="69" t="s">
        <v>690</v>
      </c>
    </row>
    <row r="124" spans="1:10">
      <c r="A124" s="71">
        <v>890</v>
      </c>
      <c r="B124" s="70" t="s">
        <v>1058</v>
      </c>
      <c r="C124" s="70" t="s">
        <v>1161</v>
      </c>
      <c r="D124" s="72">
        <v>4</v>
      </c>
      <c r="E124" s="69" t="s">
        <v>801</v>
      </c>
      <c r="F124" s="71">
        <v>890</v>
      </c>
      <c r="G124" s="70" t="s">
        <v>263</v>
      </c>
      <c r="H124" s="70" t="s">
        <v>1203</v>
      </c>
      <c r="I124" s="70">
        <v>890</v>
      </c>
      <c r="J124" s="69" t="s">
        <v>801</v>
      </c>
    </row>
    <row r="125" spans="1:10">
      <c r="A125" s="71">
        <v>893</v>
      </c>
      <c r="B125" s="72" t="s">
        <v>1058</v>
      </c>
      <c r="C125" s="72" t="s">
        <v>1161</v>
      </c>
      <c r="D125" s="72">
        <v>1</v>
      </c>
      <c r="E125" s="69" t="s">
        <v>797</v>
      </c>
      <c r="F125" s="71">
        <v>893</v>
      </c>
      <c r="G125" s="72" t="s">
        <v>265</v>
      </c>
      <c r="H125" s="72" t="s">
        <v>1204</v>
      </c>
      <c r="I125" s="72">
        <v>893</v>
      </c>
      <c r="J125" s="69" t="s">
        <v>797</v>
      </c>
    </row>
    <row r="126" spans="1:10">
      <c r="A126" s="71">
        <v>895</v>
      </c>
      <c r="B126" s="70" t="s">
        <v>1058</v>
      </c>
      <c r="C126" s="70" t="s">
        <v>1161</v>
      </c>
      <c r="D126" s="70">
        <v>2</v>
      </c>
      <c r="E126" s="69" t="s">
        <v>799</v>
      </c>
      <c r="F126" s="71">
        <v>895</v>
      </c>
      <c r="G126" s="70" t="s">
        <v>267</v>
      </c>
      <c r="H126" s="70" t="s">
        <v>267</v>
      </c>
      <c r="I126" s="70">
        <v>895</v>
      </c>
      <c r="J126" s="69" t="s">
        <v>799</v>
      </c>
    </row>
  </sheetData>
  <autoFilter ref="B1:J126" xr:uid="{00000000-0009-0000-0000-00001F000000}"/>
  <conditionalFormatting sqref="G11:H11">
    <cfRule type="cellIs" dxfId="9" priority="5" stopIfTrue="1" operator="equal">
      <formula>0</formula>
    </cfRule>
  </conditionalFormatting>
  <conditionalFormatting sqref="G41:H41">
    <cfRule type="cellIs" dxfId="8" priority="7" stopIfTrue="1" operator="equal">
      <formula>0</formula>
    </cfRule>
  </conditionalFormatting>
  <conditionalFormatting sqref="G46:H46">
    <cfRule type="cellIs" dxfId="7" priority="8" stopIfTrue="1" operator="equal">
      <formula>0</formula>
    </cfRule>
  </conditionalFormatting>
  <conditionalFormatting sqref="G59:H59">
    <cfRule type="cellIs" dxfId="6" priority="14" stopIfTrue="1" operator="equal">
      <formula>0</formula>
    </cfRule>
  </conditionalFormatting>
  <conditionalFormatting sqref="G78:H78">
    <cfRule type="cellIs" dxfId="5" priority="11" stopIfTrue="1" operator="equal">
      <formula>0</formula>
    </cfRule>
  </conditionalFormatting>
  <conditionalFormatting sqref="G85:H85">
    <cfRule type="cellIs" dxfId="4" priority="12" stopIfTrue="1" operator="equal">
      <formula>0</formula>
    </cfRule>
  </conditionalFormatting>
  <conditionalFormatting sqref="G90:H90">
    <cfRule type="cellIs" dxfId="3" priority="9" stopIfTrue="1" operator="equal">
      <formula>0</formula>
    </cfRule>
  </conditionalFormatting>
  <conditionalFormatting sqref="G97:H98">
    <cfRule type="cellIs" dxfId="2" priority="4" stopIfTrue="1" operator="equal">
      <formula>0</formula>
    </cfRule>
  </conditionalFormatting>
  <conditionalFormatting sqref="G104:H104">
    <cfRule type="cellIs" dxfId="1" priority="6" stopIfTrue="1" operator="equal">
      <formula>0</formula>
    </cfRule>
  </conditionalFormatting>
  <conditionalFormatting sqref="G107:H107">
    <cfRule type="cellIs" dxfId="0" priority="13" stopIfTrue="1" operator="equal">
      <formula>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52"/>
  <sheetViews>
    <sheetView workbookViewId="0">
      <selection activeCell="A5" sqref="A5"/>
    </sheetView>
  </sheetViews>
  <sheetFormatPr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1152" t="s">
        <v>1205</v>
      </c>
      <c r="B1" s="1152"/>
      <c r="D1" s="1152" t="s">
        <v>1206</v>
      </c>
      <c r="E1" s="1152"/>
    </row>
    <row r="2" spans="1:5" ht="15" customHeight="1" thickBot="1">
      <c r="A2" s="87" t="s">
        <v>1207</v>
      </c>
      <c r="B2" s="88" t="s">
        <v>1208</v>
      </c>
      <c r="D2" s="16" t="s">
        <v>1209</v>
      </c>
      <c r="E2" s="16" t="s">
        <v>271</v>
      </c>
    </row>
    <row r="3" spans="1:5" ht="15" customHeight="1" thickBot="1">
      <c r="A3" s="84" t="s">
        <v>1210</v>
      </c>
      <c r="B3" s="85" t="s">
        <v>720</v>
      </c>
      <c r="D3" s="77" t="s">
        <v>1211</v>
      </c>
      <c r="E3" s="78" t="s">
        <v>293</v>
      </c>
    </row>
    <row r="4" spans="1:5" ht="15" customHeight="1" thickBot="1">
      <c r="A4" s="84" t="s">
        <v>281</v>
      </c>
      <c r="B4" s="85" t="s">
        <v>1212</v>
      </c>
      <c r="D4" s="77" t="s">
        <v>305</v>
      </c>
      <c r="E4" s="78" t="s">
        <v>295</v>
      </c>
    </row>
    <row r="5" spans="1:5" ht="15" customHeight="1" thickBot="1">
      <c r="A5" s="84" t="s">
        <v>1213</v>
      </c>
      <c r="B5" s="85" t="s">
        <v>1214</v>
      </c>
      <c r="D5" s="80" t="s">
        <v>1215</v>
      </c>
      <c r="E5" s="80" t="s">
        <v>1216</v>
      </c>
    </row>
    <row r="6" spans="1:5" ht="15" customHeight="1" thickBot="1">
      <c r="A6" s="84" t="s">
        <v>283</v>
      </c>
      <c r="B6" s="85" t="s">
        <v>1217</v>
      </c>
      <c r="D6" s="80" t="s">
        <v>1218</v>
      </c>
      <c r="E6" s="80" t="s">
        <v>1219</v>
      </c>
    </row>
    <row r="7" spans="1:5" ht="15" customHeight="1" thickBot="1">
      <c r="A7" s="84" t="s">
        <v>286</v>
      </c>
      <c r="B7" s="85" t="s">
        <v>1220</v>
      </c>
      <c r="D7" s="77" t="s">
        <v>308</v>
      </c>
      <c r="E7" s="78" t="s">
        <v>309</v>
      </c>
    </row>
    <row r="8" spans="1:5" ht="15" customHeight="1" thickBot="1">
      <c r="A8" s="84" t="s">
        <v>275</v>
      </c>
      <c r="B8" s="85" t="s">
        <v>1221</v>
      </c>
      <c r="D8" s="77" t="s">
        <v>306</v>
      </c>
      <c r="E8" s="81" t="s">
        <v>299</v>
      </c>
    </row>
    <row r="9" spans="1:5" ht="15" customHeight="1" thickBot="1">
      <c r="A9" s="84" t="s">
        <v>722</v>
      </c>
      <c r="B9" s="85" t="s">
        <v>1222</v>
      </c>
    </row>
    <row r="10" spans="1:5" ht="15" customHeight="1" thickBot="1">
      <c r="A10" s="84" t="s">
        <v>767</v>
      </c>
      <c r="B10" s="85" t="s">
        <v>1223</v>
      </c>
    </row>
    <row r="11" spans="1:5" ht="15" customHeight="1" thickBot="1">
      <c r="A11" s="84" t="s">
        <v>794</v>
      </c>
      <c r="B11" s="85" t="s">
        <v>1224</v>
      </c>
    </row>
    <row r="12" spans="1:5" ht="15" customHeight="1" thickBot="1">
      <c r="A12" s="84" t="s">
        <v>310</v>
      </c>
      <c r="B12" s="85" t="s">
        <v>1225</v>
      </c>
    </row>
    <row r="13" spans="1:5" ht="15" customHeight="1" thickBot="1">
      <c r="A13" s="84" t="s">
        <v>1226</v>
      </c>
      <c r="B13" s="85" t="s">
        <v>1227</v>
      </c>
    </row>
    <row r="14" spans="1:5" ht="15" customHeight="1" thickBot="1">
      <c r="A14" s="84" t="s">
        <v>1228</v>
      </c>
      <c r="B14" s="85" t="s">
        <v>1229</v>
      </c>
    </row>
    <row r="15" spans="1:5" ht="15" customHeight="1" thickBot="1">
      <c r="A15" s="84" t="s">
        <v>278</v>
      </c>
      <c r="B15" s="85" t="s">
        <v>1230</v>
      </c>
    </row>
    <row r="16" spans="1:5" ht="15" customHeight="1" thickBot="1">
      <c r="A16" s="84" t="s">
        <v>1231</v>
      </c>
      <c r="B16" s="85" t="s">
        <v>1232</v>
      </c>
    </row>
    <row r="17" spans="1:5" ht="15" customHeight="1">
      <c r="A17" s="86"/>
    </row>
    <row r="18" spans="1:5" ht="15" customHeight="1">
      <c r="A18" s="86"/>
    </row>
    <row r="19" spans="1:5" ht="40.5" customHeight="1" thickBot="1">
      <c r="A19" s="1152" t="s">
        <v>1233</v>
      </c>
      <c r="B19" s="1152"/>
      <c r="D19" s="1152" t="s">
        <v>1234</v>
      </c>
      <c r="E19" s="1152"/>
    </row>
    <row r="20" spans="1:5" ht="15" customHeight="1" thickBot="1">
      <c r="A20" s="82" t="s">
        <v>1207</v>
      </c>
      <c r="B20" s="83" t="s">
        <v>1208</v>
      </c>
      <c r="D20" s="26" t="s">
        <v>1235</v>
      </c>
      <c r="E20" s="26" t="s">
        <v>272</v>
      </c>
    </row>
    <row r="21" spans="1:5" ht="15" customHeight="1" thickBot="1">
      <c r="A21" s="84" t="s">
        <v>1236</v>
      </c>
      <c r="B21" s="85" t="s">
        <v>1237</v>
      </c>
      <c r="D21" s="18" t="s">
        <v>326</v>
      </c>
      <c r="E21" s="18" t="s">
        <v>276</v>
      </c>
    </row>
    <row r="22" spans="1:5" ht="15" customHeight="1" thickBot="1">
      <c r="A22" s="84" t="s">
        <v>1238</v>
      </c>
      <c r="B22" s="85" t="s">
        <v>1239</v>
      </c>
      <c r="D22" s="18" t="s">
        <v>771</v>
      </c>
      <c r="E22" s="18" t="s">
        <v>768</v>
      </c>
    </row>
    <row r="23" spans="1:5" ht="15" customHeight="1" thickBot="1">
      <c r="A23" s="84" t="s">
        <v>1240</v>
      </c>
      <c r="B23" s="85" t="s">
        <v>1241</v>
      </c>
      <c r="D23" s="18" t="s">
        <v>1242</v>
      </c>
      <c r="E23" s="18" t="s">
        <v>1243</v>
      </c>
    </row>
    <row r="24" spans="1:5" ht="15" customHeight="1" thickBot="1">
      <c r="A24" s="84" t="s">
        <v>1244</v>
      </c>
      <c r="B24" s="85" t="s">
        <v>1245</v>
      </c>
      <c r="D24" s="18" t="s">
        <v>327</v>
      </c>
      <c r="E24" s="18" t="s">
        <v>279</v>
      </c>
    </row>
    <row r="25" spans="1:5" ht="15" customHeight="1" thickBot="1">
      <c r="A25" s="84" t="s">
        <v>1246</v>
      </c>
      <c r="B25" s="85" t="s">
        <v>1247</v>
      </c>
      <c r="D25" s="18" t="s">
        <v>328</v>
      </c>
      <c r="E25" s="18" t="s">
        <v>282</v>
      </c>
    </row>
    <row r="26" spans="1:5" ht="15" customHeight="1" thickBot="1">
      <c r="A26" s="84" t="s">
        <v>1248</v>
      </c>
      <c r="B26" s="85" t="s">
        <v>1249</v>
      </c>
      <c r="D26" s="18" t="s">
        <v>1126</v>
      </c>
      <c r="E26" s="18" t="s">
        <v>1250</v>
      </c>
    </row>
    <row r="27" spans="1:5" ht="15" customHeight="1" thickBot="1">
      <c r="A27" s="84" t="s">
        <v>1251</v>
      </c>
      <c r="B27" s="85" t="s">
        <v>1252</v>
      </c>
      <c r="D27" s="18" t="s">
        <v>1127</v>
      </c>
      <c r="E27" s="18" t="s">
        <v>1253</v>
      </c>
    </row>
    <row r="28" spans="1:5" ht="15" customHeight="1" thickBot="1">
      <c r="A28" s="84" t="s">
        <v>1254</v>
      </c>
      <c r="B28" s="85" t="s">
        <v>1255</v>
      </c>
      <c r="D28" s="18" t="s">
        <v>741</v>
      </c>
      <c r="E28" s="18" t="s">
        <v>1256</v>
      </c>
    </row>
    <row r="29" spans="1:5" ht="15" customHeight="1" thickBot="1">
      <c r="A29" s="84" t="s">
        <v>300</v>
      </c>
      <c r="B29" s="85" t="s">
        <v>1257</v>
      </c>
      <c r="D29" s="18" t="s">
        <v>329</v>
      </c>
      <c r="E29" s="18" t="s">
        <v>284</v>
      </c>
    </row>
    <row r="30" spans="1:5" ht="15" customHeight="1" thickBot="1">
      <c r="A30" s="84" t="s">
        <v>1258</v>
      </c>
      <c r="B30" s="85" t="s">
        <v>1259</v>
      </c>
      <c r="D30" s="18" t="s">
        <v>734</v>
      </c>
      <c r="E30" s="18" t="s">
        <v>1260</v>
      </c>
    </row>
    <row r="31" spans="1:5" ht="15" customHeight="1" thickBot="1">
      <c r="A31" s="84" t="s">
        <v>337</v>
      </c>
      <c r="B31" s="85" t="s">
        <v>1261</v>
      </c>
      <c r="D31" s="18" t="s">
        <v>331</v>
      </c>
      <c r="E31" s="18" t="s">
        <v>332</v>
      </c>
    </row>
    <row r="32" spans="1:5" ht="15" customHeight="1" thickBot="1">
      <c r="A32" s="84" t="s">
        <v>1262</v>
      </c>
      <c r="B32" s="85" t="s">
        <v>1263</v>
      </c>
      <c r="D32" s="18" t="s">
        <v>747</v>
      </c>
      <c r="E32" s="18" t="s">
        <v>1264</v>
      </c>
    </row>
    <row r="33" spans="1:5" ht="15" customHeight="1" thickBot="1">
      <c r="A33" s="84" t="s">
        <v>738</v>
      </c>
      <c r="B33" s="85" t="s">
        <v>1265</v>
      </c>
      <c r="D33" s="18" t="s">
        <v>749</v>
      </c>
      <c r="E33" s="18" t="s">
        <v>750</v>
      </c>
    </row>
    <row r="34" spans="1:5" ht="15" customHeight="1" thickBot="1">
      <c r="A34" s="84" t="s">
        <v>1266</v>
      </c>
      <c r="B34" s="85" t="s">
        <v>1267</v>
      </c>
      <c r="D34" s="18" t="s">
        <v>335</v>
      </c>
      <c r="E34" s="18" t="s">
        <v>726</v>
      </c>
    </row>
    <row r="35" spans="1:5" ht="15" customHeight="1" thickBot="1">
      <c r="A35" s="84" t="s">
        <v>1268</v>
      </c>
      <c r="B35" s="85" t="s">
        <v>1269</v>
      </c>
      <c r="D35" s="18" t="s">
        <v>751</v>
      </c>
      <c r="E35" s="18" t="s">
        <v>1270</v>
      </c>
    </row>
    <row r="36" spans="1:5" ht="15" customHeight="1" thickBot="1">
      <c r="A36" s="84" t="s">
        <v>1271</v>
      </c>
      <c r="B36" s="85" t="s">
        <v>1272</v>
      </c>
      <c r="D36" s="18" t="s">
        <v>302</v>
      </c>
      <c r="E36" s="18" t="s">
        <v>303</v>
      </c>
    </row>
    <row r="37" spans="1:5" ht="15" customHeight="1" thickBot="1">
      <c r="A37" s="84" t="s">
        <v>1273</v>
      </c>
      <c r="B37" s="85" t="s">
        <v>1274</v>
      </c>
      <c r="D37" s="18" t="s">
        <v>340</v>
      </c>
      <c r="E37" s="18" t="s">
        <v>341</v>
      </c>
    </row>
    <row r="38" spans="1:5" ht="15" customHeight="1" thickBot="1">
      <c r="A38" s="84" t="s">
        <v>298</v>
      </c>
      <c r="B38" s="85" t="s">
        <v>1275</v>
      </c>
      <c r="D38" s="18" t="s">
        <v>1276</v>
      </c>
      <c r="E38" s="18" t="s">
        <v>1277</v>
      </c>
    </row>
    <row r="39" spans="1:5" ht="15" customHeight="1" thickBot="1">
      <c r="A39" s="84" t="s">
        <v>1278</v>
      </c>
      <c r="B39" s="85" t="s">
        <v>1279</v>
      </c>
      <c r="D39" s="18" t="s">
        <v>333</v>
      </c>
      <c r="E39" s="18" t="s">
        <v>1280</v>
      </c>
    </row>
    <row r="40" spans="1:5" ht="15" customHeight="1" thickBot="1">
      <c r="A40" s="84" t="s">
        <v>342</v>
      </c>
      <c r="B40" s="85" t="s">
        <v>1281</v>
      </c>
    </row>
    <row r="41" spans="1:5" ht="15" customHeight="1" thickBot="1">
      <c r="A41" s="84" t="s">
        <v>1282</v>
      </c>
      <c r="B41" s="85" t="s">
        <v>1283</v>
      </c>
    </row>
    <row r="42" spans="1:5" ht="15" customHeight="1" thickBot="1">
      <c r="A42" s="84" t="s">
        <v>1284</v>
      </c>
      <c r="B42" s="85" t="s">
        <v>1285</v>
      </c>
    </row>
    <row r="43" spans="1:5" ht="15" customHeight="1" thickBot="1">
      <c r="A43" s="84" t="s">
        <v>1286</v>
      </c>
      <c r="B43" s="85" t="s">
        <v>1287</v>
      </c>
    </row>
    <row r="44" spans="1:5" ht="15" customHeight="1" thickBot="1">
      <c r="A44" s="84" t="s">
        <v>735</v>
      </c>
      <c r="B44" s="85" t="s">
        <v>1288</v>
      </c>
    </row>
    <row r="45" spans="1:5" ht="15" customHeight="1" thickBot="1">
      <c r="A45" s="84" t="s">
        <v>1135</v>
      </c>
      <c r="B45" s="85" t="s">
        <v>1289</v>
      </c>
    </row>
    <row r="46" spans="1:5" ht="15" customHeight="1" thickBot="1">
      <c r="A46" s="84" t="s">
        <v>294</v>
      </c>
      <c r="B46" s="85" t="s">
        <v>1290</v>
      </c>
    </row>
    <row r="47" spans="1:5" ht="24" customHeight="1" thickBot="1">
      <c r="A47" s="84" t="s">
        <v>737</v>
      </c>
      <c r="B47" s="85" t="s">
        <v>1291</v>
      </c>
    </row>
    <row r="48" spans="1:5" ht="15" customHeight="1" thickBot="1">
      <c r="A48" s="84" t="s">
        <v>1292</v>
      </c>
      <c r="B48" s="85" t="s">
        <v>1293</v>
      </c>
    </row>
    <row r="49" spans="1:2" ht="15" customHeight="1" thickBot="1">
      <c r="A49" s="84" t="s">
        <v>334</v>
      </c>
      <c r="B49" s="85" t="s">
        <v>1294</v>
      </c>
    </row>
    <row r="50" spans="1:2" ht="15" customHeight="1" thickBot="1">
      <c r="A50" s="84" t="s">
        <v>1295</v>
      </c>
      <c r="B50" s="85" t="s">
        <v>1296</v>
      </c>
    </row>
    <row r="51" spans="1:2" ht="15" customHeight="1" thickBot="1">
      <c r="A51" s="84" t="s">
        <v>1297</v>
      </c>
      <c r="B51" s="85" t="s">
        <v>1298</v>
      </c>
    </row>
    <row r="52" spans="1:2" ht="15" customHeight="1" thickBot="1">
      <c r="A52" s="84" t="s">
        <v>338</v>
      </c>
      <c r="B52" s="85" t="s">
        <v>1299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66"/>
  </sheetPr>
  <dimension ref="A1:U23"/>
  <sheetViews>
    <sheetView zoomScale="90" zoomScaleNormal="90" zoomScaleSheetLayoutView="90" workbookViewId="0">
      <pane xSplit="3" ySplit="4" topLeftCell="D5" activePane="bottomRight" state="frozen"/>
      <selection pane="bottomRight" activeCell="U8" sqref="U8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0" customWidth="1"/>
    <col min="4" max="4" width="11.140625" style="90" bestFit="1" customWidth="1"/>
    <col min="5" max="5" width="11.28515625" style="90" customWidth="1"/>
    <col min="6" max="6" width="12.28515625" style="90" customWidth="1"/>
    <col min="7" max="7" width="11.28515625" style="90" bestFit="1" customWidth="1"/>
    <col min="8" max="8" width="17.28515625" style="90" customWidth="1"/>
    <col min="9" max="12" width="11.28515625" style="90" customWidth="1"/>
    <col min="13" max="13" width="11.140625" style="90" bestFit="1" customWidth="1"/>
    <col min="14" max="14" width="11.28515625" style="90" customWidth="1"/>
    <col min="15" max="15" width="10.140625" style="90" bestFit="1" customWidth="1"/>
    <col min="16" max="16" width="11.28515625" style="90" bestFit="1" customWidth="1"/>
    <col min="17" max="17" width="11.5703125" style="90" customWidth="1"/>
    <col min="18" max="18" width="11.28515625" style="90" customWidth="1"/>
    <col min="19" max="19" width="13.7109375" style="90" customWidth="1"/>
    <col min="20" max="20" width="12.7109375" style="90" customWidth="1"/>
  </cols>
  <sheetData>
    <row r="1" spans="1:21" s="6" customFormat="1" ht="51.75" customHeight="1" thickBot="1">
      <c r="A1" s="486"/>
      <c r="B1" s="485" t="s">
        <v>367</v>
      </c>
      <c r="C1" s="615" t="s">
        <v>368</v>
      </c>
      <c r="D1" s="934" t="s">
        <v>369</v>
      </c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699"/>
      <c r="R1" s="699"/>
      <c r="S1" s="699"/>
      <c r="T1" s="923" t="s">
        <v>370</v>
      </c>
    </row>
    <row r="2" spans="1:21" ht="47.25" customHeight="1">
      <c r="A2" s="926" t="s">
        <v>371</v>
      </c>
      <c r="B2" s="926" t="s">
        <v>372</v>
      </c>
      <c r="C2" s="372" t="s">
        <v>373</v>
      </c>
      <c r="D2" s="928" t="s">
        <v>374</v>
      </c>
      <c r="E2" s="929"/>
      <c r="F2" s="928" t="s">
        <v>375</v>
      </c>
      <c r="G2" s="929"/>
      <c r="H2" s="689" t="s">
        <v>376</v>
      </c>
      <c r="I2" s="689"/>
      <c r="J2" s="928" t="s">
        <v>377</v>
      </c>
      <c r="K2" s="929"/>
      <c r="L2" s="689" t="s">
        <v>378</v>
      </c>
      <c r="M2" s="928" t="s">
        <v>379</v>
      </c>
      <c r="N2" s="929"/>
      <c r="O2" s="928" t="s">
        <v>380</v>
      </c>
      <c r="P2" s="929"/>
      <c r="Q2" s="932" t="s">
        <v>381</v>
      </c>
      <c r="R2" s="933"/>
      <c r="S2" s="700"/>
      <c r="T2" s="924"/>
    </row>
    <row r="3" spans="1:21" ht="43.5" customHeight="1" outlineLevel="1" thickBot="1">
      <c r="A3" s="927"/>
      <c r="B3" s="927"/>
      <c r="C3" s="421" t="s">
        <v>382</v>
      </c>
      <c r="D3" s="422" t="s">
        <v>383</v>
      </c>
      <c r="E3" s="423" t="s">
        <v>384</v>
      </c>
      <c r="F3" s="422" t="s">
        <v>383</v>
      </c>
      <c r="G3" s="423" t="s">
        <v>384</v>
      </c>
      <c r="H3" s="690"/>
      <c r="I3" s="690"/>
      <c r="J3" s="422" t="s">
        <v>385</v>
      </c>
      <c r="K3" s="423" t="s">
        <v>386</v>
      </c>
      <c r="L3" s="690"/>
      <c r="M3" s="422" t="s">
        <v>383</v>
      </c>
      <c r="N3" s="423" t="s">
        <v>384</v>
      </c>
      <c r="O3" s="422" t="s">
        <v>383</v>
      </c>
      <c r="P3" s="423" t="s">
        <v>384</v>
      </c>
      <c r="Q3" s="422" t="s">
        <v>387</v>
      </c>
      <c r="R3" s="423"/>
      <c r="S3" s="701" t="s">
        <v>388</v>
      </c>
      <c r="T3" s="925"/>
      <c r="U3" s="871" t="s">
        <v>389</v>
      </c>
    </row>
    <row r="4" spans="1:21" s="20" customFormat="1" ht="18.75" outlineLevel="1" thickBot="1">
      <c r="A4" s="387"/>
      <c r="B4" s="388" t="s">
        <v>390</v>
      </c>
      <c r="C4" s="389">
        <f>SUM(C5:C13)</f>
        <v>6903721</v>
      </c>
      <c r="D4" s="390">
        <f>SUM(D5:D13)</f>
        <v>2822047</v>
      </c>
      <c r="E4" s="392">
        <f>'1. Población_Afiliada_Regimen'!E4</f>
        <v>0.40877187823783723</v>
      </c>
      <c r="F4" s="390">
        <f>SUM(F5:F13)</f>
        <v>4063743</v>
      </c>
      <c r="G4" s="392">
        <f>'1. Población_Afiliada_Regimen'!G4</f>
        <v>0.58863082676718825</v>
      </c>
      <c r="H4" s="390">
        <f>SUM(H5:H13)</f>
        <v>201524</v>
      </c>
      <c r="I4" s="691">
        <f>'1. Población_Afiliada_Regimen'!I4+'1. Población_Afiliada_Regimen'!K4</f>
        <v>2.9190635021316767E-2</v>
      </c>
      <c r="J4" s="390">
        <f>+D4+F4+H4</f>
        <v>7087314</v>
      </c>
      <c r="K4" s="696">
        <f>+J4/C4*100</f>
        <v>102.65933400263422</v>
      </c>
      <c r="L4" s="692"/>
      <c r="M4" s="390">
        <f>SUM(M5:M13)</f>
        <v>106007</v>
      </c>
      <c r="N4" s="392">
        <f>'1. Población_Afiliada_Regimen'!I4</f>
        <v>1.5355052731708016E-2</v>
      </c>
      <c r="O4" s="390">
        <f>SUM(O5:O13)</f>
        <v>95517</v>
      </c>
      <c r="P4" s="392">
        <f>'1. Población_Afiliada_Regimen'!K4</f>
        <v>1.3835582289608749E-2</v>
      </c>
      <c r="Q4" s="390">
        <f>SUM(Q5:Q13)</f>
        <v>12779</v>
      </c>
      <c r="R4" s="702"/>
      <c r="S4" s="390">
        <f>+J4+Q4</f>
        <v>7100093</v>
      </c>
      <c r="T4" s="389">
        <f>+C4-S4</f>
        <v>-196372</v>
      </c>
      <c r="U4" s="889" t="s">
        <v>391</v>
      </c>
    </row>
    <row r="5" spans="1:21" ht="13.5" outlineLevel="2" thickBot="1">
      <c r="A5" s="382"/>
      <c r="B5" s="383" t="s">
        <v>392</v>
      </c>
      <c r="C5" s="384">
        <f>VLOOKUP(B5,'1. Población_Afiliada_Regimen'!B4:R139,2,0)</f>
        <v>111247</v>
      </c>
      <c r="D5" s="384">
        <f>VLOOKUP(B5,'1. Población_Afiliada_Regimen'!B4:R139,3,0)</f>
        <v>61452</v>
      </c>
      <c r="E5" s="693">
        <f>VLOOKUP(B5,'[23]1. Población_Afiliada_Regimen'!B4:E138,4,0)</f>
        <v>0.5644440820172697</v>
      </c>
      <c r="F5" s="384">
        <f>VLOOKUP(B5,'1. Población_Afiliada_Regimen'!B4:R139,5,0)</f>
        <v>26343</v>
      </c>
      <c r="G5" s="694">
        <f>+F5/C5</f>
        <v>0.23679739678373349</v>
      </c>
      <c r="H5" s="384">
        <f>+'1. Población_Afiliada_Regimen'!H5+'1. Población_Afiliada_Regimen'!J5</f>
        <v>4414</v>
      </c>
      <c r="I5" s="695">
        <f>+N5+P5</f>
        <v>3.9677474448749181E-2</v>
      </c>
      <c r="J5" s="704">
        <f t="shared" ref="J5:J13" si="0">+D5+F5+H5</f>
        <v>92209</v>
      </c>
      <c r="K5" s="696">
        <f t="shared" ref="K5:K13" si="1">+J5/C5*100</f>
        <v>82.886729529785072</v>
      </c>
      <c r="L5" s="696">
        <f>100-K5</f>
        <v>17.113270470214928</v>
      </c>
      <c r="M5" s="384">
        <f>VLOOKUP(B5,'1. Población_Afiliada_Regimen'!B4:R139,7,0)</f>
        <v>1756</v>
      </c>
      <c r="N5" s="697">
        <f>VLOOKUP(B5,'1. Población_Afiliada_Regimen'!B5:R138,8,0)</f>
        <v>1.5784695317626541E-2</v>
      </c>
      <c r="O5" s="384">
        <f>VLOOKUP(B5,'1. Población_Afiliada_Regimen'!B4:R139,9,0)</f>
        <v>2658</v>
      </c>
      <c r="P5" s="697">
        <f>VLOOKUP(B5,'1. Población_Afiliada_Regimen'!B5:R138,10,0)</f>
        <v>2.3892779131122636E-2</v>
      </c>
      <c r="Q5" s="384">
        <f>VLOOKUP(B5,'1. Población_Afiliada_Regimen'!B5:M138,11,0)</f>
        <v>254</v>
      </c>
      <c r="R5" s="703"/>
      <c r="S5" s="704">
        <f t="shared" ref="S5:S13" si="2">+J5+Q5</f>
        <v>92463</v>
      </c>
      <c r="T5" s="705">
        <f t="shared" ref="T5:T13" si="3">+C5-S5</f>
        <v>18784</v>
      </c>
    </row>
    <row r="6" spans="1:21" ht="13.5" outlineLevel="2" thickBot="1">
      <c r="A6" s="375"/>
      <c r="B6" s="375" t="s">
        <v>393</v>
      </c>
      <c r="C6" s="384">
        <f>VLOOKUP(B6,'1. Población_Afiliada_Regimen'!B5:R140,2,0)</f>
        <v>268459</v>
      </c>
      <c r="D6" s="384">
        <f>VLOOKUP(B6,'1. Población_Afiliada_Regimen'!B5:R140,3,0)</f>
        <v>226609</v>
      </c>
      <c r="E6" s="693">
        <f>VLOOKUP(B6,'[23]1. Población_Afiliada_Regimen'!B5:E139,4,0)</f>
        <v>0.8469119209499818</v>
      </c>
      <c r="F6" s="384">
        <f>VLOOKUP(B6,'1. Población_Afiliada_Regimen'!B5:R140,5,0)</f>
        <v>36155</v>
      </c>
      <c r="G6" s="694">
        <f t="shared" ref="G6:G13" si="4">+F6/C6</f>
        <v>0.13467605854152775</v>
      </c>
      <c r="H6" s="384">
        <f>+'1. Población_Afiliada_Regimen'!H12+'1. Población_Afiliada_Regimen'!J12</f>
        <v>6548</v>
      </c>
      <c r="I6" s="695">
        <f t="shared" ref="I6:I13" si="5">+N6+P6</f>
        <v>2.4391061577373082E-2</v>
      </c>
      <c r="J6" s="704">
        <f t="shared" si="0"/>
        <v>269312</v>
      </c>
      <c r="K6" s="696">
        <f t="shared" si="1"/>
        <v>100.31773939409743</v>
      </c>
      <c r="L6" s="696">
        <f t="shared" ref="L6:L13" si="6">100-K6</f>
        <v>-0.31773939409742979</v>
      </c>
      <c r="M6" s="384">
        <f>VLOOKUP(B6,'1. Población_Afiliada_Regimen'!B5:R140,7,0)</f>
        <v>4130</v>
      </c>
      <c r="N6" s="697">
        <f>VLOOKUP(B6,'1. Población_Afiliada_Regimen'!B6:R139,8,0)</f>
        <v>1.538409962042621E-2</v>
      </c>
      <c r="O6" s="384">
        <f>VLOOKUP(B6,'1. Población_Afiliada_Regimen'!B5:R140,9,0)</f>
        <v>2418</v>
      </c>
      <c r="P6" s="697">
        <f>VLOOKUP(B6,'1. Población_Afiliada_Regimen'!B6:R139,10,0)</f>
        <v>9.0069619569468715E-3</v>
      </c>
      <c r="Q6" s="384">
        <f>VLOOKUP(B6,'1. Población_Afiliada_Regimen'!B6:M139,11,0)</f>
        <v>581</v>
      </c>
      <c r="R6" s="703"/>
      <c r="S6" s="704">
        <f t="shared" si="2"/>
        <v>269893</v>
      </c>
      <c r="T6" s="705">
        <f t="shared" si="3"/>
        <v>-1434</v>
      </c>
    </row>
    <row r="7" spans="1:21" ht="13.5" outlineLevel="1" thickBot="1">
      <c r="A7" s="375"/>
      <c r="B7" s="375" t="s">
        <v>394</v>
      </c>
      <c r="C7" s="384">
        <f>VLOOKUP(B7,'1. Población_Afiliada_Regimen'!B6:R141,2,0)</f>
        <v>543054</v>
      </c>
      <c r="D7" s="384">
        <f>VLOOKUP(B7,'1. Población_Afiliada_Regimen'!B6:R141,3,0)</f>
        <v>405983</v>
      </c>
      <c r="E7" s="693">
        <f>VLOOKUP(B7,'[23]1. Población_Afiliada_Regimen'!B6:E140,4,0)</f>
        <v>0.7450728466738582</v>
      </c>
      <c r="F7" s="384">
        <f>VLOOKUP(B7,'1. Población_Afiliada_Regimen'!B6:R141,5,0)</f>
        <v>197599</v>
      </c>
      <c r="G7" s="694">
        <f t="shared" si="4"/>
        <v>0.36386620851701673</v>
      </c>
      <c r="H7" s="384">
        <f>+'1. Población_Afiliada_Regimen'!H19+'1. Población_Afiliada_Regimen'!J19</f>
        <v>19741</v>
      </c>
      <c r="I7" s="695">
        <f t="shared" si="5"/>
        <v>3.635181768295602E-2</v>
      </c>
      <c r="J7" s="704">
        <f t="shared" si="0"/>
        <v>623323</v>
      </c>
      <c r="K7" s="696">
        <f t="shared" si="1"/>
        <v>114.78103466690237</v>
      </c>
      <c r="L7" s="696">
        <f t="shared" si="6"/>
        <v>-14.781034666902372</v>
      </c>
      <c r="M7" s="384">
        <f>VLOOKUP(B7,'1. Población_Afiliada_Regimen'!B6:R141,7,0)</f>
        <v>9662</v>
      </c>
      <c r="N7" s="697">
        <f>VLOOKUP(B7,'1. Población_Afiliada_Regimen'!B7:R140,8,0)</f>
        <v>1.7791969122776002E-2</v>
      </c>
      <c r="O7" s="384">
        <f>VLOOKUP(B7,'1. Población_Afiliada_Regimen'!B6:R141,9,0)</f>
        <v>10079</v>
      </c>
      <c r="P7" s="697">
        <f>VLOOKUP(B7,'1. Población_Afiliada_Regimen'!B7:R140,10,0)</f>
        <v>1.8559848560180017E-2</v>
      </c>
      <c r="Q7" s="384">
        <f>VLOOKUP(B7,'1. Población_Afiliada_Regimen'!B7:M140,11,0)</f>
        <v>1225</v>
      </c>
      <c r="R7" s="703"/>
      <c r="S7" s="704">
        <f t="shared" si="2"/>
        <v>624548</v>
      </c>
      <c r="T7" s="705">
        <f t="shared" si="3"/>
        <v>-81494</v>
      </c>
    </row>
    <row r="8" spans="1:21" ht="13.5" outlineLevel="2" thickBot="1">
      <c r="A8" s="375"/>
      <c r="B8" s="375" t="s">
        <v>395</v>
      </c>
      <c r="C8" s="384">
        <f>VLOOKUP(B8,'1. Población_Afiliada_Regimen'!B7:R142,2,0)</f>
        <v>210077</v>
      </c>
      <c r="D8" s="384">
        <f>VLOOKUP(B8,'1. Población_Afiliada_Regimen'!B7:R142,3,0)</f>
        <v>144340</v>
      </c>
      <c r="E8" s="693">
        <f>VLOOKUP(B8,'[23]1. Población_Afiliada_Regimen'!B7:E140,4,0)</f>
        <v>0.68106881363413907</v>
      </c>
      <c r="F8" s="384">
        <f>VLOOKUP(B8,'1. Población_Afiliada_Regimen'!B7:R142,5,0)</f>
        <v>41260</v>
      </c>
      <c r="G8" s="694">
        <f t="shared" si="4"/>
        <v>0.19640417561179949</v>
      </c>
      <c r="H8" s="384">
        <f>+'1. Población_Afiliada_Regimen'!H31+'1. Población_Afiliada_Regimen'!J31</f>
        <v>4280</v>
      </c>
      <c r="I8" s="695">
        <f t="shared" si="5"/>
        <v>2.037348210418085E-2</v>
      </c>
      <c r="J8" s="704">
        <f t="shared" si="0"/>
        <v>189880</v>
      </c>
      <c r="K8" s="696">
        <f t="shared" si="1"/>
        <v>90.385906120136909</v>
      </c>
      <c r="L8" s="696">
        <f t="shared" si="6"/>
        <v>9.6140938798630913</v>
      </c>
      <c r="M8" s="384">
        <f>VLOOKUP(B8,'1. Población_Afiliada_Regimen'!B7:R142,7,0)</f>
        <v>3156</v>
      </c>
      <c r="N8" s="697">
        <f>VLOOKUP(B8,'1. Población_Afiliada_Regimen'!B8:R141,8,0)</f>
        <v>1.5023062972148308E-2</v>
      </c>
      <c r="O8" s="384">
        <f>VLOOKUP(B8,'1. Población_Afiliada_Regimen'!B7:R142,9,0)</f>
        <v>1124</v>
      </c>
      <c r="P8" s="697">
        <f>VLOOKUP(B8,'1. Población_Afiliada_Regimen'!B8:R141,10,0)</f>
        <v>5.3504191320325406E-3</v>
      </c>
      <c r="Q8" s="384">
        <f>VLOOKUP(B8,'1. Población_Afiliada_Regimen'!B8:M141,11,0)</f>
        <v>383</v>
      </c>
      <c r="R8" s="703"/>
      <c r="S8" s="704">
        <f t="shared" si="2"/>
        <v>190263</v>
      </c>
      <c r="T8" s="705">
        <f t="shared" si="3"/>
        <v>19814</v>
      </c>
    </row>
    <row r="9" spans="1:21" ht="13.5" outlineLevel="2" thickBot="1">
      <c r="A9" s="375"/>
      <c r="B9" s="375" t="s">
        <v>396</v>
      </c>
      <c r="C9" s="384">
        <f>VLOOKUP(B9,'1. Población_Afiliada_Regimen'!B8:R143,2,0)</f>
        <v>222192</v>
      </c>
      <c r="D9" s="384">
        <f>VLOOKUP(B9,'1. Población_Afiliada_Regimen'!B8:R143,3,0)</f>
        <v>151426</v>
      </c>
      <c r="E9" s="693">
        <f>VLOOKUP(B9,'[23]1. Población_Afiliada_Regimen'!B8:E143,4,0)</f>
        <v>0.68603421913494822</v>
      </c>
      <c r="F9" s="384">
        <f>VLOOKUP(B9,'1. Población_Afiliada_Regimen'!B8:R143,5,0)</f>
        <v>35481</v>
      </c>
      <c r="G9" s="694">
        <f t="shared" si="4"/>
        <v>0.15968621732555627</v>
      </c>
      <c r="H9" s="384">
        <f>+'1. Población_Afiliada_Regimen'!H42+'1. Población_Afiliada_Regimen'!J42</f>
        <v>5780</v>
      </c>
      <c r="I9" s="695">
        <f t="shared" si="5"/>
        <v>2.6013537841146399E-2</v>
      </c>
      <c r="J9" s="704">
        <f t="shared" si="0"/>
        <v>192687</v>
      </c>
      <c r="K9" s="696">
        <f t="shared" si="1"/>
        <v>86.720944048390578</v>
      </c>
      <c r="L9" s="696">
        <f t="shared" si="6"/>
        <v>13.279055951609422</v>
      </c>
      <c r="M9" s="384">
        <f>VLOOKUP(B9,'1. Población_Afiliada_Regimen'!B8:R143,7,0)</f>
        <v>4260</v>
      </c>
      <c r="N9" s="697">
        <f>VLOOKUP(B9,'1. Población_Afiliada_Regimen'!B9:R142,8,0)</f>
        <v>1.9172607474616549E-2</v>
      </c>
      <c r="O9" s="384">
        <f>VLOOKUP(B9,'1. Población_Afiliada_Regimen'!B8:R143,9,0)</f>
        <v>1520</v>
      </c>
      <c r="P9" s="697">
        <f>VLOOKUP(B9,'1. Población_Afiliada_Regimen'!B9:R142,10,0)</f>
        <v>6.8409303665298484E-3</v>
      </c>
      <c r="Q9" s="384">
        <f>VLOOKUP(B9,'1. Población_Afiliada_Regimen'!B9:M142,11,0)</f>
        <v>315</v>
      </c>
      <c r="R9" s="703"/>
      <c r="S9" s="704">
        <f t="shared" si="2"/>
        <v>193002</v>
      </c>
      <c r="T9" s="705">
        <f t="shared" si="3"/>
        <v>29190</v>
      </c>
    </row>
    <row r="10" spans="1:21" ht="13.5" outlineLevel="2" thickBot="1">
      <c r="A10" s="375"/>
      <c r="B10" s="375" t="s">
        <v>397</v>
      </c>
      <c r="C10" s="384">
        <f>VLOOKUP(B10,'1. Población_Afiliada_Regimen'!B9:R144,2,0)</f>
        <v>258339</v>
      </c>
      <c r="D10" s="384">
        <f>VLOOKUP(B10,'1. Población_Afiliada_Regimen'!B9:R144,3,0)</f>
        <v>140014</v>
      </c>
      <c r="E10" s="693">
        <f>VLOOKUP(B10,'[23]1. Población_Afiliada_Regimen'!B9:E142,4,0)</f>
        <v>0.5498782505541161</v>
      </c>
      <c r="F10" s="384">
        <f>VLOOKUP(B10,'1. Población_Afiliada_Regimen'!B9:R144,5,0)</f>
        <v>85473</v>
      </c>
      <c r="G10" s="694">
        <f t="shared" si="4"/>
        <v>0.33085596832069492</v>
      </c>
      <c r="H10" s="384">
        <f>+'1. Población_Afiliada_Regimen'!H62+'1. Población_Afiliada_Regimen'!J62</f>
        <v>6102</v>
      </c>
      <c r="I10" s="695">
        <f t="shared" si="5"/>
        <v>2.3620127042374553E-2</v>
      </c>
      <c r="J10" s="704">
        <f t="shared" si="0"/>
        <v>231589</v>
      </c>
      <c r="K10" s="696">
        <f t="shared" si="1"/>
        <v>89.645388423737799</v>
      </c>
      <c r="L10" s="696">
        <f t="shared" si="6"/>
        <v>10.354611576262201</v>
      </c>
      <c r="M10" s="384">
        <f>VLOOKUP(B10,'1. Población_Afiliada_Regimen'!B9:R144,7,0)</f>
        <v>4311</v>
      </c>
      <c r="N10" s="697">
        <f>VLOOKUP(B10,'1. Población_Afiliada_Regimen'!B10:R143,8,0)</f>
        <v>1.6687375889819191E-2</v>
      </c>
      <c r="O10" s="384">
        <f>VLOOKUP(B10,'1. Población_Afiliada_Regimen'!B9:R144,9,0)</f>
        <v>1791</v>
      </c>
      <c r="P10" s="697">
        <f>VLOOKUP(B10,'1. Población_Afiliada_Regimen'!B10:R143,10,0)</f>
        <v>6.9327511525553633E-3</v>
      </c>
      <c r="Q10" s="384">
        <f>VLOOKUP(B10,'1. Población_Afiliada_Regimen'!B10:M143,11,0)</f>
        <v>421</v>
      </c>
      <c r="R10" s="703"/>
      <c r="S10" s="704">
        <f t="shared" si="2"/>
        <v>232010</v>
      </c>
      <c r="T10" s="705">
        <f t="shared" si="3"/>
        <v>26329</v>
      </c>
    </row>
    <row r="11" spans="1:21" ht="13.5" outlineLevel="2" thickBot="1">
      <c r="A11" s="375"/>
      <c r="B11" s="375" t="s">
        <v>398</v>
      </c>
      <c r="C11" s="384">
        <f>VLOOKUP(B11,'1. Población_Afiliada_Regimen'!B10:R145,2,0)</f>
        <v>722469</v>
      </c>
      <c r="D11" s="384">
        <f>VLOOKUP(B11,'1. Población_Afiliada_Regimen'!B10:R145,3,0)</f>
        <v>288193</v>
      </c>
      <c r="E11" s="693">
        <f>VLOOKUP(B11,'[23]1. Población_Afiliada_Regimen'!B10:E142,4,0)</f>
        <v>0.38819003445201206</v>
      </c>
      <c r="F11" s="384">
        <f>VLOOKUP(B11,'1. Población_Afiliada_Regimen'!B10:R145,5,0)</f>
        <v>427976</v>
      </c>
      <c r="G11" s="694">
        <f t="shared" si="4"/>
        <v>0.59237974224499601</v>
      </c>
      <c r="H11" s="384">
        <f>+'1. Población_Afiliada_Regimen'!H80+'1. Población_Afiliada_Regimen'!J80</f>
        <v>14251</v>
      </c>
      <c r="I11" s="695">
        <f t="shared" si="5"/>
        <v>1.9725413823984142E-2</v>
      </c>
      <c r="J11" s="704">
        <f t="shared" si="0"/>
        <v>730420</v>
      </c>
      <c r="K11" s="696">
        <f t="shared" si="1"/>
        <v>101.10053164910882</v>
      </c>
      <c r="L11" s="696">
        <f t="shared" si="6"/>
        <v>-1.1005316491088166</v>
      </c>
      <c r="M11" s="384">
        <f>VLOOKUP(B11,'1. Población_Afiliada_Regimen'!B10:R145,7,0)</f>
        <v>9247</v>
      </c>
      <c r="N11" s="697">
        <f>VLOOKUP(B11,'1. Población_Afiliada_Regimen'!B11:R144,8,0)</f>
        <v>1.2799165085283936E-2</v>
      </c>
      <c r="O11" s="384">
        <f>VLOOKUP(B11,'1. Población_Afiliada_Regimen'!B10:R145,9,0)</f>
        <v>5004</v>
      </c>
      <c r="P11" s="697">
        <f>VLOOKUP(B11,'1. Población_Afiliada_Regimen'!B11:R144,10,0)</f>
        <v>6.9262487387002072E-3</v>
      </c>
      <c r="Q11" s="384">
        <f>VLOOKUP(B11,'1. Población_Afiliada_Regimen'!B11:M144,11,0)</f>
        <v>897</v>
      </c>
      <c r="R11" s="703"/>
      <c r="S11" s="704">
        <f t="shared" si="2"/>
        <v>731317</v>
      </c>
      <c r="T11" s="705">
        <f t="shared" si="3"/>
        <v>-8848</v>
      </c>
    </row>
    <row r="12" spans="1:21" ht="13.5" outlineLevel="2" thickBot="1">
      <c r="A12" s="375"/>
      <c r="B12" s="375" t="s">
        <v>399</v>
      </c>
      <c r="C12" s="384">
        <f>VLOOKUP(B12,'1. Población_Afiliada_Regimen'!B11:R146,2,0)</f>
        <v>387888</v>
      </c>
      <c r="D12" s="384">
        <f>VLOOKUP(B12,'1. Población_Afiliada_Regimen'!B11:R146,3,0)</f>
        <v>210825</v>
      </c>
      <c r="E12" s="693">
        <f>VLOOKUP(B12,'[23]1. Población_Afiliada_Regimen'!B11:E142,4,0)</f>
        <v>0.55370356412329014</v>
      </c>
      <c r="F12" s="384">
        <f>VLOOKUP(B12,'1. Población_Afiliada_Regimen'!B11:R146,5,0)</f>
        <v>87412</v>
      </c>
      <c r="G12" s="694">
        <f t="shared" si="4"/>
        <v>0.2253537103493792</v>
      </c>
      <c r="H12" s="384">
        <f>+'1. Población_Afiliada_Regimen'!H104+'1. Población_Afiliada_Regimen'!J104</f>
        <v>9407</v>
      </c>
      <c r="I12" s="695">
        <f t="shared" si="5"/>
        <v>2.4251845893660025E-2</v>
      </c>
      <c r="J12" s="704">
        <f t="shared" si="0"/>
        <v>307644</v>
      </c>
      <c r="K12" s="696">
        <f t="shared" si="1"/>
        <v>79.31258507610444</v>
      </c>
      <c r="L12" s="696">
        <f t="shared" si="6"/>
        <v>20.68741492389556</v>
      </c>
      <c r="M12" s="384">
        <f>VLOOKUP(B12,'1. Población_Afiliada_Regimen'!B11:R146,7,0)</f>
        <v>6139</v>
      </c>
      <c r="N12" s="697">
        <f>VLOOKUP(B12,'1. Población_Afiliada_Regimen'!B12:R145,8,0)</f>
        <v>1.5826733490079611E-2</v>
      </c>
      <c r="O12" s="384">
        <f>VLOOKUP(B12,'1. Población_Afiliada_Regimen'!B11:R146,9,0)</f>
        <v>3268</v>
      </c>
      <c r="P12" s="697">
        <f>VLOOKUP(B12,'1. Población_Afiliada_Regimen'!B12:R145,10,0)</f>
        <v>8.4251124035804141E-3</v>
      </c>
      <c r="Q12" s="384">
        <f>VLOOKUP(B12,'1. Población_Afiliada_Regimen'!B12:M145,11,0)</f>
        <v>1016</v>
      </c>
      <c r="R12" s="703"/>
      <c r="S12" s="704">
        <f t="shared" si="2"/>
        <v>308660</v>
      </c>
      <c r="T12" s="705">
        <f t="shared" si="3"/>
        <v>79228</v>
      </c>
    </row>
    <row r="13" spans="1:21" s="20" customFormat="1" ht="13.5" outlineLevel="1" thickBot="1">
      <c r="A13" s="375"/>
      <c r="B13" s="375" t="s">
        <v>400</v>
      </c>
      <c r="C13" s="384">
        <f>VLOOKUP(B13,'1. Población_Afiliada_Regimen'!B12:R147,2,0)</f>
        <v>4179996</v>
      </c>
      <c r="D13" s="384">
        <f>VLOOKUP(B13,'1. Población_Afiliada_Regimen'!B12:R147,3,0)</f>
        <v>1193205</v>
      </c>
      <c r="E13" s="693">
        <f>VLOOKUP(B13,'[23]1. Población_Afiliada_Regimen'!B12:E142,4,0)</f>
        <v>0.26590359016704979</v>
      </c>
      <c r="F13" s="384">
        <f>VLOOKUP(B13,'1. Población_Afiliada_Regimen'!B12:R147,5,0)</f>
        <v>3126044</v>
      </c>
      <c r="G13" s="694">
        <f t="shared" si="4"/>
        <v>0.74785813192165729</v>
      </c>
      <c r="H13" s="384">
        <f>+'1. Población_Afiliada_Regimen'!H128+'1. Población_Afiliada_Regimen'!J128</f>
        <v>131001</v>
      </c>
      <c r="I13" s="695">
        <f t="shared" si="5"/>
        <v>3.1339982143523584E-2</v>
      </c>
      <c r="J13" s="704">
        <f t="shared" si="0"/>
        <v>4450250</v>
      </c>
      <c r="K13" s="696">
        <f t="shared" si="1"/>
        <v>106.46541288556257</v>
      </c>
      <c r="L13" s="696">
        <f t="shared" si="6"/>
        <v>-6.4654128855625714</v>
      </c>
      <c r="M13" s="384">
        <f>VLOOKUP(B13,'1. Población_Afiliada_Regimen'!B12:R147,7,0)</f>
        <v>63346</v>
      </c>
      <c r="N13" s="697">
        <f>VLOOKUP(B13,'1. Población_Afiliada_Regimen'!B13:R146,8,0)</f>
        <v>1.5154559956516704E-2</v>
      </c>
      <c r="O13" s="384">
        <f>VLOOKUP(B13,'1. Población_Afiliada_Regimen'!B12:R147,9,0)</f>
        <v>67655</v>
      </c>
      <c r="P13" s="697">
        <f>VLOOKUP(B13,'1. Población_Afiliada_Regimen'!B13:R146,10,0)</f>
        <v>1.6185422187006877E-2</v>
      </c>
      <c r="Q13" s="384">
        <f>VLOOKUP(B13,'1. Población_Afiliada_Regimen'!B13:M146,11,0)</f>
        <v>7687</v>
      </c>
      <c r="R13" s="703"/>
      <c r="S13" s="704">
        <f t="shared" si="2"/>
        <v>4457937</v>
      </c>
      <c r="T13" s="705">
        <f t="shared" si="3"/>
        <v>-277941</v>
      </c>
    </row>
    <row r="14" spans="1:21" ht="15" customHeight="1">
      <c r="C14" s="237"/>
      <c r="D14" s="237"/>
      <c r="F14" s="237"/>
      <c r="M14" s="237"/>
      <c r="O14" s="237"/>
    </row>
    <row r="15" spans="1:21" ht="15" customHeight="1">
      <c r="A15" s="198" t="s">
        <v>401</v>
      </c>
      <c r="B15" s="930" t="s">
        <v>402</v>
      </c>
      <c r="C15" s="931"/>
      <c r="D15" s="931"/>
      <c r="E15" s="931"/>
      <c r="F15" s="931"/>
      <c r="G15" s="931"/>
      <c r="H15" s="931"/>
      <c r="I15" s="931"/>
      <c r="J15" s="931"/>
      <c r="K15" s="931"/>
      <c r="L15" s="931"/>
      <c r="M15" s="931"/>
      <c r="N15" s="931"/>
      <c r="O15" s="931"/>
      <c r="P15" s="931"/>
      <c r="Q15" s="650"/>
      <c r="R15" s="650"/>
      <c r="S15" s="650"/>
    </row>
    <row r="16" spans="1:21" ht="51.75" customHeight="1">
      <c r="A16" s="200"/>
      <c r="B16" s="936" t="s">
        <v>403</v>
      </c>
      <c r="C16" s="937"/>
      <c r="D16" s="937"/>
      <c r="E16" s="937"/>
      <c r="F16" s="937"/>
      <c r="G16" s="937"/>
      <c r="H16" s="938"/>
      <c r="I16" s="939"/>
      <c r="J16" s="940"/>
      <c r="K16" s="940"/>
      <c r="L16" s="940"/>
      <c r="M16" s="940"/>
      <c r="N16" s="940"/>
      <c r="O16" s="941"/>
      <c r="P16" s="828"/>
      <c r="Q16" s="650"/>
      <c r="R16" s="650"/>
      <c r="S16" s="650"/>
      <c r="T16" s="123"/>
    </row>
    <row r="17" spans="1:20" ht="15" customHeight="1">
      <c r="A17" s="201" t="s">
        <v>404</v>
      </c>
      <c r="B17" s="921" t="s">
        <v>405</v>
      </c>
      <c r="C17" s="922"/>
      <c r="D17" s="922"/>
      <c r="E17" s="922"/>
      <c r="F17" s="922"/>
      <c r="G17" s="922"/>
      <c r="H17" s="922"/>
      <c r="I17" s="922"/>
      <c r="J17" s="922"/>
      <c r="K17" s="922"/>
      <c r="L17" s="922"/>
      <c r="M17" s="922"/>
      <c r="N17" s="922"/>
      <c r="O17" s="922"/>
      <c r="P17" s="922"/>
      <c r="Q17" s="651"/>
      <c r="R17" s="651"/>
      <c r="S17" s="651"/>
      <c r="T17" s="123"/>
    </row>
    <row r="18" spans="1:20" ht="15" customHeight="1">
      <c r="A18" s="553" t="s">
        <v>406</v>
      </c>
      <c r="B18" s="921" t="s">
        <v>407</v>
      </c>
      <c r="C18" s="922" t="s">
        <v>407</v>
      </c>
      <c r="D18" s="922"/>
      <c r="E18" s="922"/>
      <c r="F18" s="922"/>
      <c r="G18" s="922"/>
      <c r="H18" s="922"/>
      <c r="I18" s="922"/>
      <c r="J18" s="922"/>
      <c r="K18" s="922"/>
      <c r="L18" s="922"/>
      <c r="M18" s="922"/>
    </row>
    <row r="19" spans="1:20" ht="15" customHeight="1">
      <c r="B19" s="698"/>
    </row>
    <row r="20" spans="1:20" ht="15" customHeight="1"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</row>
    <row r="21" spans="1:20" ht="15" customHeight="1">
      <c r="I21" s="237"/>
      <c r="J21" s="869"/>
    </row>
    <row r="23" spans="1:20" ht="15" customHeight="1">
      <c r="I23" s="237"/>
      <c r="J23" s="869"/>
    </row>
  </sheetData>
  <sheetProtection autoFilter="0"/>
  <mergeCells count="15">
    <mergeCell ref="B18:M18"/>
    <mergeCell ref="T1:T3"/>
    <mergeCell ref="A2:A3"/>
    <mergeCell ref="B2:B3"/>
    <mergeCell ref="D2:E2"/>
    <mergeCell ref="F2:G2"/>
    <mergeCell ref="J2:K2"/>
    <mergeCell ref="M2:N2"/>
    <mergeCell ref="O2:P2"/>
    <mergeCell ref="B15:P15"/>
    <mergeCell ref="B17:P17"/>
    <mergeCell ref="Q2:R2"/>
    <mergeCell ref="D1:P1"/>
    <mergeCell ref="B16:H16"/>
    <mergeCell ref="I16:O16"/>
  </mergeCells>
  <hyperlinks>
    <hyperlink ref="U3" location="INDICE!B2" display="Indice" xr:uid="{35FA114A-9268-4457-9185-F29AF4E3A8DE}"/>
  </hyperlink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6FF66"/>
  </sheetPr>
  <dimension ref="A1:P126"/>
  <sheetViews>
    <sheetView topLeftCell="A30" workbookViewId="0">
      <selection activeCell="M2" sqref="M2:P126"/>
    </sheetView>
  </sheetViews>
  <sheetFormatPr defaultColWidth="11.42578125" defaultRowHeight="12.75"/>
  <cols>
    <col min="2" max="2" width="22.7109375" customWidth="1"/>
    <col min="6" max="6" width="12.7109375" bestFit="1" customWidth="1"/>
    <col min="8" max="8" width="33.7109375" customWidth="1"/>
    <col min="14" max="14" width="29.5703125" customWidth="1"/>
  </cols>
  <sheetData>
    <row r="1" spans="1:16" ht="15">
      <c r="A1" t="s">
        <v>408</v>
      </c>
      <c r="B1" t="s">
        <v>372</v>
      </c>
      <c r="C1" t="s">
        <v>409</v>
      </c>
      <c r="G1" s="895" t="s">
        <v>410</v>
      </c>
      <c r="H1" s="895" t="s">
        <v>411</v>
      </c>
      <c r="I1" s="895" t="s">
        <v>412</v>
      </c>
      <c r="J1" s="895" t="s">
        <v>413</v>
      </c>
      <c r="M1" s="895" t="s">
        <v>410</v>
      </c>
      <c r="N1" s="895" t="s">
        <v>411</v>
      </c>
      <c r="O1" s="895" t="s">
        <v>412</v>
      </c>
      <c r="P1" s="895" t="s">
        <v>413</v>
      </c>
    </row>
    <row r="2" spans="1:16" ht="15">
      <c r="A2">
        <v>1</v>
      </c>
      <c r="B2" t="s">
        <v>6</v>
      </c>
      <c r="C2">
        <v>2616335</v>
      </c>
      <c r="F2" t="b">
        <f>EXACT(A2,G2)</f>
        <v>1</v>
      </c>
      <c r="G2" s="896">
        <v>1</v>
      </c>
      <c r="H2" s="897" t="s">
        <v>414</v>
      </c>
      <c r="I2" s="896">
        <v>2595300</v>
      </c>
      <c r="J2" s="896">
        <v>2023</v>
      </c>
      <c r="M2" s="896">
        <v>1</v>
      </c>
      <c r="N2" s="897" t="s">
        <v>414</v>
      </c>
      <c r="O2" s="896">
        <v>2616335</v>
      </c>
      <c r="P2" s="896">
        <v>2024</v>
      </c>
    </row>
    <row r="3" spans="1:16" ht="15">
      <c r="A3">
        <v>2</v>
      </c>
      <c r="B3" t="s">
        <v>8</v>
      </c>
      <c r="C3">
        <v>21468</v>
      </c>
      <c r="F3" t="b">
        <f t="shared" ref="F3:F66" si="0">EXACT(A3,G3)</f>
        <v>1</v>
      </c>
      <c r="G3" s="896">
        <v>2</v>
      </c>
      <c r="H3" s="897" t="s">
        <v>415</v>
      </c>
      <c r="I3" s="896">
        <v>21297</v>
      </c>
      <c r="J3" s="896">
        <v>2023</v>
      </c>
      <c r="M3" s="896">
        <v>2</v>
      </c>
      <c r="N3" s="897" t="s">
        <v>415</v>
      </c>
      <c r="O3" s="896">
        <v>21468</v>
      </c>
      <c r="P3" s="896">
        <v>2024</v>
      </c>
    </row>
    <row r="4" spans="1:16" ht="15">
      <c r="A4">
        <v>4</v>
      </c>
      <c r="B4" t="s">
        <v>10</v>
      </c>
      <c r="C4">
        <v>2855</v>
      </c>
      <c r="F4" t="b">
        <f t="shared" si="0"/>
        <v>1</v>
      </c>
      <c r="G4" s="896">
        <v>4</v>
      </c>
      <c r="H4" s="897" t="s">
        <v>416</v>
      </c>
      <c r="I4" s="896">
        <v>2841</v>
      </c>
      <c r="J4" s="896">
        <v>2023</v>
      </c>
      <c r="M4" s="896">
        <v>4</v>
      </c>
      <c r="N4" s="897" t="s">
        <v>416</v>
      </c>
      <c r="O4" s="896">
        <v>2855</v>
      </c>
      <c r="P4" s="896">
        <v>2024</v>
      </c>
    </row>
    <row r="5" spans="1:16" ht="15">
      <c r="A5">
        <v>21</v>
      </c>
      <c r="B5" t="s">
        <v>12</v>
      </c>
      <c r="C5">
        <v>4955</v>
      </c>
      <c r="F5" t="b">
        <f t="shared" si="0"/>
        <v>1</v>
      </c>
      <c r="G5" s="896">
        <v>21</v>
      </c>
      <c r="H5" s="897" t="s">
        <v>417</v>
      </c>
      <c r="I5" s="896">
        <v>4912</v>
      </c>
      <c r="J5" s="896">
        <v>2023</v>
      </c>
      <c r="M5" s="896">
        <v>21</v>
      </c>
      <c r="N5" s="897" t="s">
        <v>417</v>
      </c>
      <c r="O5" s="896">
        <v>4955</v>
      </c>
      <c r="P5" s="896">
        <v>2024</v>
      </c>
    </row>
    <row r="6" spans="1:16" ht="15">
      <c r="A6">
        <v>30</v>
      </c>
      <c r="B6" t="s">
        <v>14</v>
      </c>
      <c r="C6">
        <v>32412</v>
      </c>
      <c r="F6" t="b">
        <f t="shared" si="0"/>
        <v>1</v>
      </c>
      <c r="G6" s="896">
        <v>30</v>
      </c>
      <c r="H6" s="897" t="s">
        <v>418</v>
      </c>
      <c r="I6" s="896">
        <v>32142</v>
      </c>
      <c r="J6" s="896">
        <v>2023</v>
      </c>
      <c r="M6" s="896">
        <v>30</v>
      </c>
      <c r="N6" s="897" t="s">
        <v>418</v>
      </c>
      <c r="O6" s="896">
        <v>32412</v>
      </c>
      <c r="P6" s="896">
        <v>2024</v>
      </c>
    </row>
    <row r="7" spans="1:16" ht="15">
      <c r="A7">
        <v>31</v>
      </c>
      <c r="B7" t="s">
        <v>16</v>
      </c>
      <c r="C7">
        <v>27846</v>
      </c>
      <c r="F7" t="b">
        <f t="shared" si="0"/>
        <v>1</v>
      </c>
      <c r="G7" s="896">
        <v>31</v>
      </c>
      <c r="H7" s="897" t="s">
        <v>419</v>
      </c>
      <c r="I7" s="896">
        <v>27637</v>
      </c>
      <c r="J7" s="896">
        <v>2023</v>
      </c>
      <c r="M7" s="896">
        <v>31</v>
      </c>
      <c r="N7" s="897" t="s">
        <v>419</v>
      </c>
      <c r="O7" s="896">
        <v>27846</v>
      </c>
      <c r="P7" s="896">
        <v>2024</v>
      </c>
    </row>
    <row r="8" spans="1:16" ht="15">
      <c r="A8">
        <v>34</v>
      </c>
      <c r="B8" t="s">
        <v>18</v>
      </c>
      <c r="C8">
        <v>46183</v>
      </c>
      <c r="F8" t="b">
        <f t="shared" si="0"/>
        <v>1</v>
      </c>
      <c r="G8" s="896">
        <v>34</v>
      </c>
      <c r="H8" s="897" t="s">
        <v>420</v>
      </c>
      <c r="I8" s="896">
        <v>45796</v>
      </c>
      <c r="J8" s="896">
        <v>2023</v>
      </c>
      <c r="M8" s="896">
        <v>34</v>
      </c>
      <c r="N8" s="897" t="s">
        <v>420</v>
      </c>
      <c r="O8" s="896">
        <v>46183</v>
      </c>
      <c r="P8" s="896">
        <v>2024</v>
      </c>
    </row>
    <row r="9" spans="1:16" ht="15">
      <c r="A9">
        <v>36</v>
      </c>
      <c r="B9" t="s">
        <v>20</v>
      </c>
      <c r="C9">
        <v>6109</v>
      </c>
      <c r="F9" t="b">
        <f t="shared" si="0"/>
        <v>1</v>
      </c>
      <c r="G9" s="896">
        <v>36</v>
      </c>
      <c r="H9" s="897" t="s">
        <v>421</v>
      </c>
      <c r="I9" s="896">
        <v>6082</v>
      </c>
      <c r="J9" s="896">
        <v>2023</v>
      </c>
      <c r="M9" s="896">
        <v>36</v>
      </c>
      <c r="N9" s="897" t="s">
        <v>421</v>
      </c>
      <c r="O9" s="896">
        <v>6109</v>
      </c>
      <c r="P9" s="896">
        <v>2024</v>
      </c>
    </row>
    <row r="10" spans="1:16" ht="15">
      <c r="A10">
        <v>38</v>
      </c>
      <c r="B10" t="s">
        <v>22</v>
      </c>
      <c r="C10">
        <v>12121</v>
      </c>
      <c r="F10" t="b">
        <f t="shared" si="0"/>
        <v>1</v>
      </c>
      <c r="G10" s="896">
        <v>38</v>
      </c>
      <c r="H10" s="897" t="s">
        <v>422</v>
      </c>
      <c r="I10" s="896">
        <v>12005</v>
      </c>
      <c r="J10" s="896">
        <v>2023</v>
      </c>
      <c r="M10" s="896">
        <v>38</v>
      </c>
      <c r="N10" s="897" t="s">
        <v>422</v>
      </c>
      <c r="O10" s="896">
        <v>12121</v>
      </c>
      <c r="P10" s="896">
        <v>2024</v>
      </c>
    </row>
    <row r="11" spans="1:16" ht="15">
      <c r="A11">
        <v>40</v>
      </c>
      <c r="B11" t="s">
        <v>24</v>
      </c>
      <c r="C11">
        <v>19675</v>
      </c>
      <c r="F11" t="b">
        <f t="shared" si="0"/>
        <v>1</v>
      </c>
      <c r="G11" s="896">
        <v>40</v>
      </c>
      <c r="H11" s="897" t="s">
        <v>423</v>
      </c>
      <c r="I11" s="896">
        <v>19527</v>
      </c>
      <c r="J11" s="896">
        <v>2023</v>
      </c>
      <c r="M11" s="896">
        <v>40</v>
      </c>
      <c r="N11" s="897" t="s">
        <v>423</v>
      </c>
      <c r="O11" s="896">
        <v>19675</v>
      </c>
      <c r="P11" s="896">
        <v>2024</v>
      </c>
    </row>
    <row r="12" spans="1:16" ht="15">
      <c r="A12">
        <v>42</v>
      </c>
      <c r="B12" t="s">
        <v>26</v>
      </c>
      <c r="C12">
        <v>28049</v>
      </c>
      <c r="F12" t="b">
        <f t="shared" si="0"/>
        <v>1</v>
      </c>
      <c r="G12" s="896">
        <v>42</v>
      </c>
      <c r="H12" s="897" t="s">
        <v>424</v>
      </c>
      <c r="I12" s="896">
        <v>27831</v>
      </c>
      <c r="J12" s="896">
        <v>2023</v>
      </c>
      <c r="M12" s="896">
        <v>42</v>
      </c>
      <c r="N12" s="897" t="s">
        <v>424</v>
      </c>
      <c r="O12" s="896">
        <v>28049</v>
      </c>
      <c r="P12" s="896">
        <v>2024</v>
      </c>
    </row>
    <row r="13" spans="1:16" ht="15">
      <c r="A13">
        <v>44</v>
      </c>
      <c r="B13" t="s">
        <v>30</v>
      </c>
      <c r="C13">
        <v>7483</v>
      </c>
      <c r="F13" t="b">
        <f t="shared" si="0"/>
        <v>1</v>
      </c>
      <c r="G13" s="896">
        <v>44</v>
      </c>
      <c r="H13" s="897" t="s">
        <v>425</v>
      </c>
      <c r="I13" s="896">
        <v>7433</v>
      </c>
      <c r="J13" s="896">
        <v>2023</v>
      </c>
      <c r="M13" s="896">
        <v>44</v>
      </c>
      <c r="N13" s="897" t="s">
        <v>425</v>
      </c>
      <c r="O13" s="896">
        <v>7483</v>
      </c>
      <c r="P13" s="896">
        <v>2024</v>
      </c>
    </row>
    <row r="14" spans="1:16" ht="15">
      <c r="A14">
        <v>45</v>
      </c>
      <c r="B14" t="s">
        <v>32</v>
      </c>
      <c r="C14">
        <v>131422</v>
      </c>
      <c r="F14" t="b">
        <f t="shared" si="0"/>
        <v>1</v>
      </c>
      <c r="G14" s="896">
        <v>45</v>
      </c>
      <c r="H14" s="897" t="s">
        <v>426</v>
      </c>
      <c r="I14" s="896">
        <v>130362</v>
      </c>
      <c r="J14" s="896">
        <v>2023</v>
      </c>
      <c r="M14" s="896">
        <v>45</v>
      </c>
      <c r="N14" s="897" t="s">
        <v>426</v>
      </c>
      <c r="O14" s="896">
        <v>131422</v>
      </c>
      <c r="P14" s="896">
        <v>2024</v>
      </c>
    </row>
    <row r="15" spans="1:16" ht="15">
      <c r="A15">
        <v>51</v>
      </c>
      <c r="B15" t="s">
        <v>35</v>
      </c>
      <c r="C15">
        <v>32192</v>
      </c>
      <c r="F15" t="b">
        <f t="shared" si="0"/>
        <v>1</v>
      </c>
      <c r="G15" s="896">
        <v>51</v>
      </c>
      <c r="H15" s="897" t="s">
        <v>427</v>
      </c>
      <c r="I15" s="896">
        <v>31853</v>
      </c>
      <c r="J15" s="896">
        <v>2023</v>
      </c>
      <c r="M15" s="896">
        <v>51</v>
      </c>
      <c r="N15" s="897" t="s">
        <v>427</v>
      </c>
      <c r="O15" s="896">
        <v>32192</v>
      </c>
      <c r="P15" s="896">
        <v>2024</v>
      </c>
    </row>
    <row r="16" spans="1:16" ht="15">
      <c r="A16">
        <v>55</v>
      </c>
      <c r="B16" t="s">
        <v>37</v>
      </c>
      <c r="C16">
        <v>8024</v>
      </c>
      <c r="F16" t="b">
        <f t="shared" si="0"/>
        <v>1</v>
      </c>
      <c r="G16" s="896">
        <v>55</v>
      </c>
      <c r="H16" s="897" t="s">
        <v>428</v>
      </c>
      <c r="I16" s="896">
        <v>7975</v>
      </c>
      <c r="J16" s="896">
        <v>2023</v>
      </c>
      <c r="M16" s="896">
        <v>55</v>
      </c>
      <c r="N16" s="897" t="s">
        <v>428</v>
      </c>
      <c r="O16" s="896">
        <v>8024</v>
      </c>
      <c r="P16" s="896">
        <v>2024</v>
      </c>
    </row>
    <row r="17" spans="1:16" ht="15">
      <c r="A17">
        <v>59</v>
      </c>
      <c r="B17" t="s">
        <v>39</v>
      </c>
      <c r="C17">
        <v>5404</v>
      </c>
      <c r="F17" t="b">
        <f t="shared" si="0"/>
        <v>1</v>
      </c>
      <c r="G17" s="896">
        <v>59</v>
      </c>
      <c r="H17" s="897" t="s">
        <v>429</v>
      </c>
      <c r="I17" s="896">
        <v>5358</v>
      </c>
      <c r="J17" s="896">
        <v>2023</v>
      </c>
      <c r="M17" s="896">
        <v>59</v>
      </c>
      <c r="N17" s="897" t="s">
        <v>429</v>
      </c>
      <c r="O17" s="896">
        <v>5404</v>
      </c>
      <c r="P17" s="896">
        <v>2024</v>
      </c>
    </row>
    <row r="18" spans="1:16" ht="15">
      <c r="A18">
        <v>79</v>
      </c>
      <c r="B18" t="s">
        <v>41</v>
      </c>
      <c r="C18">
        <v>56103</v>
      </c>
      <c r="F18" t="b">
        <f t="shared" si="0"/>
        <v>1</v>
      </c>
      <c r="G18" s="896">
        <v>79</v>
      </c>
      <c r="H18" s="897" t="s">
        <v>430</v>
      </c>
      <c r="I18" s="896">
        <v>55649</v>
      </c>
      <c r="J18" s="896">
        <v>2023</v>
      </c>
      <c r="M18" s="896">
        <v>79</v>
      </c>
      <c r="N18" s="897" t="s">
        <v>430</v>
      </c>
      <c r="O18" s="896">
        <v>56103</v>
      </c>
      <c r="P18" s="896">
        <v>2024</v>
      </c>
    </row>
    <row r="19" spans="1:16" ht="15">
      <c r="A19">
        <v>86</v>
      </c>
      <c r="B19" t="s">
        <v>43</v>
      </c>
      <c r="C19">
        <v>6405</v>
      </c>
      <c r="F19" t="b">
        <f t="shared" si="0"/>
        <v>1</v>
      </c>
      <c r="G19" s="896">
        <v>86</v>
      </c>
      <c r="H19" s="897" t="s">
        <v>431</v>
      </c>
      <c r="I19" s="896">
        <v>6356</v>
      </c>
      <c r="J19" s="896">
        <v>2023</v>
      </c>
      <c r="M19" s="896">
        <v>86</v>
      </c>
      <c r="N19" s="897" t="s">
        <v>431</v>
      </c>
      <c r="O19" s="896">
        <v>6405</v>
      </c>
      <c r="P19" s="896">
        <v>2024</v>
      </c>
    </row>
    <row r="20" spans="1:16" ht="15">
      <c r="A20">
        <v>88</v>
      </c>
      <c r="B20" t="s">
        <v>45</v>
      </c>
      <c r="C20">
        <v>566456</v>
      </c>
      <c r="F20" t="b">
        <f t="shared" si="0"/>
        <v>1</v>
      </c>
      <c r="G20" s="896">
        <v>88</v>
      </c>
      <c r="H20" s="897" t="s">
        <v>432</v>
      </c>
      <c r="I20" s="896">
        <v>561955</v>
      </c>
      <c r="J20" s="896">
        <v>2023</v>
      </c>
      <c r="M20" s="896">
        <v>88</v>
      </c>
      <c r="N20" s="897" t="s">
        <v>432</v>
      </c>
      <c r="O20" s="896">
        <v>566456</v>
      </c>
      <c r="P20" s="896">
        <v>2024</v>
      </c>
    </row>
    <row r="21" spans="1:16" ht="15">
      <c r="A21">
        <v>91</v>
      </c>
      <c r="B21" t="s">
        <v>47</v>
      </c>
      <c r="C21">
        <v>10892</v>
      </c>
      <c r="F21" t="b">
        <f t="shared" si="0"/>
        <v>1</v>
      </c>
      <c r="G21" s="896">
        <v>91</v>
      </c>
      <c r="H21" s="897" t="s">
        <v>433</v>
      </c>
      <c r="I21" s="896">
        <v>10808</v>
      </c>
      <c r="J21" s="896">
        <v>2023</v>
      </c>
      <c r="M21" s="896">
        <v>91</v>
      </c>
      <c r="N21" s="897" t="s">
        <v>433</v>
      </c>
      <c r="O21" s="896">
        <v>10892</v>
      </c>
      <c r="P21" s="896">
        <v>2024</v>
      </c>
    </row>
    <row r="22" spans="1:16" ht="15">
      <c r="A22">
        <v>93</v>
      </c>
      <c r="B22" t="s">
        <v>49</v>
      </c>
      <c r="C22">
        <v>16604</v>
      </c>
      <c r="F22" t="b">
        <f t="shared" si="0"/>
        <v>1</v>
      </c>
      <c r="G22" s="896">
        <v>93</v>
      </c>
      <c r="H22" s="897" t="s">
        <v>434</v>
      </c>
      <c r="I22" s="896">
        <v>16485</v>
      </c>
      <c r="J22" s="896">
        <v>2023</v>
      </c>
      <c r="M22" s="896">
        <v>93</v>
      </c>
      <c r="N22" s="897" t="s">
        <v>434</v>
      </c>
      <c r="O22" s="896">
        <v>16604</v>
      </c>
      <c r="P22" s="896">
        <v>2024</v>
      </c>
    </row>
    <row r="23" spans="1:16" ht="15">
      <c r="A23">
        <v>101</v>
      </c>
      <c r="B23" t="s">
        <v>51</v>
      </c>
      <c r="C23">
        <v>27711</v>
      </c>
      <c r="F23" t="b">
        <f t="shared" si="0"/>
        <v>1</v>
      </c>
      <c r="G23" s="896">
        <v>101</v>
      </c>
      <c r="H23" s="897" t="s">
        <v>435</v>
      </c>
      <c r="I23" s="896">
        <v>27458</v>
      </c>
      <c r="J23" s="896">
        <v>2023</v>
      </c>
      <c r="M23" s="896">
        <v>101</v>
      </c>
      <c r="N23" s="897" t="s">
        <v>435</v>
      </c>
      <c r="O23" s="896">
        <v>27711</v>
      </c>
      <c r="P23" s="896">
        <v>2024</v>
      </c>
    </row>
    <row r="24" spans="1:16" ht="15">
      <c r="A24">
        <v>107</v>
      </c>
      <c r="B24" t="s">
        <v>53</v>
      </c>
      <c r="C24">
        <v>8523</v>
      </c>
      <c r="F24" t="b">
        <f t="shared" si="0"/>
        <v>1</v>
      </c>
      <c r="G24" s="896">
        <v>107</v>
      </c>
      <c r="H24" s="897" t="s">
        <v>436</v>
      </c>
      <c r="I24" s="896">
        <v>8473</v>
      </c>
      <c r="J24" s="896">
        <v>2023</v>
      </c>
      <c r="M24" s="896">
        <v>107</v>
      </c>
      <c r="N24" s="897" t="s">
        <v>436</v>
      </c>
      <c r="O24" s="896">
        <v>8523</v>
      </c>
      <c r="P24" s="896">
        <v>2024</v>
      </c>
    </row>
    <row r="25" spans="1:16" ht="15">
      <c r="A25">
        <v>113</v>
      </c>
      <c r="B25" t="s">
        <v>55</v>
      </c>
      <c r="C25">
        <v>10017</v>
      </c>
      <c r="F25" t="b">
        <f t="shared" si="0"/>
        <v>1</v>
      </c>
      <c r="G25" s="896">
        <v>113</v>
      </c>
      <c r="H25" s="897" t="s">
        <v>437</v>
      </c>
      <c r="I25" s="896">
        <v>9925</v>
      </c>
      <c r="J25" s="896">
        <v>2023</v>
      </c>
      <c r="M25" s="896">
        <v>113</v>
      </c>
      <c r="N25" s="897" t="s">
        <v>437</v>
      </c>
      <c r="O25" s="896">
        <v>10017</v>
      </c>
      <c r="P25" s="896">
        <v>2024</v>
      </c>
    </row>
    <row r="26" spans="1:16" ht="15">
      <c r="A26">
        <v>120</v>
      </c>
      <c r="B26" t="s">
        <v>57</v>
      </c>
      <c r="C26">
        <v>31160</v>
      </c>
      <c r="F26" t="b">
        <f t="shared" si="0"/>
        <v>1</v>
      </c>
      <c r="G26" s="896">
        <v>120</v>
      </c>
      <c r="H26" s="897" t="s">
        <v>438</v>
      </c>
      <c r="I26" s="896">
        <v>30925</v>
      </c>
      <c r="J26" s="896">
        <v>2023</v>
      </c>
      <c r="M26" s="896">
        <v>120</v>
      </c>
      <c r="N26" s="897" t="s">
        <v>438</v>
      </c>
      <c r="O26" s="896">
        <v>31160</v>
      </c>
      <c r="P26" s="896">
        <v>2024</v>
      </c>
    </row>
    <row r="27" spans="1:16" ht="15">
      <c r="A27">
        <v>125</v>
      </c>
      <c r="B27" t="s">
        <v>59</v>
      </c>
      <c r="C27">
        <v>8870</v>
      </c>
      <c r="F27" t="b">
        <f t="shared" si="0"/>
        <v>1</v>
      </c>
      <c r="G27" s="896">
        <v>125</v>
      </c>
      <c r="H27" s="897" t="s">
        <v>439</v>
      </c>
      <c r="I27" s="896">
        <v>8798</v>
      </c>
      <c r="J27" s="896">
        <v>2023</v>
      </c>
      <c r="M27" s="896">
        <v>125</v>
      </c>
      <c r="N27" s="897" t="s">
        <v>439</v>
      </c>
      <c r="O27" s="896">
        <v>8870</v>
      </c>
      <c r="P27" s="896">
        <v>2024</v>
      </c>
    </row>
    <row r="28" spans="1:16" ht="15">
      <c r="A28">
        <v>129</v>
      </c>
      <c r="B28" t="s">
        <v>61</v>
      </c>
      <c r="C28">
        <v>86081</v>
      </c>
      <c r="F28" t="b">
        <f t="shared" si="0"/>
        <v>1</v>
      </c>
      <c r="G28" s="896">
        <v>129</v>
      </c>
      <c r="H28" s="897" t="s">
        <v>440</v>
      </c>
      <c r="I28" s="896">
        <v>85385</v>
      </c>
      <c r="J28" s="896">
        <v>2023</v>
      </c>
      <c r="M28" s="896">
        <v>129</v>
      </c>
      <c r="N28" s="897" t="s">
        <v>440</v>
      </c>
      <c r="O28" s="896">
        <v>86081</v>
      </c>
      <c r="P28" s="896">
        <v>2024</v>
      </c>
    </row>
    <row r="29" spans="1:16" ht="15">
      <c r="A29">
        <v>134</v>
      </c>
      <c r="B29" t="s">
        <v>63</v>
      </c>
      <c r="C29">
        <v>9755</v>
      </c>
      <c r="F29" t="b">
        <f t="shared" si="0"/>
        <v>1</v>
      </c>
      <c r="G29" s="896">
        <v>134</v>
      </c>
      <c r="H29" s="897" t="s">
        <v>441</v>
      </c>
      <c r="I29" s="896">
        <v>9671</v>
      </c>
      <c r="J29" s="896">
        <v>2023</v>
      </c>
      <c r="M29" s="896">
        <v>134</v>
      </c>
      <c r="N29" s="897" t="s">
        <v>441</v>
      </c>
      <c r="O29" s="896">
        <v>9755</v>
      </c>
      <c r="P29" s="896">
        <v>2024</v>
      </c>
    </row>
    <row r="30" spans="1:16" ht="15">
      <c r="A30">
        <v>138</v>
      </c>
      <c r="B30" t="s">
        <v>65</v>
      </c>
      <c r="C30">
        <v>16371</v>
      </c>
      <c r="F30" t="b">
        <f t="shared" si="0"/>
        <v>1</v>
      </c>
      <c r="G30" s="896">
        <v>138</v>
      </c>
      <c r="H30" s="897" t="s">
        <v>442</v>
      </c>
      <c r="I30" s="896">
        <v>16256</v>
      </c>
      <c r="J30" s="896">
        <v>2023</v>
      </c>
      <c r="M30" s="896">
        <v>138</v>
      </c>
      <c r="N30" s="897" t="s">
        <v>442</v>
      </c>
      <c r="O30" s="896">
        <v>16371</v>
      </c>
      <c r="P30" s="896">
        <v>2024</v>
      </c>
    </row>
    <row r="31" spans="1:16" ht="15">
      <c r="A31">
        <v>142</v>
      </c>
      <c r="B31" t="s">
        <v>67</v>
      </c>
      <c r="C31">
        <v>4824</v>
      </c>
      <c r="F31" t="b">
        <f t="shared" si="0"/>
        <v>1</v>
      </c>
      <c r="G31" s="896">
        <v>142</v>
      </c>
      <c r="H31" s="897" t="s">
        <v>443</v>
      </c>
      <c r="I31" s="896">
        <v>4781</v>
      </c>
      <c r="J31" s="896">
        <v>2023</v>
      </c>
      <c r="M31" s="896">
        <v>142</v>
      </c>
      <c r="N31" s="897" t="s">
        <v>443</v>
      </c>
      <c r="O31" s="896">
        <v>4824</v>
      </c>
      <c r="P31" s="896">
        <v>2024</v>
      </c>
    </row>
    <row r="32" spans="1:16" ht="15">
      <c r="A32">
        <v>145</v>
      </c>
      <c r="B32" t="s">
        <v>69</v>
      </c>
      <c r="C32">
        <v>4951</v>
      </c>
      <c r="F32" t="b">
        <f t="shared" si="0"/>
        <v>1</v>
      </c>
      <c r="G32" s="896">
        <v>145</v>
      </c>
      <c r="H32" s="897" t="s">
        <v>444</v>
      </c>
      <c r="I32" s="896">
        <v>4907</v>
      </c>
      <c r="J32" s="896">
        <v>2023</v>
      </c>
      <c r="M32" s="896">
        <v>145</v>
      </c>
      <c r="N32" s="897" t="s">
        <v>444</v>
      </c>
      <c r="O32" s="896">
        <v>4951</v>
      </c>
      <c r="P32" s="896">
        <v>2024</v>
      </c>
    </row>
    <row r="33" spans="1:16" ht="15">
      <c r="A33">
        <v>147</v>
      </c>
      <c r="B33" t="s">
        <v>71</v>
      </c>
      <c r="C33">
        <v>52184</v>
      </c>
      <c r="F33" t="b">
        <f t="shared" si="0"/>
        <v>1</v>
      </c>
      <c r="G33" s="896">
        <v>147</v>
      </c>
      <c r="H33" s="897" t="s">
        <v>445</v>
      </c>
      <c r="I33" s="896">
        <v>51777</v>
      </c>
      <c r="J33" s="896">
        <v>2023</v>
      </c>
      <c r="M33" s="896">
        <v>147</v>
      </c>
      <c r="N33" s="897" t="s">
        <v>445</v>
      </c>
      <c r="O33" s="896">
        <v>52184</v>
      </c>
      <c r="P33" s="896">
        <v>2024</v>
      </c>
    </row>
    <row r="34" spans="1:16" ht="15">
      <c r="A34">
        <v>148</v>
      </c>
      <c r="B34" t="s">
        <v>73</v>
      </c>
      <c r="C34">
        <v>64265</v>
      </c>
      <c r="F34" t="b">
        <f t="shared" si="0"/>
        <v>1</v>
      </c>
      <c r="G34" s="896">
        <v>148</v>
      </c>
      <c r="H34" s="897" t="s">
        <v>446</v>
      </c>
      <c r="I34" s="896">
        <v>63761</v>
      </c>
      <c r="J34" s="896">
        <v>2023</v>
      </c>
      <c r="M34" s="896">
        <v>148</v>
      </c>
      <c r="N34" s="897" t="s">
        <v>446</v>
      </c>
      <c r="O34" s="896">
        <v>64265</v>
      </c>
      <c r="P34" s="896">
        <v>2024</v>
      </c>
    </row>
    <row r="35" spans="1:16" ht="15">
      <c r="A35">
        <v>150</v>
      </c>
      <c r="B35" t="s">
        <v>75</v>
      </c>
      <c r="C35">
        <v>4219</v>
      </c>
      <c r="F35" t="b">
        <f t="shared" si="0"/>
        <v>1</v>
      </c>
      <c r="G35" s="896">
        <v>150</v>
      </c>
      <c r="H35" s="897" t="s">
        <v>447</v>
      </c>
      <c r="I35" s="896">
        <v>4174</v>
      </c>
      <c r="J35" s="896">
        <v>2023</v>
      </c>
      <c r="M35" s="896">
        <v>150</v>
      </c>
      <c r="N35" s="897" t="s">
        <v>447</v>
      </c>
      <c r="O35" s="896">
        <v>4219</v>
      </c>
      <c r="P35" s="896">
        <v>2024</v>
      </c>
    </row>
    <row r="36" spans="1:16" ht="15">
      <c r="A36">
        <v>154</v>
      </c>
      <c r="B36" t="s">
        <v>77</v>
      </c>
      <c r="C36">
        <v>97803</v>
      </c>
      <c r="F36" t="b">
        <f t="shared" si="0"/>
        <v>1</v>
      </c>
      <c r="G36" s="896">
        <v>154</v>
      </c>
      <c r="H36" s="897" t="s">
        <v>448</v>
      </c>
      <c r="I36" s="896">
        <v>97025</v>
      </c>
      <c r="J36" s="896">
        <v>2023</v>
      </c>
      <c r="M36" s="896">
        <v>154</v>
      </c>
      <c r="N36" s="897" t="s">
        <v>448</v>
      </c>
      <c r="O36" s="896">
        <v>97803</v>
      </c>
      <c r="P36" s="896">
        <v>2024</v>
      </c>
    </row>
    <row r="37" spans="1:16" ht="15">
      <c r="A37">
        <v>172</v>
      </c>
      <c r="B37" t="s">
        <v>79</v>
      </c>
      <c r="C37">
        <v>62235</v>
      </c>
      <c r="F37" t="b">
        <f t="shared" si="0"/>
        <v>1</v>
      </c>
      <c r="G37" s="896">
        <v>172</v>
      </c>
      <c r="H37" s="897" t="s">
        <v>449</v>
      </c>
      <c r="I37" s="896">
        <v>61741</v>
      </c>
      <c r="J37" s="896">
        <v>2023</v>
      </c>
      <c r="M37" s="896">
        <v>172</v>
      </c>
      <c r="N37" s="897" t="s">
        <v>449</v>
      </c>
      <c r="O37" s="896">
        <v>62235</v>
      </c>
      <c r="P37" s="896">
        <v>2024</v>
      </c>
    </row>
    <row r="38" spans="1:16" ht="15">
      <c r="A38">
        <v>190</v>
      </c>
      <c r="B38" t="s">
        <v>81</v>
      </c>
      <c r="C38">
        <v>10422</v>
      </c>
      <c r="F38" t="b">
        <f t="shared" si="0"/>
        <v>1</v>
      </c>
      <c r="G38" s="896">
        <v>190</v>
      </c>
      <c r="H38" s="897" t="s">
        <v>450</v>
      </c>
      <c r="I38" s="896">
        <v>10326</v>
      </c>
      <c r="J38" s="896">
        <v>2023</v>
      </c>
      <c r="M38" s="896">
        <v>190</v>
      </c>
      <c r="N38" s="897" t="s">
        <v>450</v>
      </c>
      <c r="O38" s="896">
        <v>10422</v>
      </c>
      <c r="P38" s="896">
        <v>2024</v>
      </c>
    </row>
    <row r="39" spans="1:16" ht="15">
      <c r="A39">
        <v>197</v>
      </c>
      <c r="B39" t="s">
        <v>84</v>
      </c>
      <c r="C39">
        <v>16551</v>
      </c>
      <c r="F39" t="b">
        <f t="shared" si="0"/>
        <v>1</v>
      </c>
      <c r="G39" s="896">
        <v>197</v>
      </c>
      <c r="H39" s="897" t="s">
        <v>451</v>
      </c>
      <c r="I39" s="896">
        <v>16390</v>
      </c>
      <c r="J39" s="896">
        <v>2023</v>
      </c>
      <c r="M39" s="896">
        <v>197</v>
      </c>
      <c r="N39" s="897" t="s">
        <v>451</v>
      </c>
      <c r="O39" s="896">
        <v>16551</v>
      </c>
      <c r="P39" s="896">
        <v>2024</v>
      </c>
    </row>
    <row r="40" spans="1:16" ht="15">
      <c r="A40">
        <v>206</v>
      </c>
      <c r="B40" t="s">
        <v>86</v>
      </c>
      <c r="C40">
        <v>5049</v>
      </c>
      <c r="F40" t="b">
        <f t="shared" si="0"/>
        <v>1</v>
      </c>
      <c r="G40" s="896">
        <v>206</v>
      </c>
      <c r="H40" s="897" t="s">
        <v>452</v>
      </c>
      <c r="I40" s="896">
        <v>5020</v>
      </c>
      <c r="J40" s="896">
        <v>2023</v>
      </c>
      <c r="M40" s="896">
        <v>206</v>
      </c>
      <c r="N40" s="897" t="s">
        <v>452</v>
      </c>
      <c r="O40" s="896">
        <v>5049</v>
      </c>
      <c r="P40" s="896">
        <v>2024</v>
      </c>
    </row>
    <row r="41" spans="1:16" ht="15">
      <c r="A41">
        <v>209</v>
      </c>
      <c r="B41" t="s">
        <v>88</v>
      </c>
      <c r="C41">
        <v>22737</v>
      </c>
      <c r="F41" t="b">
        <f t="shared" si="0"/>
        <v>1</v>
      </c>
      <c r="G41" s="896">
        <v>209</v>
      </c>
      <c r="H41" s="897" t="s">
        <v>453</v>
      </c>
      <c r="I41" s="896">
        <v>22540</v>
      </c>
      <c r="J41" s="896">
        <v>2023</v>
      </c>
      <c r="M41" s="896">
        <v>209</v>
      </c>
      <c r="N41" s="897" t="s">
        <v>453</v>
      </c>
      <c r="O41" s="896">
        <v>22737</v>
      </c>
      <c r="P41" s="896">
        <v>2024</v>
      </c>
    </row>
    <row r="42" spans="1:16" ht="15">
      <c r="A42">
        <v>212</v>
      </c>
      <c r="B42" t="s">
        <v>90</v>
      </c>
      <c r="C42">
        <v>84209</v>
      </c>
      <c r="F42" t="b">
        <f t="shared" si="0"/>
        <v>1</v>
      </c>
      <c r="G42" s="896">
        <v>212</v>
      </c>
      <c r="H42" s="897" t="s">
        <v>454</v>
      </c>
      <c r="I42" s="896">
        <v>83559</v>
      </c>
      <c r="J42" s="896">
        <v>2023</v>
      </c>
      <c r="M42" s="896">
        <v>212</v>
      </c>
      <c r="N42" s="897" t="s">
        <v>454</v>
      </c>
      <c r="O42" s="896">
        <v>84209</v>
      </c>
      <c r="P42" s="896">
        <v>2024</v>
      </c>
    </row>
    <row r="43" spans="1:16" ht="15">
      <c r="A43">
        <v>234</v>
      </c>
      <c r="B43" t="s">
        <v>92</v>
      </c>
      <c r="C43">
        <v>24586</v>
      </c>
      <c r="F43" t="b">
        <f t="shared" si="0"/>
        <v>1</v>
      </c>
      <c r="G43" s="896">
        <v>234</v>
      </c>
      <c r="H43" s="897" t="s">
        <v>455</v>
      </c>
      <c r="I43" s="896">
        <v>24377</v>
      </c>
      <c r="J43" s="896">
        <v>2023</v>
      </c>
      <c r="M43" s="896">
        <v>234</v>
      </c>
      <c r="N43" s="897" t="s">
        <v>455</v>
      </c>
      <c r="O43" s="896">
        <v>24586</v>
      </c>
      <c r="P43" s="896">
        <v>2024</v>
      </c>
    </row>
    <row r="44" spans="1:16" ht="15">
      <c r="A44">
        <v>237</v>
      </c>
      <c r="B44" t="s">
        <v>95</v>
      </c>
      <c r="C44">
        <v>20360</v>
      </c>
      <c r="F44" t="b">
        <f t="shared" si="0"/>
        <v>1</v>
      </c>
      <c r="G44" s="896">
        <v>237</v>
      </c>
      <c r="H44" s="897" t="s">
        <v>456</v>
      </c>
      <c r="I44" s="896">
        <v>20198</v>
      </c>
      <c r="J44" s="896">
        <v>2023</v>
      </c>
      <c r="M44" s="896">
        <v>237</v>
      </c>
      <c r="N44" s="897" t="s">
        <v>456</v>
      </c>
      <c r="O44" s="896">
        <v>20360</v>
      </c>
      <c r="P44" s="896">
        <v>2024</v>
      </c>
    </row>
    <row r="45" spans="1:16" ht="15">
      <c r="A45">
        <v>240</v>
      </c>
      <c r="B45" t="s">
        <v>97</v>
      </c>
      <c r="C45">
        <v>12820</v>
      </c>
      <c r="F45" t="b">
        <f t="shared" si="0"/>
        <v>1</v>
      </c>
      <c r="G45" s="896">
        <v>240</v>
      </c>
      <c r="H45" s="897" t="s">
        <v>457</v>
      </c>
      <c r="I45" s="896">
        <v>12713</v>
      </c>
      <c r="J45" s="896">
        <v>2023</v>
      </c>
      <c r="M45" s="896">
        <v>240</v>
      </c>
      <c r="N45" s="897" t="s">
        <v>457</v>
      </c>
      <c r="O45" s="896">
        <v>12820</v>
      </c>
      <c r="P45" s="896">
        <v>2024</v>
      </c>
    </row>
    <row r="46" spans="1:16" ht="15">
      <c r="A46">
        <v>250</v>
      </c>
      <c r="B46" t="s">
        <v>99</v>
      </c>
      <c r="C46">
        <v>56306</v>
      </c>
      <c r="F46" t="b">
        <f t="shared" si="0"/>
        <v>1</v>
      </c>
      <c r="G46" s="896">
        <v>250</v>
      </c>
      <c r="H46" s="897" t="s">
        <v>458</v>
      </c>
      <c r="I46" s="896">
        <v>55845</v>
      </c>
      <c r="J46" s="896">
        <v>2023</v>
      </c>
      <c r="M46" s="896">
        <v>250</v>
      </c>
      <c r="N46" s="897" t="s">
        <v>458</v>
      </c>
      <c r="O46" s="896">
        <v>56306</v>
      </c>
      <c r="P46" s="896">
        <v>2024</v>
      </c>
    </row>
    <row r="47" spans="1:16" ht="15">
      <c r="A47">
        <v>264</v>
      </c>
      <c r="B47" t="s">
        <v>102</v>
      </c>
      <c r="C47">
        <v>12062</v>
      </c>
      <c r="F47" t="b">
        <f t="shared" si="0"/>
        <v>1</v>
      </c>
      <c r="G47" s="896">
        <v>264</v>
      </c>
      <c r="H47" s="897" t="s">
        <v>459</v>
      </c>
      <c r="I47" s="896">
        <v>11982</v>
      </c>
      <c r="J47" s="896">
        <v>2023</v>
      </c>
      <c r="M47" s="896">
        <v>264</v>
      </c>
      <c r="N47" s="897" t="s">
        <v>459</v>
      </c>
      <c r="O47" s="896">
        <v>12062</v>
      </c>
      <c r="P47" s="896">
        <v>2024</v>
      </c>
    </row>
    <row r="48" spans="1:16" ht="15">
      <c r="A48">
        <v>266</v>
      </c>
      <c r="B48" t="s">
        <v>104</v>
      </c>
      <c r="C48">
        <v>248304</v>
      </c>
      <c r="F48" t="b">
        <f t="shared" si="0"/>
        <v>1</v>
      </c>
      <c r="G48" s="896">
        <v>266</v>
      </c>
      <c r="H48" s="897" t="s">
        <v>460</v>
      </c>
      <c r="I48" s="896">
        <v>246327</v>
      </c>
      <c r="J48" s="896">
        <v>2023</v>
      </c>
      <c r="M48" s="896">
        <v>266</v>
      </c>
      <c r="N48" s="897" t="s">
        <v>460</v>
      </c>
      <c r="O48" s="896">
        <v>248304</v>
      </c>
      <c r="P48" s="896">
        <v>2024</v>
      </c>
    </row>
    <row r="49" spans="1:16" ht="15">
      <c r="A49">
        <v>282</v>
      </c>
      <c r="B49" t="s">
        <v>106</v>
      </c>
      <c r="C49">
        <v>25981</v>
      </c>
      <c r="F49" t="b">
        <f t="shared" si="0"/>
        <v>1</v>
      </c>
      <c r="G49" s="896">
        <v>282</v>
      </c>
      <c r="H49" s="897" t="s">
        <v>461</v>
      </c>
      <c r="I49" s="896">
        <v>25764</v>
      </c>
      <c r="J49" s="896">
        <v>2023</v>
      </c>
      <c r="M49" s="896">
        <v>282</v>
      </c>
      <c r="N49" s="897" t="s">
        <v>461</v>
      </c>
      <c r="O49" s="896">
        <v>25981</v>
      </c>
      <c r="P49" s="896">
        <v>2024</v>
      </c>
    </row>
    <row r="50" spans="1:16" ht="15">
      <c r="A50">
        <v>284</v>
      </c>
      <c r="B50" t="s">
        <v>108</v>
      </c>
      <c r="C50">
        <v>21905</v>
      </c>
      <c r="F50" t="b">
        <f t="shared" si="0"/>
        <v>1</v>
      </c>
      <c r="G50" s="896">
        <v>284</v>
      </c>
      <c r="H50" s="897" t="s">
        <v>462</v>
      </c>
      <c r="I50" s="896">
        <v>21737</v>
      </c>
      <c r="J50" s="896">
        <v>2023</v>
      </c>
      <c r="M50" s="896">
        <v>284</v>
      </c>
      <c r="N50" s="897" t="s">
        <v>462</v>
      </c>
      <c r="O50" s="896">
        <v>21905</v>
      </c>
      <c r="P50" s="896">
        <v>2024</v>
      </c>
    </row>
    <row r="51" spans="1:16" ht="15">
      <c r="A51">
        <v>306</v>
      </c>
      <c r="B51" t="s">
        <v>110</v>
      </c>
      <c r="C51">
        <v>5963</v>
      </c>
      <c r="F51" t="b">
        <f t="shared" si="0"/>
        <v>1</v>
      </c>
      <c r="G51" s="896">
        <v>306</v>
      </c>
      <c r="H51" s="897" t="s">
        <v>463</v>
      </c>
      <c r="I51" s="896">
        <v>5899</v>
      </c>
      <c r="J51" s="896">
        <v>2023</v>
      </c>
      <c r="M51" s="896">
        <v>306</v>
      </c>
      <c r="N51" s="897" t="s">
        <v>463</v>
      </c>
      <c r="O51" s="896">
        <v>5963</v>
      </c>
      <c r="P51" s="896">
        <v>2024</v>
      </c>
    </row>
    <row r="52" spans="1:16" ht="15">
      <c r="A52">
        <v>308</v>
      </c>
      <c r="B52" t="s">
        <v>112</v>
      </c>
      <c r="C52">
        <v>55902</v>
      </c>
      <c r="F52" t="b">
        <f t="shared" si="0"/>
        <v>1</v>
      </c>
      <c r="G52" s="896">
        <v>308</v>
      </c>
      <c r="H52" s="897" t="s">
        <v>464</v>
      </c>
      <c r="I52" s="896">
        <v>55483</v>
      </c>
      <c r="J52" s="896">
        <v>2023</v>
      </c>
      <c r="M52" s="896">
        <v>308</v>
      </c>
      <c r="N52" s="897" t="s">
        <v>464</v>
      </c>
      <c r="O52" s="896">
        <v>55902</v>
      </c>
      <c r="P52" s="896">
        <v>2024</v>
      </c>
    </row>
    <row r="53" spans="1:16" ht="15">
      <c r="A53">
        <v>310</v>
      </c>
      <c r="B53" t="s">
        <v>114</v>
      </c>
      <c r="C53">
        <v>10397</v>
      </c>
      <c r="F53" t="b">
        <f t="shared" si="0"/>
        <v>1</v>
      </c>
      <c r="G53" s="896">
        <v>310</v>
      </c>
      <c r="H53" s="897" t="s">
        <v>465</v>
      </c>
      <c r="I53" s="896">
        <v>10300</v>
      </c>
      <c r="J53" s="896">
        <v>2023</v>
      </c>
      <c r="M53" s="896">
        <v>310</v>
      </c>
      <c r="N53" s="897" t="s">
        <v>465</v>
      </c>
      <c r="O53" s="896">
        <v>10397</v>
      </c>
      <c r="P53" s="896">
        <v>2024</v>
      </c>
    </row>
    <row r="54" spans="1:16" ht="15">
      <c r="A54">
        <v>313</v>
      </c>
      <c r="B54" t="s">
        <v>116</v>
      </c>
      <c r="C54">
        <v>10785</v>
      </c>
      <c r="F54" t="b">
        <f t="shared" si="0"/>
        <v>1</v>
      </c>
      <c r="G54" s="896">
        <v>313</v>
      </c>
      <c r="H54" s="897" t="s">
        <v>466</v>
      </c>
      <c r="I54" s="896">
        <v>10700</v>
      </c>
      <c r="J54" s="896">
        <v>2023</v>
      </c>
      <c r="M54" s="896">
        <v>313</v>
      </c>
      <c r="N54" s="897" t="s">
        <v>466</v>
      </c>
      <c r="O54" s="896">
        <v>10785</v>
      </c>
      <c r="P54" s="896">
        <v>2024</v>
      </c>
    </row>
    <row r="55" spans="1:16" ht="15">
      <c r="A55">
        <v>315</v>
      </c>
      <c r="B55" t="s">
        <v>118</v>
      </c>
      <c r="C55">
        <v>6966</v>
      </c>
      <c r="F55" t="b">
        <f t="shared" si="0"/>
        <v>1</v>
      </c>
      <c r="G55" s="896">
        <v>315</v>
      </c>
      <c r="H55" s="897" t="s">
        <v>467</v>
      </c>
      <c r="I55" s="896">
        <v>6926</v>
      </c>
      <c r="J55" s="896">
        <v>2023</v>
      </c>
      <c r="M55" s="896">
        <v>315</v>
      </c>
      <c r="N55" s="897" t="s">
        <v>467</v>
      </c>
      <c r="O55" s="896">
        <v>6966</v>
      </c>
      <c r="P55" s="896">
        <v>2024</v>
      </c>
    </row>
    <row r="56" spans="1:16" ht="15">
      <c r="A56">
        <v>318</v>
      </c>
      <c r="B56" t="s">
        <v>120</v>
      </c>
      <c r="C56">
        <v>59710</v>
      </c>
      <c r="F56" t="b">
        <f t="shared" si="0"/>
        <v>1</v>
      </c>
      <c r="G56" s="896">
        <v>318</v>
      </c>
      <c r="H56" s="897" t="s">
        <v>468</v>
      </c>
      <c r="I56" s="896">
        <v>59226</v>
      </c>
      <c r="J56" s="896">
        <v>2023</v>
      </c>
      <c r="M56" s="896">
        <v>318</v>
      </c>
      <c r="N56" s="897" t="s">
        <v>468</v>
      </c>
      <c r="O56" s="896">
        <v>59710</v>
      </c>
      <c r="P56" s="896">
        <v>2024</v>
      </c>
    </row>
    <row r="57" spans="1:16" ht="15">
      <c r="A57">
        <v>321</v>
      </c>
      <c r="B57" t="s">
        <v>122</v>
      </c>
      <c r="C57">
        <v>9020</v>
      </c>
      <c r="F57" t="b">
        <f t="shared" si="0"/>
        <v>1</v>
      </c>
      <c r="G57" s="896">
        <v>321</v>
      </c>
      <c r="H57" s="897" t="s">
        <v>469</v>
      </c>
      <c r="I57" s="896">
        <v>8945</v>
      </c>
      <c r="J57" s="896">
        <v>2023</v>
      </c>
      <c r="M57" s="896">
        <v>321</v>
      </c>
      <c r="N57" s="897" t="s">
        <v>469</v>
      </c>
      <c r="O57" s="896">
        <v>9020</v>
      </c>
      <c r="P57" s="896">
        <v>2024</v>
      </c>
    </row>
    <row r="58" spans="1:16" ht="15">
      <c r="A58">
        <v>347</v>
      </c>
      <c r="B58" t="s">
        <v>124</v>
      </c>
      <c r="C58">
        <v>5716</v>
      </c>
      <c r="F58" t="b">
        <f t="shared" si="0"/>
        <v>1</v>
      </c>
      <c r="G58" s="896">
        <v>347</v>
      </c>
      <c r="H58" s="897" t="s">
        <v>470</v>
      </c>
      <c r="I58" s="896">
        <v>5682</v>
      </c>
      <c r="J58" s="896">
        <v>2023</v>
      </c>
      <c r="M58" s="896">
        <v>347</v>
      </c>
      <c r="N58" s="897" t="s">
        <v>470</v>
      </c>
      <c r="O58" s="896">
        <v>5716</v>
      </c>
      <c r="P58" s="896">
        <v>2024</v>
      </c>
    </row>
    <row r="59" spans="1:16" ht="15">
      <c r="A59">
        <v>353</v>
      </c>
      <c r="B59" t="s">
        <v>126</v>
      </c>
      <c r="C59">
        <v>5846</v>
      </c>
      <c r="F59" t="b">
        <f t="shared" si="0"/>
        <v>1</v>
      </c>
      <c r="G59" s="896">
        <v>353</v>
      </c>
      <c r="H59" s="897" t="s">
        <v>471</v>
      </c>
      <c r="I59" s="896">
        <v>5790</v>
      </c>
      <c r="J59" s="896">
        <v>2023</v>
      </c>
      <c r="M59" s="896">
        <v>353</v>
      </c>
      <c r="N59" s="897" t="s">
        <v>471</v>
      </c>
      <c r="O59" s="896">
        <v>5846</v>
      </c>
      <c r="P59" s="896">
        <v>2024</v>
      </c>
    </row>
    <row r="60" spans="1:16" ht="15">
      <c r="A60">
        <v>360</v>
      </c>
      <c r="B60" t="s">
        <v>129</v>
      </c>
      <c r="C60">
        <v>299348</v>
      </c>
      <c r="F60" t="b">
        <f t="shared" si="0"/>
        <v>1</v>
      </c>
      <c r="G60" s="896">
        <v>360</v>
      </c>
      <c r="H60" s="897" t="s">
        <v>472</v>
      </c>
      <c r="I60" s="896">
        <v>296953</v>
      </c>
      <c r="J60" s="896">
        <v>2023</v>
      </c>
      <c r="M60" s="896">
        <v>360</v>
      </c>
      <c r="N60" s="897" t="s">
        <v>472</v>
      </c>
      <c r="O60" s="896">
        <v>299348</v>
      </c>
      <c r="P60" s="896">
        <v>2024</v>
      </c>
    </row>
    <row r="61" spans="1:16" ht="15">
      <c r="A61">
        <v>361</v>
      </c>
      <c r="B61" t="s">
        <v>131</v>
      </c>
      <c r="C61">
        <v>28890</v>
      </c>
      <c r="F61" t="b">
        <f t="shared" si="0"/>
        <v>1</v>
      </c>
      <c r="G61" s="896">
        <v>361</v>
      </c>
      <c r="H61" s="897" t="s">
        <v>473</v>
      </c>
      <c r="I61" s="896">
        <v>28634</v>
      </c>
      <c r="J61" s="896">
        <v>2023</v>
      </c>
      <c r="M61" s="896">
        <v>361</v>
      </c>
      <c r="N61" s="897" t="s">
        <v>473</v>
      </c>
      <c r="O61" s="896">
        <v>28890</v>
      </c>
      <c r="P61" s="896">
        <v>2024</v>
      </c>
    </row>
    <row r="62" spans="1:16" ht="15">
      <c r="A62">
        <v>364</v>
      </c>
      <c r="B62" t="s">
        <v>133</v>
      </c>
      <c r="C62">
        <v>15513</v>
      </c>
      <c r="F62" t="b">
        <f t="shared" si="0"/>
        <v>1</v>
      </c>
      <c r="G62" s="896">
        <v>364</v>
      </c>
      <c r="H62" s="897" t="s">
        <v>474</v>
      </c>
      <c r="I62" s="896">
        <v>15400</v>
      </c>
      <c r="J62" s="896">
        <v>2023</v>
      </c>
      <c r="M62" s="896">
        <v>364</v>
      </c>
      <c r="N62" s="897" t="s">
        <v>474</v>
      </c>
      <c r="O62" s="896">
        <v>15513</v>
      </c>
      <c r="P62" s="896">
        <v>2024</v>
      </c>
    </row>
    <row r="63" spans="1:16" ht="15">
      <c r="A63">
        <v>368</v>
      </c>
      <c r="B63" t="s">
        <v>135</v>
      </c>
      <c r="C63">
        <v>14454</v>
      </c>
      <c r="F63" t="b">
        <f t="shared" si="0"/>
        <v>1</v>
      </c>
      <c r="G63" s="896">
        <v>368</v>
      </c>
      <c r="H63" s="897" t="s">
        <v>475</v>
      </c>
      <c r="I63" s="896">
        <v>14344</v>
      </c>
      <c r="J63" s="896">
        <v>2023</v>
      </c>
      <c r="M63" s="896">
        <v>368</v>
      </c>
      <c r="N63" s="897" t="s">
        <v>475</v>
      </c>
      <c r="O63" s="896">
        <v>14454</v>
      </c>
      <c r="P63" s="896">
        <v>2024</v>
      </c>
    </row>
    <row r="64" spans="1:16" ht="15">
      <c r="A64">
        <v>376</v>
      </c>
      <c r="B64" t="s">
        <v>137</v>
      </c>
      <c r="C64">
        <v>70387</v>
      </c>
      <c r="F64" t="b">
        <f t="shared" si="0"/>
        <v>1</v>
      </c>
      <c r="G64" s="896">
        <v>376</v>
      </c>
      <c r="H64" s="897" t="s">
        <v>476</v>
      </c>
      <c r="I64" s="896">
        <v>69831</v>
      </c>
      <c r="J64" s="896">
        <v>2023</v>
      </c>
      <c r="M64" s="896">
        <v>376</v>
      </c>
      <c r="N64" s="897" t="s">
        <v>476</v>
      </c>
      <c r="O64" s="896">
        <v>70387</v>
      </c>
      <c r="P64" s="896">
        <v>2024</v>
      </c>
    </row>
    <row r="65" spans="1:16" ht="15">
      <c r="A65">
        <v>380</v>
      </c>
      <c r="B65" t="s">
        <v>139</v>
      </c>
      <c r="C65">
        <v>77611</v>
      </c>
      <c r="F65" t="b">
        <f t="shared" si="0"/>
        <v>1</v>
      </c>
      <c r="G65" s="896">
        <v>380</v>
      </c>
      <c r="H65" s="897" t="s">
        <v>477</v>
      </c>
      <c r="I65" s="896">
        <v>76971</v>
      </c>
      <c r="J65" s="896">
        <v>2023</v>
      </c>
      <c r="M65" s="896">
        <v>380</v>
      </c>
      <c r="N65" s="897" t="s">
        <v>477</v>
      </c>
      <c r="O65" s="896">
        <v>77611</v>
      </c>
      <c r="P65" s="896">
        <v>2024</v>
      </c>
    </row>
    <row r="66" spans="1:16" ht="15">
      <c r="A66">
        <v>390</v>
      </c>
      <c r="B66" t="s">
        <v>141</v>
      </c>
      <c r="C66">
        <v>8614</v>
      </c>
      <c r="F66" t="b">
        <f t="shared" si="0"/>
        <v>1</v>
      </c>
      <c r="G66" s="896">
        <v>390</v>
      </c>
      <c r="H66" s="897" t="s">
        <v>478</v>
      </c>
      <c r="I66" s="896">
        <v>8571</v>
      </c>
      <c r="J66" s="896">
        <v>2023</v>
      </c>
      <c r="M66" s="896">
        <v>390</v>
      </c>
      <c r="N66" s="897" t="s">
        <v>478</v>
      </c>
      <c r="O66" s="896">
        <v>8614</v>
      </c>
      <c r="P66" s="896">
        <v>2024</v>
      </c>
    </row>
    <row r="67" spans="1:16" ht="15">
      <c r="A67">
        <v>400</v>
      </c>
      <c r="B67" t="s">
        <v>143</v>
      </c>
      <c r="C67">
        <v>23072</v>
      </c>
      <c r="F67" t="b">
        <f t="shared" ref="F67:F126" si="1">EXACT(A67,G67)</f>
        <v>1</v>
      </c>
      <c r="G67" s="896">
        <v>400</v>
      </c>
      <c r="H67" s="897" t="s">
        <v>479</v>
      </c>
      <c r="I67" s="896">
        <v>22870</v>
      </c>
      <c r="J67" s="896">
        <v>2023</v>
      </c>
      <c r="M67" s="896">
        <v>400</v>
      </c>
      <c r="N67" s="897" t="s">
        <v>479</v>
      </c>
      <c r="O67" s="896">
        <v>23072</v>
      </c>
      <c r="P67" s="896">
        <v>2024</v>
      </c>
    </row>
    <row r="68" spans="1:16" ht="15">
      <c r="A68">
        <v>411</v>
      </c>
      <c r="B68" t="s">
        <v>145</v>
      </c>
      <c r="C68">
        <v>10649</v>
      </c>
      <c r="F68" t="b">
        <f t="shared" si="1"/>
        <v>1</v>
      </c>
      <c r="G68" s="896">
        <v>411</v>
      </c>
      <c r="H68" s="897" t="s">
        <v>480</v>
      </c>
      <c r="I68" s="896">
        <v>10556</v>
      </c>
      <c r="J68" s="896">
        <v>2023</v>
      </c>
      <c r="M68" s="896">
        <v>411</v>
      </c>
      <c r="N68" s="897" t="s">
        <v>480</v>
      </c>
      <c r="O68" s="896">
        <v>10649</v>
      </c>
      <c r="P68" s="896">
        <v>2024</v>
      </c>
    </row>
    <row r="69" spans="1:16" ht="15">
      <c r="A69">
        <v>425</v>
      </c>
      <c r="B69" t="s">
        <v>147</v>
      </c>
      <c r="C69">
        <v>8707</v>
      </c>
      <c r="F69" t="b">
        <f t="shared" si="1"/>
        <v>1</v>
      </c>
      <c r="G69" s="896">
        <v>425</v>
      </c>
      <c r="H69" s="897" t="s">
        <v>481</v>
      </c>
      <c r="I69" s="896">
        <v>8646</v>
      </c>
      <c r="J69" s="896">
        <v>2023</v>
      </c>
      <c r="M69" s="896">
        <v>425</v>
      </c>
      <c r="N69" s="897" t="s">
        <v>481</v>
      </c>
      <c r="O69" s="896">
        <v>8707</v>
      </c>
      <c r="P69" s="896">
        <v>2024</v>
      </c>
    </row>
    <row r="70" spans="1:16" ht="15">
      <c r="A70">
        <v>440</v>
      </c>
      <c r="B70" t="s">
        <v>149</v>
      </c>
      <c r="C70">
        <v>69898</v>
      </c>
      <c r="F70" t="b">
        <f t="shared" si="1"/>
        <v>1</v>
      </c>
      <c r="G70" s="896">
        <v>440</v>
      </c>
      <c r="H70" s="897" t="s">
        <v>482</v>
      </c>
      <c r="I70" s="896">
        <v>69343</v>
      </c>
      <c r="J70" s="896">
        <v>2023</v>
      </c>
      <c r="M70" s="896">
        <v>440</v>
      </c>
      <c r="N70" s="897" t="s">
        <v>482</v>
      </c>
      <c r="O70" s="896">
        <v>69898</v>
      </c>
      <c r="P70" s="896">
        <v>2024</v>
      </c>
    </row>
    <row r="71" spans="1:16" ht="15">
      <c r="A71">
        <v>467</v>
      </c>
      <c r="B71" t="s">
        <v>151</v>
      </c>
      <c r="C71">
        <v>7035</v>
      </c>
      <c r="F71" t="b">
        <f t="shared" si="1"/>
        <v>1</v>
      </c>
      <c r="G71" s="896">
        <v>467</v>
      </c>
      <c r="H71" s="897" t="s">
        <v>483</v>
      </c>
      <c r="I71" s="896">
        <v>6973</v>
      </c>
      <c r="J71" s="896">
        <v>2023</v>
      </c>
      <c r="M71" s="896">
        <v>467</v>
      </c>
      <c r="N71" s="897" t="s">
        <v>483</v>
      </c>
      <c r="O71" s="896">
        <v>7035</v>
      </c>
      <c r="P71" s="896">
        <v>2024</v>
      </c>
    </row>
    <row r="72" spans="1:16" ht="15">
      <c r="A72">
        <v>475</v>
      </c>
      <c r="B72" t="s">
        <v>153</v>
      </c>
      <c r="C72">
        <v>5300</v>
      </c>
      <c r="F72" t="b">
        <f t="shared" si="1"/>
        <v>1</v>
      </c>
      <c r="G72" s="896">
        <v>475</v>
      </c>
      <c r="H72" s="897" t="s">
        <v>484</v>
      </c>
      <c r="I72" s="896">
        <v>5263</v>
      </c>
      <c r="J72" s="896">
        <v>2023</v>
      </c>
      <c r="M72" s="896">
        <v>475</v>
      </c>
      <c r="N72" s="897" t="s">
        <v>484</v>
      </c>
      <c r="O72" s="896">
        <v>5300</v>
      </c>
      <c r="P72" s="896">
        <v>2024</v>
      </c>
    </row>
    <row r="73" spans="1:16" ht="15">
      <c r="A73">
        <v>480</v>
      </c>
      <c r="B73" t="s">
        <v>155</v>
      </c>
      <c r="C73">
        <v>15035</v>
      </c>
      <c r="F73" t="b">
        <f t="shared" si="1"/>
        <v>1</v>
      </c>
      <c r="G73" s="896">
        <v>480</v>
      </c>
      <c r="H73" s="897" t="s">
        <v>485</v>
      </c>
      <c r="I73" s="896">
        <v>14904</v>
      </c>
      <c r="J73" s="896">
        <v>2023</v>
      </c>
      <c r="M73" s="896">
        <v>480</v>
      </c>
      <c r="N73" s="897" t="s">
        <v>485</v>
      </c>
      <c r="O73" s="896">
        <v>15035</v>
      </c>
      <c r="P73" s="896">
        <v>2024</v>
      </c>
    </row>
    <row r="74" spans="1:16" ht="15">
      <c r="A74">
        <v>483</v>
      </c>
      <c r="B74" t="s">
        <v>157</v>
      </c>
      <c r="C74">
        <v>10812</v>
      </c>
      <c r="F74" t="b">
        <f t="shared" si="1"/>
        <v>1</v>
      </c>
      <c r="G74" s="896">
        <v>483</v>
      </c>
      <c r="H74" s="897" t="s">
        <v>486</v>
      </c>
      <c r="I74" s="896">
        <v>10723</v>
      </c>
      <c r="J74" s="896">
        <v>2023</v>
      </c>
      <c r="M74" s="896">
        <v>483</v>
      </c>
      <c r="N74" s="897" t="s">
        <v>486</v>
      </c>
      <c r="O74" s="896">
        <v>10812</v>
      </c>
      <c r="P74" s="896">
        <v>2024</v>
      </c>
    </row>
    <row r="75" spans="1:16" ht="15">
      <c r="A75">
        <v>490</v>
      </c>
      <c r="B75" t="s">
        <v>159</v>
      </c>
      <c r="C75">
        <v>45530</v>
      </c>
      <c r="F75" t="b">
        <f t="shared" si="1"/>
        <v>1</v>
      </c>
      <c r="G75" s="896">
        <v>490</v>
      </c>
      <c r="H75" s="897" t="s">
        <v>487</v>
      </c>
      <c r="I75" s="896">
        <v>45151</v>
      </c>
      <c r="J75" s="896">
        <v>2023</v>
      </c>
      <c r="M75" s="896">
        <v>490</v>
      </c>
      <c r="N75" s="897" t="s">
        <v>487</v>
      </c>
      <c r="O75" s="896">
        <v>45530</v>
      </c>
      <c r="P75" s="896">
        <v>2024</v>
      </c>
    </row>
    <row r="76" spans="1:16" ht="15">
      <c r="A76">
        <v>495</v>
      </c>
      <c r="B76" t="s">
        <v>161</v>
      </c>
      <c r="C76">
        <v>27901</v>
      </c>
      <c r="F76" t="b">
        <f t="shared" si="1"/>
        <v>1</v>
      </c>
      <c r="G76" s="896">
        <v>495</v>
      </c>
      <c r="H76" s="897" t="s">
        <v>488</v>
      </c>
      <c r="I76" s="896">
        <v>27705</v>
      </c>
      <c r="J76" s="896">
        <v>2023</v>
      </c>
      <c r="M76" s="896">
        <v>495</v>
      </c>
      <c r="N76" s="897" t="s">
        <v>488</v>
      </c>
      <c r="O76" s="896">
        <v>27901</v>
      </c>
      <c r="P76" s="896">
        <v>2024</v>
      </c>
    </row>
    <row r="77" spans="1:16" ht="15">
      <c r="A77">
        <v>501</v>
      </c>
      <c r="B77" t="s">
        <v>163</v>
      </c>
      <c r="C77">
        <v>3327</v>
      </c>
      <c r="F77" t="b">
        <f t="shared" si="1"/>
        <v>1</v>
      </c>
      <c r="G77" s="896">
        <v>501</v>
      </c>
      <c r="H77" s="897" t="s">
        <v>489</v>
      </c>
      <c r="I77" s="896">
        <v>3292</v>
      </c>
      <c r="J77" s="896">
        <v>2023</v>
      </c>
      <c r="M77" s="896">
        <v>501</v>
      </c>
      <c r="N77" s="897" t="s">
        <v>489</v>
      </c>
      <c r="O77" s="896">
        <v>3327</v>
      </c>
      <c r="P77" s="896">
        <v>2024</v>
      </c>
    </row>
    <row r="78" spans="1:16" ht="15">
      <c r="A78">
        <v>541</v>
      </c>
      <c r="B78" t="s">
        <v>165</v>
      </c>
      <c r="C78">
        <v>22592</v>
      </c>
      <c r="F78" t="b">
        <f t="shared" si="1"/>
        <v>1</v>
      </c>
      <c r="G78" s="896">
        <v>541</v>
      </c>
      <c r="H78" s="897" t="s">
        <v>490</v>
      </c>
      <c r="I78" s="896">
        <v>22410</v>
      </c>
      <c r="J78" s="896">
        <v>2023</v>
      </c>
      <c r="M78" s="896">
        <v>541</v>
      </c>
      <c r="N78" s="897" t="s">
        <v>490</v>
      </c>
      <c r="O78" s="896">
        <v>22592</v>
      </c>
      <c r="P78" s="896">
        <v>2024</v>
      </c>
    </row>
    <row r="79" spans="1:16" ht="15">
      <c r="A79">
        <v>543</v>
      </c>
      <c r="B79" t="s">
        <v>167</v>
      </c>
      <c r="C79">
        <v>8644</v>
      </c>
      <c r="F79" t="b">
        <f t="shared" si="1"/>
        <v>1</v>
      </c>
      <c r="G79" s="896">
        <v>543</v>
      </c>
      <c r="H79" s="897" t="s">
        <v>491</v>
      </c>
      <c r="I79" s="896">
        <v>8585</v>
      </c>
      <c r="J79" s="896">
        <v>2023</v>
      </c>
      <c r="M79" s="896">
        <v>543</v>
      </c>
      <c r="N79" s="897" t="s">
        <v>491</v>
      </c>
      <c r="O79" s="896">
        <v>8644</v>
      </c>
      <c r="P79" s="896">
        <v>2024</v>
      </c>
    </row>
    <row r="80" spans="1:16" ht="15">
      <c r="A80">
        <v>576</v>
      </c>
      <c r="B80" t="s">
        <v>169</v>
      </c>
      <c r="C80">
        <v>9198</v>
      </c>
      <c r="F80" t="b">
        <f t="shared" si="1"/>
        <v>1</v>
      </c>
      <c r="G80" s="896">
        <v>576</v>
      </c>
      <c r="H80" s="897" t="s">
        <v>492</v>
      </c>
      <c r="I80" s="896">
        <v>9124</v>
      </c>
      <c r="J80" s="896">
        <v>2023</v>
      </c>
      <c r="M80" s="896">
        <v>576</v>
      </c>
      <c r="N80" s="897" t="s">
        <v>492</v>
      </c>
      <c r="O80" s="896">
        <v>9198</v>
      </c>
      <c r="P80" s="896">
        <v>2024</v>
      </c>
    </row>
    <row r="81" spans="1:16" ht="15">
      <c r="A81">
        <v>579</v>
      </c>
      <c r="B81" t="s">
        <v>171</v>
      </c>
      <c r="C81">
        <v>42203</v>
      </c>
      <c r="F81" t="b">
        <f t="shared" si="1"/>
        <v>1</v>
      </c>
      <c r="G81" s="896">
        <v>579</v>
      </c>
      <c r="H81" s="897" t="s">
        <v>493</v>
      </c>
      <c r="I81" s="896">
        <v>41857</v>
      </c>
      <c r="J81" s="896">
        <v>2023</v>
      </c>
      <c r="M81" s="896">
        <v>579</v>
      </c>
      <c r="N81" s="897" t="s">
        <v>493</v>
      </c>
      <c r="O81" s="896">
        <v>42203</v>
      </c>
      <c r="P81" s="896">
        <v>2024</v>
      </c>
    </row>
    <row r="82" spans="1:16" ht="15">
      <c r="A82">
        <v>585</v>
      </c>
      <c r="B82" t="s">
        <v>173</v>
      </c>
      <c r="C82">
        <v>15232</v>
      </c>
      <c r="F82" t="b">
        <f t="shared" si="1"/>
        <v>1</v>
      </c>
      <c r="G82" s="896">
        <v>585</v>
      </c>
      <c r="H82" s="897" t="s">
        <v>494</v>
      </c>
      <c r="I82" s="896">
        <v>15124</v>
      </c>
      <c r="J82" s="896">
        <v>2023</v>
      </c>
      <c r="M82" s="896">
        <v>585</v>
      </c>
      <c r="N82" s="897" t="s">
        <v>494</v>
      </c>
      <c r="O82" s="896">
        <v>15232</v>
      </c>
      <c r="P82" s="896">
        <v>2024</v>
      </c>
    </row>
    <row r="83" spans="1:16" ht="15">
      <c r="A83">
        <v>591</v>
      </c>
      <c r="B83" t="s">
        <v>175</v>
      </c>
      <c r="C83">
        <v>19554</v>
      </c>
      <c r="F83" t="b">
        <f t="shared" si="1"/>
        <v>1</v>
      </c>
      <c r="G83" s="896">
        <v>591</v>
      </c>
      <c r="H83" s="897" t="s">
        <v>495</v>
      </c>
      <c r="I83" s="896">
        <v>19387</v>
      </c>
      <c r="J83" s="896">
        <v>2023</v>
      </c>
      <c r="M83" s="896">
        <v>591</v>
      </c>
      <c r="N83" s="897" t="s">
        <v>495</v>
      </c>
      <c r="O83" s="896">
        <v>19554</v>
      </c>
      <c r="P83" s="896">
        <v>2024</v>
      </c>
    </row>
    <row r="84" spans="1:16" ht="15">
      <c r="A84">
        <v>604</v>
      </c>
      <c r="B84" t="s">
        <v>177</v>
      </c>
      <c r="C84">
        <v>30501</v>
      </c>
      <c r="F84" t="b">
        <f t="shared" si="1"/>
        <v>1</v>
      </c>
      <c r="G84" s="896">
        <v>604</v>
      </c>
      <c r="H84" s="897" t="s">
        <v>496</v>
      </c>
      <c r="I84" s="896">
        <v>30277</v>
      </c>
      <c r="J84" s="896">
        <v>2023</v>
      </c>
      <c r="M84" s="896">
        <v>604</v>
      </c>
      <c r="N84" s="897" t="s">
        <v>496</v>
      </c>
      <c r="O84" s="896">
        <v>30501</v>
      </c>
      <c r="P84" s="896">
        <v>2024</v>
      </c>
    </row>
    <row r="85" spans="1:16" ht="15">
      <c r="A85">
        <v>607</v>
      </c>
      <c r="B85" t="s">
        <v>179</v>
      </c>
      <c r="C85">
        <v>25431</v>
      </c>
      <c r="F85" t="b">
        <f t="shared" si="1"/>
        <v>1</v>
      </c>
      <c r="G85" s="896">
        <v>607</v>
      </c>
      <c r="H85" s="897" t="s">
        <v>497</v>
      </c>
      <c r="I85" s="896">
        <v>25227</v>
      </c>
      <c r="J85" s="896">
        <v>2023</v>
      </c>
      <c r="M85" s="896">
        <v>607</v>
      </c>
      <c r="N85" s="897" t="s">
        <v>497</v>
      </c>
      <c r="O85" s="896">
        <v>25431</v>
      </c>
      <c r="P85" s="896">
        <v>2024</v>
      </c>
    </row>
    <row r="86" spans="1:16" ht="15">
      <c r="A86">
        <v>615</v>
      </c>
      <c r="B86" t="s">
        <v>181</v>
      </c>
      <c r="C86">
        <v>146880</v>
      </c>
      <c r="F86" t="b">
        <f t="shared" si="1"/>
        <v>1</v>
      </c>
      <c r="G86" s="896">
        <v>615</v>
      </c>
      <c r="H86" s="897" t="s">
        <v>498</v>
      </c>
      <c r="I86" s="896">
        <v>145704</v>
      </c>
      <c r="J86" s="896">
        <v>2023</v>
      </c>
      <c r="M86" s="896">
        <v>615</v>
      </c>
      <c r="N86" s="897" t="s">
        <v>498</v>
      </c>
      <c r="O86" s="896">
        <v>146880</v>
      </c>
      <c r="P86" s="896">
        <v>2024</v>
      </c>
    </row>
    <row r="87" spans="1:16" ht="15">
      <c r="A87">
        <v>628</v>
      </c>
      <c r="B87" t="s">
        <v>183</v>
      </c>
      <c r="C87">
        <v>9668</v>
      </c>
      <c r="F87" t="b">
        <f t="shared" si="1"/>
        <v>1</v>
      </c>
      <c r="G87" s="896">
        <v>628</v>
      </c>
      <c r="H87" s="897" t="s">
        <v>499</v>
      </c>
      <c r="I87" s="896">
        <v>9592</v>
      </c>
      <c r="J87" s="896">
        <v>2023</v>
      </c>
      <c r="M87" s="896">
        <v>628</v>
      </c>
      <c r="N87" s="897" t="s">
        <v>499</v>
      </c>
      <c r="O87" s="896">
        <v>9668</v>
      </c>
      <c r="P87" s="896">
        <v>2024</v>
      </c>
    </row>
    <row r="88" spans="1:16" ht="15">
      <c r="A88">
        <v>631</v>
      </c>
      <c r="B88" t="s">
        <v>185</v>
      </c>
      <c r="C88">
        <v>89647</v>
      </c>
      <c r="F88" t="b">
        <f t="shared" si="1"/>
        <v>1</v>
      </c>
      <c r="G88" s="896">
        <v>631</v>
      </c>
      <c r="H88" s="897" t="s">
        <v>500</v>
      </c>
      <c r="I88" s="896">
        <v>88966</v>
      </c>
      <c r="J88" s="896">
        <v>2023</v>
      </c>
      <c r="M88" s="896">
        <v>631</v>
      </c>
      <c r="N88" s="897" t="s">
        <v>500</v>
      </c>
      <c r="O88" s="896">
        <v>89647</v>
      </c>
      <c r="P88" s="896">
        <v>2024</v>
      </c>
    </row>
    <row r="89" spans="1:16" ht="15">
      <c r="A89">
        <v>642</v>
      </c>
      <c r="B89" t="s">
        <v>187</v>
      </c>
      <c r="C89">
        <v>19314</v>
      </c>
      <c r="F89" t="b">
        <f t="shared" si="1"/>
        <v>1</v>
      </c>
      <c r="G89" s="896">
        <v>642</v>
      </c>
      <c r="H89" s="897" t="s">
        <v>501</v>
      </c>
      <c r="I89" s="896">
        <v>19153</v>
      </c>
      <c r="J89" s="896">
        <v>2023</v>
      </c>
      <c r="M89" s="896">
        <v>642</v>
      </c>
      <c r="N89" s="897" t="s">
        <v>501</v>
      </c>
      <c r="O89" s="896">
        <v>19314</v>
      </c>
      <c r="P89" s="896">
        <v>2024</v>
      </c>
    </row>
    <row r="90" spans="1:16" ht="15">
      <c r="A90">
        <v>647</v>
      </c>
      <c r="B90" t="s">
        <v>189</v>
      </c>
      <c r="C90">
        <v>7649</v>
      </c>
      <c r="F90" t="b">
        <f t="shared" si="1"/>
        <v>1</v>
      </c>
      <c r="G90" s="896">
        <v>647</v>
      </c>
      <c r="H90" s="897" t="s">
        <v>502</v>
      </c>
      <c r="I90" s="896">
        <v>7598</v>
      </c>
      <c r="J90" s="896">
        <v>2023</v>
      </c>
      <c r="M90" s="896">
        <v>647</v>
      </c>
      <c r="N90" s="897" t="s">
        <v>502</v>
      </c>
      <c r="O90" s="896">
        <v>7649</v>
      </c>
      <c r="P90" s="896">
        <v>2024</v>
      </c>
    </row>
    <row r="91" spans="1:16" ht="15">
      <c r="A91">
        <v>649</v>
      </c>
      <c r="B91" t="s">
        <v>191</v>
      </c>
      <c r="C91">
        <v>16984</v>
      </c>
      <c r="F91" t="b">
        <f t="shared" si="1"/>
        <v>1</v>
      </c>
      <c r="G91" s="896">
        <v>649</v>
      </c>
      <c r="H91" s="897" t="s">
        <v>503</v>
      </c>
      <c r="I91" s="896">
        <v>16838</v>
      </c>
      <c r="J91" s="896">
        <v>2023</v>
      </c>
      <c r="M91" s="896">
        <v>649</v>
      </c>
      <c r="N91" s="897" t="s">
        <v>503</v>
      </c>
      <c r="O91" s="896">
        <v>16984</v>
      </c>
      <c r="P91" s="896">
        <v>2024</v>
      </c>
    </row>
    <row r="92" spans="1:16" ht="15">
      <c r="A92">
        <v>652</v>
      </c>
      <c r="B92" t="s">
        <v>193</v>
      </c>
      <c r="C92">
        <v>5996</v>
      </c>
      <c r="F92" t="b">
        <f t="shared" si="1"/>
        <v>1</v>
      </c>
      <c r="G92" s="896">
        <v>652</v>
      </c>
      <c r="H92" s="897" t="s">
        <v>504</v>
      </c>
      <c r="I92" s="896">
        <v>5945</v>
      </c>
      <c r="J92" s="896">
        <v>2023</v>
      </c>
      <c r="M92" s="896">
        <v>652</v>
      </c>
      <c r="N92" s="897" t="s">
        <v>504</v>
      </c>
      <c r="O92" s="896">
        <v>5996</v>
      </c>
      <c r="P92" s="896">
        <v>2024</v>
      </c>
    </row>
    <row r="93" spans="1:16" ht="15">
      <c r="A93">
        <v>656</v>
      </c>
      <c r="B93" t="s">
        <v>195</v>
      </c>
      <c r="C93">
        <v>16499</v>
      </c>
      <c r="F93" t="b">
        <f t="shared" si="1"/>
        <v>1</v>
      </c>
      <c r="G93" s="896">
        <v>656</v>
      </c>
      <c r="H93" s="897" t="s">
        <v>505</v>
      </c>
      <c r="I93" s="896">
        <v>16368</v>
      </c>
      <c r="J93" s="896">
        <v>2023</v>
      </c>
      <c r="M93" s="896">
        <v>656</v>
      </c>
      <c r="N93" s="897" t="s">
        <v>505</v>
      </c>
      <c r="O93" s="896">
        <v>16499</v>
      </c>
      <c r="P93" s="896">
        <v>2024</v>
      </c>
    </row>
    <row r="94" spans="1:16" ht="15">
      <c r="A94">
        <v>658</v>
      </c>
      <c r="B94" t="s">
        <v>197</v>
      </c>
      <c r="C94">
        <v>3920</v>
      </c>
      <c r="F94" t="b">
        <f t="shared" si="1"/>
        <v>1</v>
      </c>
      <c r="G94" s="896">
        <v>658</v>
      </c>
      <c r="H94" s="897" t="s">
        <v>506</v>
      </c>
      <c r="I94" s="896">
        <v>3867</v>
      </c>
      <c r="J94" s="896">
        <v>2023</v>
      </c>
      <c r="M94" s="896">
        <v>658</v>
      </c>
      <c r="N94" s="897" t="s">
        <v>506</v>
      </c>
      <c r="O94" s="896">
        <v>3920</v>
      </c>
      <c r="P94" s="896">
        <v>2024</v>
      </c>
    </row>
    <row r="95" spans="1:16" ht="15">
      <c r="A95">
        <v>659</v>
      </c>
      <c r="B95" t="s">
        <v>199</v>
      </c>
      <c r="C95">
        <v>21707</v>
      </c>
      <c r="F95" t="b">
        <f t="shared" si="1"/>
        <v>1</v>
      </c>
      <c r="G95" s="896">
        <v>659</v>
      </c>
      <c r="H95" s="897" t="s">
        <v>507</v>
      </c>
      <c r="I95" s="896">
        <v>21540</v>
      </c>
      <c r="J95" s="896">
        <v>2023</v>
      </c>
      <c r="M95" s="896">
        <v>659</v>
      </c>
      <c r="N95" s="897" t="s">
        <v>507</v>
      </c>
      <c r="O95" s="896">
        <v>21707</v>
      </c>
      <c r="P95" s="896">
        <v>2024</v>
      </c>
    </row>
    <row r="96" spans="1:16" ht="15">
      <c r="A96">
        <v>660</v>
      </c>
      <c r="B96" t="s">
        <v>201</v>
      </c>
      <c r="C96">
        <v>13791</v>
      </c>
      <c r="F96" t="b">
        <f t="shared" si="1"/>
        <v>1</v>
      </c>
      <c r="G96" s="896">
        <v>660</v>
      </c>
      <c r="H96" s="897" t="s">
        <v>508</v>
      </c>
      <c r="I96" s="896">
        <v>13690</v>
      </c>
      <c r="J96" s="896">
        <v>2023</v>
      </c>
      <c r="M96" s="896">
        <v>660</v>
      </c>
      <c r="N96" s="897" t="s">
        <v>508</v>
      </c>
      <c r="O96" s="896">
        <v>13791</v>
      </c>
      <c r="P96" s="896">
        <v>2024</v>
      </c>
    </row>
    <row r="97" spans="1:16" ht="15">
      <c r="A97">
        <v>664</v>
      </c>
      <c r="B97" t="s">
        <v>204</v>
      </c>
      <c r="C97">
        <v>23573</v>
      </c>
      <c r="F97" t="b">
        <f t="shared" si="1"/>
        <v>1</v>
      </c>
      <c r="G97" s="896">
        <v>664</v>
      </c>
      <c r="H97" s="897" t="s">
        <v>509</v>
      </c>
      <c r="I97" s="896">
        <v>23409</v>
      </c>
      <c r="J97" s="896">
        <v>2023</v>
      </c>
      <c r="M97" s="896">
        <v>664</v>
      </c>
      <c r="N97" s="897" t="s">
        <v>509</v>
      </c>
      <c r="O97" s="896">
        <v>23573</v>
      </c>
      <c r="P97" s="896">
        <v>2024</v>
      </c>
    </row>
    <row r="98" spans="1:16" ht="15">
      <c r="A98">
        <v>665</v>
      </c>
      <c r="B98" t="s">
        <v>207</v>
      </c>
      <c r="C98">
        <v>33180</v>
      </c>
      <c r="F98" t="b">
        <f t="shared" si="1"/>
        <v>1</v>
      </c>
      <c r="G98" s="896">
        <v>665</v>
      </c>
      <c r="H98" s="897" t="s">
        <v>510</v>
      </c>
      <c r="I98" s="896">
        <v>32895</v>
      </c>
      <c r="J98" s="896">
        <v>2023</v>
      </c>
      <c r="M98" s="896">
        <v>665</v>
      </c>
      <c r="N98" s="897" t="s">
        <v>510</v>
      </c>
      <c r="O98" s="896">
        <v>33180</v>
      </c>
      <c r="P98" s="896">
        <v>2024</v>
      </c>
    </row>
    <row r="99" spans="1:16" ht="15">
      <c r="A99">
        <v>667</v>
      </c>
      <c r="B99" t="s">
        <v>209</v>
      </c>
      <c r="C99">
        <v>16617</v>
      </c>
      <c r="F99" t="b">
        <f t="shared" si="1"/>
        <v>1</v>
      </c>
      <c r="G99" s="896">
        <v>667</v>
      </c>
      <c r="H99" s="897" t="s">
        <v>511</v>
      </c>
      <c r="I99" s="896">
        <v>16489</v>
      </c>
      <c r="J99" s="896">
        <v>2023</v>
      </c>
      <c r="M99" s="896">
        <v>667</v>
      </c>
      <c r="N99" s="897" t="s">
        <v>511</v>
      </c>
      <c r="O99" s="896">
        <v>16617</v>
      </c>
      <c r="P99" s="896">
        <v>2024</v>
      </c>
    </row>
    <row r="100" spans="1:16" ht="15">
      <c r="A100">
        <v>670</v>
      </c>
      <c r="B100" t="s">
        <v>211</v>
      </c>
      <c r="C100">
        <v>22966</v>
      </c>
      <c r="F100" t="b">
        <f t="shared" si="1"/>
        <v>1</v>
      </c>
      <c r="G100" s="896">
        <v>670</v>
      </c>
      <c r="H100" s="897" t="s">
        <v>512</v>
      </c>
      <c r="I100" s="896">
        <v>22775</v>
      </c>
      <c r="J100" s="896">
        <v>2023</v>
      </c>
      <c r="M100" s="896">
        <v>670</v>
      </c>
      <c r="N100" s="897" t="s">
        <v>512</v>
      </c>
      <c r="O100" s="896">
        <v>22966</v>
      </c>
      <c r="P100" s="896">
        <v>2024</v>
      </c>
    </row>
    <row r="101" spans="1:16" ht="15">
      <c r="A101">
        <v>674</v>
      </c>
      <c r="B101" t="s">
        <v>213</v>
      </c>
      <c r="C101">
        <v>23546</v>
      </c>
      <c r="F101" t="b">
        <f t="shared" si="1"/>
        <v>1</v>
      </c>
      <c r="G101" s="896">
        <v>674</v>
      </c>
      <c r="H101" s="897" t="s">
        <v>513</v>
      </c>
      <c r="I101" s="896">
        <v>23349</v>
      </c>
      <c r="J101" s="896">
        <v>2023</v>
      </c>
      <c r="M101" s="896">
        <v>674</v>
      </c>
      <c r="N101" s="897" t="s">
        <v>513</v>
      </c>
      <c r="O101" s="896">
        <v>23546</v>
      </c>
      <c r="P101" s="896">
        <v>2024</v>
      </c>
    </row>
    <row r="102" spans="1:16" ht="15">
      <c r="A102">
        <v>679</v>
      </c>
      <c r="B102" t="s">
        <v>217</v>
      </c>
      <c r="C102">
        <v>27862</v>
      </c>
      <c r="F102" t="b">
        <f t="shared" si="1"/>
        <v>1</v>
      </c>
      <c r="G102" s="896">
        <v>679</v>
      </c>
      <c r="H102" s="897" t="s">
        <v>514</v>
      </c>
      <c r="I102" s="896">
        <v>27647</v>
      </c>
      <c r="J102" s="896">
        <v>2023</v>
      </c>
      <c r="M102" s="896">
        <v>679</v>
      </c>
      <c r="N102" s="897" t="s">
        <v>514</v>
      </c>
      <c r="O102" s="896">
        <v>27862</v>
      </c>
      <c r="P102" s="896">
        <v>2024</v>
      </c>
    </row>
    <row r="103" spans="1:16" ht="15">
      <c r="A103">
        <v>686</v>
      </c>
      <c r="B103" t="s">
        <v>219</v>
      </c>
      <c r="C103">
        <v>39054</v>
      </c>
      <c r="F103" t="b">
        <f t="shared" si="1"/>
        <v>1</v>
      </c>
      <c r="G103" s="896">
        <v>686</v>
      </c>
      <c r="H103" s="897" t="s">
        <v>515</v>
      </c>
      <c r="I103" s="896">
        <v>38748</v>
      </c>
      <c r="J103" s="896">
        <v>2023</v>
      </c>
      <c r="M103" s="896">
        <v>686</v>
      </c>
      <c r="N103" s="897" t="s">
        <v>515</v>
      </c>
      <c r="O103" s="896">
        <v>39054</v>
      </c>
      <c r="P103" s="896">
        <v>2024</v>
      </c>
    </row>
    <row r="104" spans="1:16" ht="15">
      <c r="A104">
        <v>690</v>
      </c>
      <c r="B104" t="s">
        <v>221</v>
      </c>
      <c r="C104">
        <v>13075</v>
      </c>
      <c r="F104" t="b">
        <f t="shared" si="1"/>
        <v>1</v>
      </c>
      <c r="G104" s="896">
        <v>690</v>
      </c>
      <c r="H104" s="897" t="s">
        <v>516</v>
      </c>
      <c r="I104" s="896">
        <v>12970</v>
      </c>
      <c r="J104" s="896">
        <v>2023</v>
      </c>
      <c r="M104" s="896">
        <v>690</v>
      </c>
      <c r="N104" s="897" t="s">
        <v>516</v>
      </c>
      <c r="O104" s="896">
        <v>13075</v>
      </c>
      <c r="P104" s="896">
        <v>2024</v>
      </c>
    </row>
    <row r="105" spans="1:16" ht="15">
      <c r="A105">
        <v>697</v>
      </c>
      <c r="B105" t="s">
        <v>223</v>
      </c>
      <c r="C105">
        <v>38116</v>
      </c>
      <c r="F105" t="b">
        <f t="shared" si="1"/>
        <v>1</v>
      </c>
      <c r="G105" s="896">
        <v>697</v>
      </c>
      <c r="H105" s="897" t="s">
        <v>517</v>
      </c>
      <c r="I105" s="896">
        <v>37801</v>
      </c>
      <c r="J105" s="896">
        <v>2023</v>
      </c>
      <c r="M105" s="896">
        <v>697</v>
      </c>
      <c r="N105" s="897" t="s">
        <v>517</v>
      </c>
      <c r="O105" s="896">
        <v>38116</v>
      </c>
      <c r="P105" s="896">
        <v>2024</v>
      </c>
    </row>
    <row r="106" spans="1:16" ht="15">
      <c r="A106">
        <v>736</v>
      </c>
      <c r="B106" t="s">
        <v>225</v>
      </c>
      <c r="C106">
        <v>40922</v>
      </c>
      <c r="F106" t="b">
        <f t="shared" si="1"/>
        <v>1</v>
      </c>
      <c r="G106" s="896">
        <v>736</v>
      </c>
      <c r="H106" s="897" t="s">
        <v>518</v>
      </c>
      <c r="I106" s="896">
        <v>40602</v>
      </c>
      <c r="J106" s="896">
        <v>2023</v>
      </c>
      <c r="M106" s="896">
        <v>736</v>
      </c>
      <c r="N106" s="897" t="s">
        <v>518</v>
      </c>
      <c r="O106" s="896">
        <v>40922</v>
      </c>
      <c r="P106" s="896">
        <v>2024</v>
      </c>
    </row>
    <row r="107" spans="1:16" ht="15">
      <c r="A107">
        <v>756</v>
      </c>
      <c r="B107" t="s">
        <v>228</v>
      </c>
      <c r="C107">
        <v>38520</v>
      </c>
      <c r="F107" t="b">
        <f t="shared" si="1"/>
        <v>1</v>
      </c>
      <c r="G107" s="896">
        <v>756</v>
      </c>
      <c r="H107" s="897" t="s">
        <v>519</v>
      </c>
      <c r="I107" s="896">
        <v>38203</v>
      </c>
      <c r="J107" s="896">
        <v>2023</v>
      </c>
      <c r="M107" s="896">
        <v>756</v>
      </c>
      <c r="N107" s="897" t="s">
        <v>519</v>
      </c>
      <c r="O107" s="896">
        <v>38520</v>
      </c>
      <c r="P107" s="896">
        <v>2024</v>
      </c>
    </row>
    <row r="108" spans="1:16" ht="15">
      <c r="A108">
        <v>761</v>
      </c>
      <c r="B108" t="s">
        <v>230</v>
      </c>
      <c r="C108">
        <v>16089</v>
      </c>
      <c r="F108" t="b">
        <f t="shared" si="1"/>
        <v>1</v>
      </c>
      <c r="G108" s="896">
        <v>761</v>
      </c>
      <c r="H108" s="897" t="s">
        <v>520</v>
      </c>
      <c r="I108" s="896">
        <v>15949</v>
      </c>
      <c r="J108" s="896">
        <v>2023</v>
      </c>
      <c r="M108" s="896">
        <v>761</v>
      </c>
      <c r="N108" s="897" t="s">
        <v>520</v>
      </c>
      <c r="O108" s="896">
        <v>16089</v>
      </c>
      <c r="P108" s="896">
        <v>2024</v>
      </c>
    </row>
    <row r="109" spans="1:16" ht="15">
      <c r="A109">
        <v>789</v>
      </c>
      <c r="B109" t="s">
        <v>232</v>
      </c>
      <c r="C109">
        <v>17176</v>
      </c>
      <c r="F109" t="b">
        <f t="shared" si="1"/>
        <v>1</v>
      </c>
      <c r="G109" s="896">
        <v>789</v>
      </c>
      <c r="H109" s="897" t="s">
        <v>521</v>
      </c>
      <c r="I109" s="896">
        <v>17029</v>
      </c>
      <c r="J109" s="896">
        <v>2023</v>
      </c>
      <c r="M109" s="896">
        <v>789</v>
      </c>
      <c r="N109" s="897" t="s">
        <v>521</v>
      </c>
      <c r="O109" s="896">
        <v>17176</v>
      </c>
      <c r="P109" s="896">
        <v>2024</v>
      </c>
    </row>
    <row r="110" spans="1:16" ht="15">
      <c r="A110">
        <v>790</v>
      </c>
      <c r="B110" t="s">
        <v>234</v>
      </c>
      <c r="C110">
        <v>29082</v>
      </c>
      <c r="F110" t="b">
        <f t="shared" si="1"/>
        <v>1</v>
      </c>
      <c r="G110" s="896">
        <v>790</v>
      </c>
      <c r="H110" s="897" t="s">
        <v>522</v>
      </c>
      <c r="I110" s="896">
        <v>28874</v>
      </c>
      <c r="J110" s="896">
        <v>2023</v>
      </c>
      <c r="M110" s="896">
        <v>790</v>
      </c>
      <c r="N110" s="897" t="s">
        <v>522</v>
      </c>
      <c r="O110" s="896">
        <v>29082</v>
      </c>
      <c r="P110" s="896">
        <v>2024</v>
      </c>
    </row>
    <row r="111" spans="1:16" ht="15">
      <c r="A111">
        <v>792</v>
      </c>
      <c r="B111" t="s">
        <v>236</v>
      </c>
      <c r="C111">
        <v>6555</v>
      </c>
      <c r="F111" t="b">
        <f t="shared" si="1"/>
        <v>1</v>
      </c>
      <c r="G111" s="896">
        <v>792</v>
      </c>
      <c r="H111" s="897" t="s">
        <v>523</v>
      </c>
      <c r="I111" s="896">
        <v>6510</v>
      </c>
      <c r="J111" s="896">
        <v>2023</v>
      </c>
      <c r="M111" s="896">
        <v>792</v>
      </c>
      <c r="N111" s="897" t="s">
        <v>523</v>
      </c>
      <c r="O111" s="896">
        <v>6555</v>
      </c>
      <c r="P111" s="896">
        <v>2024</v>
      </c>
    </row>
    <row r="112" spans="1:16" ht="15">
      <c r="A112">
        <v>809</v>
      </c>
      <c r="B112" t="s">
        <v>238</v>
      </c>
      <c r="C112">
        <v>11364</v>
      </c>
      <c r="F112" t="b">
        <f t="shared" si="1"/>
        <v>1</v>
      </c>
      <c r="G112" s="896">
        <v>809</v>
      </c>
      <c r="H112" s="897" t="s">
        <v>524</v>
      </c>
      <c r="I112" s="896">
        <v>11259</v>
      </c>
      <c r="J112" s="896">
        <v>2023</v>
      </c>
      <c r="M112" s="896">
        <v>809</v>
      </c>
      <c r="N112" s="897" t="s">
        <v>524</v>
      </c>
      <c r="O112" s="896">
        <v>11364</v>
      </c>
      <c r="P112" s="896">
        <v>2024</v>
      </c>
    </row>
    <row r="113" spans="1:16" ht="15">
      <c r="A113">
        <v>819</v>
      </c>
      <c r="B113" t="s">
        <v>240</v>
      </c>
      <c r="C113">
        <v>5266</v>
      </c>
      <c r="F113" t="b">
        <f t="shared" si="1"/>
        <v>1</v>
      </c>
      <c r="G113" s="896">
        <v>819</v>
      </c>
      <c r="H113" s="897" t="s">
        <v>525</v>
      </c>
      <c r="I113" s="896">
        <v>5225</v>
      </c>
      <c r="J113" s="896">
        <v>2023</v>
      </c>
      <c r="M113" s="896">
        <v>819</v>
      </c>
      <c r="N113" s="897" t="s">
        <v>525</v>
      </c>
      <c r="O113" s="896">
        <v>5266</v>
      </c>
      <c r="P113" s="896">
        <v>2024</v>
      </c>
    </row>
    <row r="114" spans="1:16" ht="15">
      <c r="A114">
        <v>837</v>
      </c>
      <c r="B114" t="s">
        <v>242</v>
      </c>
      <c r="C114">
        <v>134517</v>
      </c>
      <c r="F114" t="b">
        <f t="shared" si="1"/>
        <v>1</v>
      </c>
      <c r="G114" s="896">
        <v>837</v>
      </c>
      <c r="H114" s="897" t="s">
        <v>526</v>
      </c>
      <c r="I114" s="896">
        <v>133430</v>
      </c>
      <c r="J114" s="896">
        <v>2023</v>
      </c>
      <c r="M114" s="896">
        <v>837</v>
      </c>
      <c r="N114" s="897" t="s">
        <v>526</v>
      </c>
      <c r="O114" s="896">
        <v>134517</v>
      </c>
      <c r="P114" s="896">
        <v>2024</v>
      </c>
    </row>
    <row r="115" spans="1:16" ht="15">
      <c r="A115">
        <v>842</v>
      </c>
      <c r="B115" t="s">
        <v>244</v>
      </c>
      <c r="C115">
        <v>7277</v>
      </c>
      <c r="F115" t="b">
        <f t="shared" si="1"/>
        <v>1</v>
      </c>
      <c r="G115" s="896">
        <v>842</v>
      </c>
      <c r="H115" s="897" t="s">
        <v>527</v>
      </c>
      <c r="I115" s="896">
        <v>7211</v>
      </c>
      <c r="J115" s="896">
        <v>2023</v>
      </c>
      <c r="M115" s="896">
        <v>842</v>
      </c>
      <c r="N115" s="897" t="s">
        <v>527</v>
      </c>
      <c r="O115" s="896">
        <v>7277</v>
      </c>
      <c r="P115" s="896">
        <v>2024</v>
      </c>
    </row>
    <row r="116" spans="1:16" ht="15">
      <c r="A116">
        <v>847</v>
      </c>
      <c r="B116" t="s">
        <v>246</v>
      </c>
      <c r="C116">
        <v>32139</v>
      </c>
      <c r="F116" t="b">
        <f t="shared" si="1"/>
        <v>1</v>
      </c>
      <c r="G116" s="896">
        <v>847</v>
      </c>
      <c r="H116" s="897" t="s">
        <v>528</v>
      </c>
      <c r="I116" s="896">
        <v>31885</v>
      </c>
      <c r="J116" s="896">
        <v>2023</v>
      </c>
      <c r="M116" s="896">
        <v>847</v>
      </c>
      <c r="N116" s="897" t="s">
        <v>528</v>
      </c>
      <c r="O116" s="896">
        <v>32139</v>
      </c>
      <c r="P116" s="896">
        <v>2024</v>
      </c>
    </row>
    <row r="117" spans="1:16" ht="15">
      <c r="A117">
        <v>854</v>
      </c>
      <c r="B117" t="s">
        <v>248</v>
      </c>
      <c r="C117">
        <v>14722</v>
      </c>
      <c r="F117" t="b">
        <f t="shared" si="1"/>
        <v>1</v>
      </c>
      <c r="G117" s="896">
        <v>854</v>
      </c>
      <c r="H117" s="897" t="s">
        <v>529</v>
      </c>
      <c r="I117" s="896">
        <v>14596</v>
      </c>
      <c r="J117" s="896">
        <v>2023</v>
      </c>
      <c r="M117" s="896">
        <v>854</v>
      </c>
      <c r="N117" s="897" t="s">
        <v>529</v>
      </c>
      <c r="O117" s="896">
        <v>14722</v>
      </c>
      <c r="P117" s="896">
        <v>2024</v>
      </c>
    </row>
    <row r="118" spans="1:16" ht="15">
      <c r="A118">
        <v>856</v>
      </c>
      <c r="B118" t="s">
        <v>251</v>
      </c>
      <c r="C118">
        <v>6916</v>
      </c>
      <c r="F118" t="b">
        <f t="shared" si="1"/>
        <v>1</v>
      </c>
      <c r="G118" s="896">
        <v>856</v>
      </c>
      <c r="H118" s="897" t="s">
        <v>530</v>
      </c>
      <c r="I118" s="896">
        <v>6876</v>
      </c>
      <c r="J118" s="896">
        <v>2023</v>
      </c>
      <c r="M118" s="896">
        <v>856</v>
      </c>
      <c r="N118" s="897" t="s">
        <v>530</v>
      </c>
      <c r="O118" s="896">
        <v>6916</v>
      </c>
      <c r="P118" s="896">
        <v>2024</v>
      </c>
    </row>
    <row r="119" spans="1:16" ht="15">
      <c r="A119">
        <v>858</v>
      </c>
      <c r="B119" t="s">
        <v>253</v>
      </c>
      <c r="C119">
        <v>12556</v>
      </c>
      <c r="F119" t="b">
        <f t="shared" si="1"/>
        <v>1</v>
      </c>
      <c r="G119" s="896">
        <v>858</v>
      </c>
      <c r="H119" s="897" t="s">
        <v>531</v>
      </c>
      <c r="I119" s="896">
        <v>12453</v>
      </c>
      <c r="J119" s="896">
        <v>2023</v>
      </c>
      <c r="M119" s="896">
        <v>858</v>
      </c>
      <c r="N119" s="897" t="s">
        <v>531</v>
      </c>
      <c r="O119" s="896">
        <v>12556</v>
      </c>
      <c r="P119" s="896">
        <v>2024</v>
      </c>
    </row>
    <row r="120" spans="1:16" ht="15">
      <c r="A120">
        <v>861</v>
      </c>
      <c r="B120" t="s">
        <v>255</v>
      </c>
      <c r="C120">
        <v>12322</v>
      </c>
      <c r="F120" t="b">
        <f t="shared" si="1"/>
        <v>1</v>
      </c>
      <c r="G120" s="896">
        <v>861</v>
      </c>
      <c r="H120" s="897" t="s">
        <v>532</v>
      </c>
      <c r="I120" s="896">
        <v>12208</v>
      </c>
      <c r="J120" s="896">
        <v>2023</v>
      </c>
      <c r="M120" s="896">
        <v>861</v>
      </c>
      <c r="N120" s="897" t="s">
        <v>532</v>
      </c>
      <c r="O120" s="896">
        <v>12322</v>
      </c>
      <c r="P120" s="896">
        <v>2024</v>
      </c>
    </row>
    <row r="121" spans="1:16" ht="15">
      <c r="A121">
        <v>873</v>
      </c>
      <c r="B121" t="s">
        <v>257</v>
      </c>
      <c r="C121">
        <v>9752</v>
      </c>
      <c r="F121" t="b">
        <f t="shared" si="1"/>
        <v>1</v>
      </c>
      <c r="G121" s="896">
        <v>873</v>
      </c>
      <c r="H121" s="897" t="s">
        <v>533</v>
      </c>
      <c r="I121" s="896">
        <v>9681</v>
      </c>
      <c r="J121" s="896">
        <v>2023</v>
      </c>
      <c r="M121" s="896">
        <v>873</v>
      </c>
      <c r="N121" s="897" t="s">
        <v>533</v>
      </c>
      <c r="O121" s="896">
        <v>9752</v>
      </c>
      <c r="P121" s="896">
        <v>2024</v>
      </c>
    </row>
    <row r="122" spans="1:16" ht="15">
      <c r="A122">
        <v>885</v>
      </c>
      <c r="B122" t="s">
        <v>259</v>
      </c>
      <c r="C122">
        <v>8091</v>
      </c>
      <c r="F122" t="b">
        <f t="shared" si="1"/>
        <v>1</v>
      </c>
      <c r="G122" s="896">
        <v>885</v>
      </c>
      <c r="H122" s="897" t="s">
        <v>534</v>
      </c>
      <c r="I122" s="896">
        <v>8026</v>
      </c>
      <c r="J122" s="896">
        <v>2023</v>
      </c>
      <c r="M122" s="896">
        <v>885</v>
      </c>
      <c r="N122" s="897" t="s">
        <v>534</v>
      </c>
      <c r="O122" s="896">
        <v>8091</v>
      </c>
      <c r="P122" s="896">
        <v>2024</v>
      </c>
    </row>
    <row r="123" spans="1:16" ht="15">
      <c r="A123">
        <v>887</v>
      </c>
      <c r="B123" t="s">
        <v>261</v>
      </c>
      <c r="C123">
        <v>44457</v>
      </c>
      <c r="F123" t="b">
        <f t="shared" si="1"/>
        <v>1</v>
      </c>
      <c r="G123" s="896">
        <v>887</v>
      </c>
      <c r="H123" s="897" t="s">
        <v>535</v>
      </c>
      <c r="I123" s="896">
        <v>44102</v>
      </c>
      <c r="J123" s="896">
        <v>2023</v>
      </c>
      <c r="M123" s="896">
        <v>887</v>
      </c>
      <c r="N123" s="897" t="s">
        <v>535</v>
      </c>
      <c r="O123" s="896">
        <v>44457</v>
      </c>
      <c r="P123" s="896">
        <v>2024</v>
      </c>
    </row>
    <row r="124" spans="1:16" ht="15">
      <c r="A124">
        <v>890</v>
      </c>
      <c r="B124" t="s">
        <v>263</v>
      </c>
      <c r="C124">
        <v>24023</v>
      </c>
      <c r="F124" t="b">
        <f t="shared" si="1"/>
        <v>1</v>
      </c>
      <c r="G124" s="896">
        <v>890</v>
      </c>
      <c r="H124" s="897" t="s">
        <v>536</v>
      </c>
      <c r="I124" s="896">
        <v>23825</v>
      </c>
      <c r="J124" s="896">
        <v>2023</v>
      </c>
      <c r="M124" s="896">
        <v>890</v>
      </c>
      <c r="N124" s="897" t="s">
        <v>536</v>
      </c>
      <c r="O124" s="896">
        <v>24023</v>
      </c>
      <c r="P124" s="896">
        <v>2024</v>
      </c>
    </row>
    <row r="125" spans="1:16" ht="15">
      <c r="A125">
        <v>893</v>
      </c>
      <c r="B125" t="s">
        <v>265</v>
      </c>
      <c r="C125">
        <v>20727</v>
      </c>
      <c r="F125" t="b">
        <f t="shared" si="1"/>
        <v>1</v>
      </c>
      <c r="G125" s="896">
        <v>893</v>
      </c>
      <c r="H125" s="897" t="s">
        <v>537</v>
      </c>
      <c r="I125" s="896">
        <v>20572</v>
      </c>
      <c r="J125" s="896">
        <v>2023</v>
      </c>
      <c r="M125" s="896">
        <v>893</v>
      </c>
      <c r="N125" s="897" t="s">
        <v>537</v>
      </c>
      <c r="O125" s="896">
        <v>20727</v>
      </c>
      <c r="P125" s="896">
        <v>2024</v>
      </c>
    </row>
    <row r="126" spans="1:16" ht="15">
      <c r="A126">
        <v>895</v>
      </c>
      <c r="B126" t="s">
        <v>267</v>
      </c>
      <c r="C126">
        <v>26207</v>
      </c>
      <c r="F126" t="b">
        <f t="shared" si="1"/>
        <v>1</v>
      </c>
      <c r="G126" s="896">
        <v>895</v>
      </c>
      <c r="H126" s="897" t="s">
        <v>538</v>
      </c>
      <c r="I126" s="896">
        <v>25989</v>
      </c>
      <c r="J126" s="896">
        <v>2023</v>
      </c>
      <c r="M126" s="896">
        <v>895</v>
      </c>
      <c r="N126" s="897" t="s">
        <v>538</v>
      </c>
      <c r="O126" s="896">
        <v>26207</v>
      </c>
      <c r="P126" s="896">
        <v>2024</v>
      </c>
    </row>
  </sheetData>
  <sortState xmlns:xlrd2="http://schemas.microsoft.com/office/spreadsheetml/2017/richdata2" ref="G2:J126">
    <sortCondition ref="G2:G12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8F31-1A88-4352-9558-32A1B1CE84EF}">
  <sheetPr>
    <tabColor rgb="FFFFFF00"/>
  </sheetPr>
  <dimension ref="A1:K134"/>
  <sheetViews>
    <sheetView workbookViewId="0">
      <selection activeCell="J9" sqref="J9:K132"/>
    </sheetView>
  </sheetViews>
  <sheetFormatPr defaultColWidth="11.42578125" defaultRowHeight="12.75"/>
  <cols>
    <col min="1" max="2" width="26.140625" customWidth="1"/>
    <col min="7" max="7" width="31.140625" customWidth="1"/>
    <col min="9" max="9" width="24.28515625" customWidth="1"/>
  </cols>
  <sheetData>
    <row r="1" spans="1:11">
      <c r="A1" t="s">
        <v>413</v>
      </c>
      <c r="C1" t="s" vm="1">
        <v>539</v>
      </c>
      <c r="G1" t="s">
        <v>413</v>
      </c>
      <c r="K1" t="s" vm="1">
        <v>539</v>
      </c>
    </row>
    <row r="2" spans="1:11">
      <c r="A2" t="s">
        <v>540</v>
      </c>
      <c r="C2" t="s" vm="2">
        <v>541</v>
      </c>
      <c r="G2" t="s">
        <v>540</v>
      </c>
      <c r="K2" t="s" vm="2">
        <v>541</v>
      </c>
    </row>
    <row r="3" spans="1:11">
      <c r="A3" t="s">
        <v>542</v>
      </c>
      <c r="C3" t="s" vm="3">
        <v>543</v>
      </c>
      <c r="G3" t="s">
        <v>542</v>
      </c>
      <c r="K3" t="s" vm="3">
        <v>543</v>
      </c>
    </row>
    <row r="4" spans="1:11">
      <c r="A4" t="s">
        <v>544</v>
      </c>
      <c r="C4" t="s" vm="4">
        <v>545</v>
      </c>
      <c r="G4" t="s">
        <v>544</v>
      </c>
      <c r="K4" t="s" vm="4">
        <v>545</v>
      </c>
    </row>
    <row r="5" spans="1:11">
      <c r="A5" t="s">
        <v>546</v>
      </c>
      <c r="C5" t="s" vm="5">
        <v>547</v>
      </c>
      <c r="G5" t="s">
        <v>546</v>
      </c>
      <c r="K5" t="s" vm="7">
        <v>548</v>
      </c>
    </row>
    <row r="6" spans="1:11">
      <c r="A6" t="s">
        <v>549</v>
      </c>
      <c r="C6" t="s" vm="6">
        <v>550</v>
      </c>
      <c r="G6" t="s">
        <v>549</v>
      </c>
      <c r="K6" t="s" vm="6">
        <v>550</v>
      </c>
    </row>
    <row r="8" spans="1:11">
      <c r="A8" t="s">
        <v>551</v>
      </c>
      <c r="C8" t="s">
        <v>2</v>
      </c>
      <c r="G8" t="s">
        <v>551</v>
      </c>
      <c r="K8" t="s">
        <v>2</v>
      </c>
    </row>
    <row r="9" spans="1:11">
      <c r="A9" t="s">
        <v>552</v>
      </c>
      <c r="B9">
        <v>1</v>
      </c>
      <c r="C9">
        <v>49013</v>
      </c>
      <c r="G9">
        <v>5</v>
      </c>
      <c r="I9" t="s">
        <v>552</v>
      </c>
      <c r="J9">
        <v>1</v>
      </c>
      <c r="K9">
        <v>5663</v>
      </c>
    </row>
    <row r="10" spans="1:11">
      <c r="A10" t="s">
        <v>415</v>
      </c>
      <c r="B10">
        <v>2</v>
      </c>
      <c r="C10">
        <v>455</v>
      </c>
      <c r="G10">
        <v>5</v>
      </c>
      <c r="I10" t="s">
        <v>415</v>
      </c>
      <c r="J10">
        <v>2</v>
      </c>
      <c r="K10">
        <v>37</v>
      </c>
    </row>
    <row r="11" spans="1:11">
      <c r="A11" t="s">
        <v>553</v>
      </c>
      <c r="B11">
        <v>4</v>
      </c>
      <c r="C11">
        <v>37</v>
      </c>
      <c r="G11">
        <v>5</v>
      </c>
      <c r="I11" t="s">
        <v>553</v>
      </c>
      <c r="J11">
        <v>4</v>
      </c>
      <c r="K11">
        <v>2</v>
      </c>
    </row>
    <row r="12" spans="1:11">
      <c r="A12" t="s">
        <v>554</v>
      </c>
      <c r="B12">
        <v>21</v>
      </c>
      <c r="C12">
        <v>54</v>
      </c>
      <c r="G12">
        <v>5</v>
      </c>
      <c r="I12" t="s">
        <v>554</v>
      </c>
      <c r="J12">
        <v>21</v>
      </c>
      <c r="K12">
        <v>5</v>
      </c>
    </row>
    <row r="13" spans="1:11">
      <c r="A13" t="s">
        <v>555</v>
      </c>
      <c r="B13">
        <v>30</v>
      </c>
      <c r="C13">
        <v>436</v>
      </c>
      <c r="G13">
        <v>5</v>
      </c>
      <c r="I13" t="s">
        <v>555</v>
      </c>
      <c r="J13">
        <v>30</v>
      </c>
      <c r="K13">
        <v>82</v>
      </c>
    </row>
    <row r="14" spans="1:11">
      <c r="A14" t="s">
        <v>419</v>
      </c>
      <c r="B14">
        <v>31</v>
      </c>
      <c r="C14">
        <v>438</v>
      </c>
      <c r="G14">
        <v>5</v>
      </c>
      <c r="I14" t="s">
        <v>419</v>
      </c>
      <c r="J14">
        <v>31</v>
      </c>
      <c r="K14">
        <v>35</v>
      </c>
    </row>
    <row r="15" spans="1:11">
      <c r="A15" t="s">
        <v>420</v>
      </c>
      <c r="B15">
        <v>34</v>
      </c>
      <c r="C15">
        <v>709</v>
      </c>
      <c r="G15">
        <v>5</v>
      </c>
      <c r="I15" t="s">
        <v>420</v>
      </c>
      <c r="J15">
        <v>34</v>
      </c>
      <c r="K15">
        <v>58</v>
      </c>
    </row>
    <row r="16" spans="1:11">
      <c r="A16" t="s">
        <v>556</v>
      </c>
      <c r="B16">
        <v>36</v>
      </c>
      <c r="C16">
        <v>94</v>
      </c>
      <c r="G16">
        <v>5</v>
      </c>
      <c r="I16" t="s">
        <v>556</v>
      </c>
      <c r="J16">
        <v>36</v>
      </c>
      <c r="K16">
        <v>13</v>
      </c>
    </row>
    <row r="17" spans="1:11">
      <c r="A17" t="s">
        <v>422</v>
      </c>
      <c r="B17">
        <v>38</v>
      </c>
      <c r="C17">
        <v>147</v>
      </c>
      <c r="G17">
        <v>5</v>
      </c>
      <c r="I17" t="s">
        <v>422</v>
      </c>
      <c r="J17">
        <v>38</v>
      </c>
      <c r="K17">
        <v>9</v>
      </c>
    </row>
    <row r="18" spans="1:11">
      <c r="A18" t="s">
        <v>557</v>
      </c>
      <c r="B18">
        <v>40</v>
      </c>
      <c r="C18">
        <v>249</v>
      </c>
      <c r="G18">
        <v>5</v>
      </c>
      <c r="I18" t="s">
        <v>557</v>
      </c>
      <c r="J18">
        <v>40</v>
      </c>
      <c r="K18">
        <v>51</v>
      </c>
    </row>
    <row r="19" spans="1:11">
      <c r="A19" t="s">
        <v>558</v>
      </c>
      <c r="B19">
        <v>42</v>
      </c>
      <c r="C19">
        <v>510</v>
      </c>
      <c r="G19">
        <v>5</v>
      </c>
      <c r="I19" t="s">
        <v>558</v>
      </c>
      <c r="J19">
        <v>42</v>
      </c>
      <c r="K19">
        <v>34</v>
      </c>
    </row>
    <row r="20" spans="1:11">
      <c r="A20" t="s">
        <v>559</v>
      </c>
      <c r="B20">
        <v>44</v>
      </c>
      <c r="C20">
        <v>94</v>
      </c>
      <c r="G20">
        <v>5</v>
      </c>
      <c r="I20" t="s">
        <v>559</v>
      </c>
      <c r="J20">
        <v>44</v>
      </c>
      <c r="K20">
        <v>6</v>
      </c>
    </row>
    <row r="21" spans="1:11">
      <c r="A21" t="s">
        <v>560</v>
      </c>
      <c r="B21">
        <v>45</v>
      </c>
      <c r="C21">
        <v>2059</v>
      </c>
      <c r="G21">
        <v>5</v>
      </c>
      <c r="I21" t="s">
        <v>560</v>
      </c>
      <c r="J21">
        <v>45</v>
      </c>
      <c r="K21">
        <v>226</v>
      </c>
    </row>
    <row r="22" spans="1:11">
      <c r="A22" t="s">
        <v>427</v>
      </c>
      <c r="B22">
        <v>51</v>
      </c>
      <c r="C22">
        <v>605</v>
      </c>
      <c r="G22">
        <v>5</v>
      </c>
      <c r="I22" t="s">
        <v>427</v>
      </c>
      <c r="J22">
        <v>51</v>
      </c>
      <c r="K22">
        <v>26</v>
      </c>
    </row>
    <row r="23" spans="1:11">
      <c r="A23" t="s">
        <v>428</v>
      </c>
      <c r="B23">
        <v>55</v>
      </c>
      <c r="C23">
        <v>186</v>
      </c>
      <c r="G23">
        <v>5</v>
      </c>
      <c r="I23" t="s">
        <v>428</v>
      </c>
      <c r="J23">
        <v>55</v>
      </c>
      <c r="K23">
        <v>15</v>
      </c>
    </row>
    <row r="24" spans="1:11">
      <c r="A24" t="s">
        <v>429</v>
      </c>
      <c r="B24">
        <v>59</v>
      </c>
      <c r="C24">
        <v>108</v>
      </c>
      <c r="G24">
        <v>5</v>
      </c>
      <c r="I24" t="s">
        <v>429</v>
      </c>
      <c r="J24">
        <v>59</v>
      </c>
      <c r="K24">
        <v>12</v>
      </c>
    </row>
    <row r="25" spans="1:11">
      <c r="A25" t="s">
        <v>430</v>
      </c>
      <c r="B25">
        <v>79</v>
      </c>
      <c r="C25">
        <v>457</v>
      </c>
      <c r="G25">
        <v>5</v>
      </c>
      <c r="I25" t="s">
        <v>430</v>
      </c>
      <c r="J25">
        <v>79</v>
      </c>
      <c r="K25">
        <v>64</v>
      </c>
    </row>
    <row r="26" spans="1:11">
      <c r="A26" t="s">
        <v>431</v>
      </c>
      <c r="B26">
        <v>86</v>
      </c>
      <c r="C26">
        <v>98</v>
      </c>
      <c r="G26">
        <v>5</v>
      </c>
      <c r="I26" t="s">
        <v>431</v>
      </c>
      <c r="J26">
        <v>86</v>
      </c>
      <c r="K26">
        <v>13</v>
      </c>
    </row>
    <row r="27" spans="1:11">
      <c r="A27" t="s">
        <v>432</v>
      </c>
      <c r="B27">
        <v>88</v>
      </c>
      <c r="C27">
        <v>4441</v>
      </c>
      <c r="G27">
        <v>5</v>
      </c>
      <c r="I27" t="s">
        <v>432</v>
      </c>
      <c r="J27">
        <v>88</v>
      </c>
      <c r="K27">
        <v>633</v>
      </c>
    </row>
    <row r="28" spans="1:11">
      <c r="A28" t="s">
        <v>433</v>
      </c>
      <c r="B28">
        <v>91</v>
      </c>
      <c r="C28">
        <v>145</v>
      </c>
      <c r="G28">
        <v>5</v>
      </c>
      <c r="I28" t="s">
        <v>433</v>
      </c>
      <c r="J28">
        <v>91</v>
      </c>
      <c r="K28">
        <v>6</v>
      </c>
    </row>
    <row r="29" spans="1:11">
      <c r="A29" t="s">
        <v>434</v>
      </c>
      <c r="B29">
        <v>93</v>
      </c>
      <c r="C29">
        <v>297</v>
      </c>
      <c r="G29">
        <v>5</v>
      </c>
      <c r="I29" t="s">
        <v>434</v>
      </c>
      <c r="J29">
        <v>93</v>
      </c>
      <c r="K29">
        <v>45</v>
      </c>
    </row>
    <row r="30" spans="1:11">
      <c r="A30" t="s">
        <v>561</v>
      </c>
      <c r="B30">
        <v>101</v>
      </c>
      <c r="C30">
        <v>428</v>
      </c>
      <c r="G30">
        <v>5</v>
      </c>
      <c r="I30" t="s">
        <v>561</v>
      </c>
      <c r="J30">
        <v>101</v>
      </c>
      <c r="K30">
        <v>115</v>
      </c>
    </row>
    <row r="31" spans="1:11">
      <c r="A31" t="s">
        <v>436</v>
      </c>
      <c r="B31">
        <v>107</v>
      </c>
      <c r="C31">
        <v>178</v>
      </c>
      <c r="G31">
        <v>5</v>
      </c>
      <c r="I31" t="s">
        <v>436</v>
      </c>
      <c r="J31">
        <v>107</v>
      </c>
      <c r="K31">
        <v>17</v>
      </c>
    </row>
    <row r="32" spans="1:11">
      <c r="A32" t="s">
        <v>562</v>
      </c>
      <c r="B32">
        <v>113</v>
      </c>
      <c r="C32">
        <v>115</v>
      </c>
      <c r="G32">
        <v>5</v>
      </c>
      <c r="I32" t="s">
        <v>562</v>
      </c>
      <c r="J32">
        <v>113</v>
      </c>
      <c r="K32">
        <v>11</v>
      </c>
    </row>
    <row r="33" spans="1:11">
      <c r="A33" t="s">
        <v>563</v>
      </c>
      <c r="B33">
        <v>120</v>
      </c>
      <c r="C33">
        <v>352</v>
      </c>
      <c r="G33">
        <v>5</v>
      </c>
      <c r="I33" t="s">
        <v>563</v>
      </c>
      <c r="J33">
        <v>120</v>
      </c>
      <c r="K33">
        <v>58</v>
      </c>
    </row>
    <row r="34" spans="1:11">
      <c r="A34" t="s">
        <v>439</v>
      </c>
      <c r="B34">
        <v>125</v>
      </c>
      <c r="C34">
        <v>139</v>
      </c>
      <c r="G34">
        <v>5</v>
      </c>
      <c r="I34" t="s">
        <v>439</v>
      </c>
      <c r="J34">
        <v>125</v>
      </c>
      <c r="K34">
        <v>13</v>
      </c>
    </row>
    <row r="35" spans="1:11">
      <c r="A35" t="s">
        <v>440</v>
      </c>
      <c r="B35">
        <v>129</v>
      </c>
      <c r="C35">
        <v>631</v>
      </c>
      <c r="G35">
        <v>5</v>
      </c>
      <c r="I35" t="s">
        <v>440</v>
      </c>
      <c r="J35">
        <v>129</v>
      </c>
      <c r="K35">
        <v>133</v>
      </c>
    </row>
    <row r="36" spans="1:11">
      <c r="A36" t="s">
        <v>441</v>
      </c>
      <c r="B36">
        <v>134</v>
      </c>
      <c r="C36">
        <v>137</v>
      </c>
      <c r="G36">
        <v>5</v>
      </c>
      <c r="I36" t="s">
        <v>441</v>
      </c>
      <c r="J36">
        <v>134</v>
      </c>
      <c r="K36">
        <v>19</v>
      </c>
    </row>
    <row r="37" spans="1:11">
      <c r="A37" t="s">
        <v>442</v>
      </c>
      <c r="B37">
        <v>138</v>
      </c>
      <c r="C37">
        <v>330</v>
      </c>
      <c r="G37">
        <v>5</v>
      </c>
      <c r="I37" t="s">
        <v>442</v>
      </c>
      <c r="J37">
        <v>138</v>
      </c>
      <c r="K37">
        <v>25</v>
      </c>
    </row>
    <row r="38" spans="1:11">
      <c r="A38" t="s">
        <v>564</v>
      </c>
      <c r="B38">
        <v>142</v>
      </c>
      <c r="C38">
        <v>79</v>
      </c>
      <c r="G38">
        <v>5</v>
      </c>
      <c r="I38" t="s">
        <v>564</v>
      </c>
      <c r="J38">
        <v>142</v>
      </c>
      <c r="K38">
        <v>4</v>
      </c>
    </row>
    <row r="39" spans="1:11">
      <c r="A39" t="s">
        <v>444</v>
      </c>
      <c r="B39">
        <v>145</v>
      </c>
      <c r="C39">
        <v>130</v>
      </c>
      <c r="G39">
        <v>5</v>
      </c>
      <c r="I39" t="s">
        <v>444</v>
      </c>
      <c r="J39">
        <v>145</v>
      </c>
      <c r="K39">
        <v>6</v>
      </c>
    </row>
    <row r="40" spans="1:11">
      <c r="A40" t="s">
        <v>445</v>
      </c>
      <c r="B40">
        <v>147</v>
      </c>
      <c r="C40">
        <v>518</v>
      </c>
      <c r="G40">
        <v>5</v>
      </c>
      <c r="I40" t="s">
        <v>445</v>
      </c>
      <c r="J40">
        <v>147</v>
      </c>
      <c r="K40">
        <v>109</v>
      </c>
    </row>
    <row r="41" spans="1:11">
      <c r="A41" t="s">
        <v>446</v>
      </c>
      <c r="B41">
        <v>148</v>
      </c>
      <c r="C41">
        <v>698</v>
      </c>
      <c r="G41">
        <v>5</v>
      </c>
      <c r="I41" t="s">
        <v>446</v>
      </c>
      <c r="J41">
        <v>148</v>
      </c>
      <c r="K41">
        <v>44</v>
      </c>
    </row>
    <row r="42" spans="1:11">
      <c r="A42" t="s">
        <v>447</v>
      </c>
      <c r="B42">
        <v>150</v>
      </c>
      <c r="C42">
        <v>123</v>
      </c>
      <c r="G42">
        <v>5</v>
      </c>
      <c r="I42" t="s">
        <v>447</v>
      </c>
      <c r="J42">
        <v>150</v>
      </c>
      <c r="K42">
        <v>11</v>
      </c>
    </row>
    <row r="43" spans="1:11">
      <c r="A43" t="s">
        <v>448</v>
      </c>
      <c r="B43">
        <v>154</v>
      </c>
      <c r="C43">
        <v>1832</v>
      </c>
      <c r="G43">
        <v>5</v>
      </c>
      <c r="I43" t="s">
        <v>448</v>
      </c>
      <c r="J43">
        <v>154</v>
      </c>
      <c r="K43">
        <v>176</v>
      </c>
    </row>
    <row r="44" spans="1:11">
      <c r="A44" t="s">
        <v>565</v>
      </c>
      <c r="B44">
        <v>172</v>
      </c>
      <c r="C44">
        <v>789</v>
      </c>
      <c r="G44">
        <v>5</v>
      </c>
      <c r="I44" t="s">
        <v>565</v>
      </c>
      <c r="J44">
        <v>172</v>
      </c>
      <c r="K44">
        <v>150</v>
      </c>
    </row>
    <row r="45" spans="1:11">
      <c r="A45" t="s">
        <v>450</v>
      </c>
      <c r="B45">
        <v>190</v>
      </c>
      <c r="C45">
        <v>204</v>
      </c>
      <c r="G45">
        <v>5</v>
      </c>
      <c r="I45" t="s">
        <v>450</v>
      </c>
      <c r="J45">
        <v>190</v>
      </c>
      <c r="K45">
        <v>25</v>
      </c>
    </row>
    <row r="46" spans="1:11">
      <c r="A46" t="s">
        <v>566</v>
      </c>
      <c r="B46">
        <v>197</v>
      </c>
      <c r="C46">
        <v>293</v>
      </c>
      <c r="G46">
        <v>5</v>
      </c>
      <c r="I46" t="s">
        <v>566</v>
      </c>
      <c r="J46">
        <v>197</v>
      </c>
      <c r="K46">
        <v>15</v>
      </c>
    </row>
    <row r="47" spans="1:11">
      <c r="A47" t="s">
        <v>567</v>
      </c>
      <c r="B47">
        <v>206</v>
      </c>
      <c r="C47">
        <v>74</v>
      </c>
      <c r="G47">
        <v>5</v>
      </c>
      <c r="I47" t="s">
        <v>567</v>
      </c>
      <c r="J47">
        <v>206</v>
      </c>
      <c r="K47">
        <v>8</v>
      </c>
    </row>
    <row r="48" spans="1:11">
      <c r="A48" t="s">
        <v>453</v>
      </c>
      <c r="B48">
        <v>209</v>
      </c>
      <c r="C48">
        <v>296</v>
      </c>
      <c r="G48">
        <v>5</v>
      </c>
      <c r="I48" t="s">
        <v>453</v>
      </c>
      <c r="J48">
        <v>209</v>
      </c>
      <c r="K48">
        <v>74</v>
      </c>
    </row>
    <row r="49" spans="1:11">
      <c r="A49" t="s">
        <v>454</v>
      </c>
      <c r="B49">
        <v>212</v>
      </c>
      <c r="C49">
        <v>948</v>
      </c>
      <c r="G49">
        <v>5</v>
      </c>
      <c r="I49" t="s">
        <v>454</v>
      </c>
      <c r="J49">
        <v>212</v>
      </c>
      <c r="K49">
        <v>105</v>
      </c>
    </row>
    <row r="50" spans="1:11">
      <c r="A50" t="s">
        <v>455</v>
      </c>
      <c r="B50">
        <v>234</v>
      </c>
      <c r="C50">
        <v>397</v>
      </c>
      <c r="G50">
        <v>5</v>
      </c>
      <c r="I50" t="s">
        <v>455</v>
      </c>
      <c r="J50">
        <v>234</v>
      </c>
      <c r="K50">
        <v>28</v>
      </c>
    </row>
    <row r="51" spans="1:11">
      <c r="A51" t="s">
        <v>568</v>
      </c>
      <c r="B51">
        <v>237</v>
      </c>
      <c r="C51">
        <v>218</v>
      </c>
      <c r="G51">
        <v>5</v>
      </c>
      <c r="I51" t="s">
        <v>568</v>
      </c>
      <c r="J51">
        <v>237</v>
      </c>
      <c r="K51">
        <v>37</v>
      </c>
    </row>
    <row r="52" spans="1:11">
      <c r="A52" t="s">
        <v>569</v>
      </c>
      <c r="B52">
        <v>240</v>
      </c>
      <c r="C52">
        <v>242</v>
      </c>
      <c r="G52">
        <v>5</v>
      </c>
      <c r="I52" t="s">
        <v>569</v>
      </c>
      <c r="J52">
        <v>240</v>
      </c>
      <c r="K52">
        <v>11</v>
      </c>
    </row>
    <row r="53" spans="1:11">
      <c r="A53" t="s">
        <v>458</v>
      </c>
      <c r="B53">
        <v>250</v>
      </c>
      <c r="C53">
        <v>706</v>
      </c>
      <c r="G53">
        <v>5</v>
      </c>
      <c r="I53" t="s">
        <v>458</v>
      </c>
      <c r="J53">
        <v>250</v>
      </c>
      <c r="K53">
        <v>70</v>
      </c>
    </row>
    <row r="54" spans="1:11">
      <c r="A54" t="s">
        <v>570</v>
      </c>
      <c r="B54">
        <v>264</v>
      </c>
      <c r="C54">
        <v>130</v>
      </c>
      <c r="G54">
        <v>5</v>
      </c>
      <c r="I54" t="s">
        <v>570</v>
      </c>
      <c r="J54">
        <v>264</v>
      </c>
      <c r="K54">
        <v>10</v>
      </c>
    </row>
    <row r="55" spans="1:11">
      <c r="A55" t="s">
        <v>460</v>
      </c>
      <c r="B55">
        <v>266</v>
      </c>
      <c r="C55">
        <v>3132</v>
      </c>
      <c r="G55">
        <v>5</v>
      </c>
      <c r="I55" t="s">
        <v>460</v>
      </c>
      <c r="J55">
        <v>266</v>
      </c>
      <c r="K55">
        <v>125</v>
      </c>
    </row>
    <row r="56" spans="1:11">
      <c r="A56" t="s">
        <v>461</v>
      </c>
      <c r="B56">
        <v>282</v>
      </c>
      <c r="C56">
        <v>531</v>
      </c>
      <c r="G56">
        <v>5</v>
      </c>
      <c r="I56" t="s">
        <v>461</v>
      </c>
      <c r="J56">
        <v>282</v>
      </c>
      <c r="K56">
        <v>35</v>
      </c>
    </row>
    <row r="57" spans="1:11">
      <c r="A57" t="s">
        <v>462</v>
      </c>
      <c r="B57">
        <v>284</v>
      </c>
      <c r="C57">
        <v>631</v>
      </c>
      <c r="G57">
        <v>5</v>
      </c>
      <c r="I57" t="s">
        <v>462</v>
      </c>
      <c r="J57">
        <v>284</v>
      </c>
      <c r="K57">
        <v>31</v>
      </c>
    </row>
    <row r="58" spans="1:11">
      <c r="A58" t="s">
        <v>463</v>
      </c>
      <c r="B58">
        <v>306</v>
      </c>
      <c r="C58">
        <v>96</v>
      </c>
      <c r="G58">
        <v>5</v>
      </c>
      <c r="I58" t="s">
        <v>464</v>
      </c>
      <c r="J58">
        <v>308</v>
      </c>
      <c r="K58">
        <v>56</v>
      </c>
    </row>
    <row r="59" spans="1:11">
      <c r="A59" t="s">
        <v>464</v>
      </c>
      <c r="B59">
        <v>308</v>
      </c>
      <c r="C59">
        <v>405</v>
      </c>
      <c r="G59">
        <v>5</v>
      </c>
      <c r="I59" t="s">
        <v>571</v>
      </c>
      <c r="J59">
        <v>310</v>
      </c>
      <c r="K59">
        <v>14</v>
      </c>
    </row>
    <row r="60" spans="1:11">
      <c r="A60" t="s">
        <v>571</v>
      </c>
      <c r="B60">
        <v>310</v>
      </c>
      <c r="C60">
        <v>138</v>
      </c>
      <c r="G60">
        <v>5</v>
      </c>
      <c r="I60" t="s">
        <v>466</v>
      </c>
      <c r="J60">
        <v>313</v>
      </c>
      <c r="K60">
        <v>13</v>
      </c>
    </row>
    <row r="61" spans="1:11">
      <c r="A61" t="s">
        <v>466</v>
      </c>
      <c r="B61">
        <v>313</v>
      </c>
      <c r="C61">
        <v>192</v>
      </c>
      <c r="G61">
        <v>5</v>
      </c>
      <c r="I61" t="s">
        <v>467</v>
      </c>
      <c r="J61">
        <v>315</v>
      </c>
      <c r="K61">
        <v>12</v>
      </c>
    </row>
    <row r="62" spans="1:11">
      <c r="A62" t="s">
        <v>467</v>
      </c>
      <c r="B62">
        <v>315</v>
      </c>
      <c r="C62">
        <v>83</v>
      </c>
      <c r="G62">
        <v>5</v>
      </c>
      <c r="I62" t="s">
        <v>468</v>
      </c>
      <c r="J62">
        <v>318</v>
      </c>
      <c r="K62">
        <v>68</v>
      </c>
    </row>
    <row r="63" spans="1:11">
      <c r="A63" t="s">
        <v>468</v>
      </c>
      <c r="B63">
        <v>318</v>
      </c>
      <c r="C63">
        <v>441</v>
      </c>
      <c r="G63">
        <v>5</v>
      </c>
      <c r="I63" t="s">
        <v>572</v>
      </c>
      <c r="J63">
        <v>321</v>
      </c>
      <c r="K63">
        <v>7</v>
      </c>
    </row>
    <row r="64" spans="1:11">
      <c r="A64" t="s">
        <v>572</v>
      </c>
      <c r="B64">
        <v>321</v>
      </c>
      <c r="C64">
        <v>101</v>
      </c>
      <c r="G64">
        <v>5</v>
      </c>
      <c r="I64" t="s">
        <v>470</v>
      </c>
      <c r="J64">
        <v>347</v>
      </c>
      <c r="K64">
        <v>4</v>
      </c>
    </row>
    <row r="65" spans="1:11">
      <c r="A65" t="s">
        <v>470</v>
      </c>
      <c r="B65">
        <v>347</v>
      </c>
      <c r="C65">
        <v>100</v>
      </c>
      <c r="G65">
        <v>5</v>
      </c>
      <c r="I65" t="s">
        <v>471</v>
      </c>
      <c r="J65">
        <v>353</v>
      </c>
      <c r="K65">
        <v>14</v>
      </c>
    </row>
    <row r="66" spans="1:11">
      <c r="A66" t="s">
        <v>471</v>
      </c>
      <c r="B66">
        <v>353</v>
      </c>
      <c r="C66">
        <v>78</v>
      </c>
      <c r="G66">
        <v>5</v>
      </c>
      <c r="I66" t="s">
        <v>573</v>
      </c>
      <c r="J66">
        <v>360</v>
      </c>
      <c r="K66">
        <v>482</v>
      </c>
    </row>
    <row r="67" spans="1:11">
      <c r="A67" t="s">
        <v>573</v>
      </c>
      <c r="B67">
        <v>360</v>
      </c>
      <c r="C67">
        <v>3251</v>
      </c>
      <c r="G67">
        <v>5</v>
      </c>
      <c r="I67" t="s">
        <v>473</v>
      </c>
      <c r="J67">
        <v>361</v>
      </c>
      <c r="K67">
        <v>56</v>
      </c>
    </row>
    <row r="68" spans="1:11">
      <c r="A68" t="s">
        <v>473</v>
      </c>
      <c r="B68">
        <v>361</v>
      </c>
      <c r="C68">
        <v>514</v>
      </c>
      <c r="G68">
        <v>5</v>
      </c>
      <c r="I68" t="s">
        <v>574</v>
      </c>
      <c r="J68">
        <v>364</v>
      </c>
      <c r="K68">
        <v>30</v>
      </c>
    </row>
    <row r="69" spans="1:11">
      <c r="A69" t="s">
        <v>574</v>
      </c>
      <c r="B69">
        <v>364</v>
      </c>
      <c r="C69">
        <v>296</v>
      </c>
      <c r="G69">
        <v>5</v>
      </c>
      <c r="I69" t="s">
        <v>575</v>
      </c>
      <c r="J69">
        <v>368</v>
      </c>
      <c r="K69">
        <v>36</v>
      </c>
    </row>
    <row r="70" spans="1:11">
      <c r="A70" t="s">
        <v>575</v>
      </c>
      <c r="B70">
        <v>368</v>
      </c>
      <c r="C70">
        <v>325</v>
      </c>
      <c r="G70">
        <v>5</v>
      </c>
      <c r="I70" t="s">
        <v>476</v>
      </c>
      <c r="J70">
        <v>376</v>
      </c>
      <c r="K70">
        <v>90</v>
      </c>
    </row>
    <row r="71" spans="1:11">
      <c r="A71" t="s">
        <v>476</v>
      </c>
      <c r="B71">
        <v>376</v>
      </c>
      <c r="C71">
        <v>700</v>
      </c>
      <c r="G71">
        <v>5</v>
      </c>
      <c r="I71" t="s">
        <v>477</v>
      </c>
      <c r="J71">
        <v>380</v>
      </c>
      <c r="K71">
        <v>70</v>
      </c>
    </row>
    <row r="72" spans="1:11">
      <c r="A72" t="s">
        <v>477</v>
      </c>
      <c r="B72">
        <v>380</v>
      </c>
      <c r="C72">
        <v>339</v>
      </c>
      <c r="G72">
        <v>5</v>
      </c>
      <c r="I72" t="s">
        <v>478</v>
      </c>
      <c r="J72">
        <v>390</v>
      </c>
      <c r="K72">
        <v>62</v>
      </c>
    </row>
    <row r="73" spans="1:11">
      <c r="A73" t="s">
        <v>478</v>
      </c>
      <c r="B73">
        <v>390</v>
      </c>
      <c r="C73">
        <v>102</v>
      </c>
      <c r="G73">
        <v>5</v>
      </c>
      <c r="I73" t="s">
        <v>576</v>
      </c>
      <c r="J73">
        <v>400</v>
      </c>
      <c r="K73">
        <v>36</v>
      </c>
    </row>
    <row r="74" spans="1:11">
      <c r="A74" t="s">
        <v>576</v>
      </c>
      <c r="B74">
        <v>400</v>
      </c>
      <c r="C74">
        <v>242</v>
      </c>
      <c r="G74">
        <v>5</v>
      </c>
      <c r="I74" t="s">
        <v>480</v>
      </c>
      <c r="J74">
        <v>411</v>
      </c>
      <c r="K74">
        <v>14</v>
      </c>
    </row>
    <row r="75" spans="1:11">
      <c r="A75" t="s">
        <v>480</v>
      </c>
      <c r="B75">
        <v>411</v>
      </c>
      <c r="C75">
        <v>202</v>
      </c>
      <c r="G75">
        <v>5</v>
      </c>
      <c r="I75" t="s">
        <v>481</v>
      </c>
      <c r="J75">
        <v>425</v>
      </c>
      <c r="K75">
        <v>13</v>
      </c>
    </row>
    <row r="76" spans="1:11">
      <c r="A76" t="s">
        <v>481</v>
      </c>
      <c r="B76">
        <v>425</v>
      </c>
      <c r="C76">
        <v>158</v>
      </c>
      <c r="G76">
        <v>5</v>
      </c>
      <c r="I76" t="s">
        <v>482</v>
      </c>
      <c r="J76">
        <v>440</v>
      </c>
      <c r="K76">
        <v>67</v>
      </c>
    </row>
    <row r="77" spans="1:11">
      <c r="A77" t="s">
        <v>482</v>
      </c>
      <c r="B77">
        <v>440</v>
      </c>
      <c r="C77">
        <v>855</v>
      </c>
      <c r="G77">
        <v>5</v>
      </c>
      <c r="I77" t="s">
        <v>483</v>
      </c>
      <c r="J77">
        <v>467</v>
      </c>
      <c r="K77">
        <v>9</v>
      </c>
    </row>
    <row r="78" spans="1:11">
      <c r="A78" t="s">
        <v>483</v>
      </c>
      <c r="B78">
        <v>467</v>
      </c>
      <c r="C78">
        <v>103</v>
      </c>
      <c r="G78">
        <v>5</v>
      </c>
      <c r="I78" t="s">
        <v>577</v>
      </c>
      <c r="J78">
        <v>475</v>
      </c>
      <c r="K78">
        <v>2</v>
      </c>
    </row>
    <row r="79" spans="1:11">
      <c r="A79" t="s">
        <v>577</v>
      </c>
      <c r="B79">
        <v>475</v>
      </c>
      <c r="C79">
        <v>79</v>
      </c>
      <c r="G79">
        <v>5</v>
      </c>
      <c r="I79" t="s">
        <v>578</v>
      </c>
      <c r="J79">
        <v>480</v>
      </c>
      <c r="K79">
        <v>34</v>
      </c>
    </row>
    <row r="80" spans="1:11">
      <c r="A80" t="s">
        <v>578</v>
      </c>
      <c r="B80">
        <v>480</v>
      </c>
      <c r="C80">
        <v>287</v>
      </c>
      <c r="G80">
        <v>5</v>
      </c>
      <c r="I80" t="s">
        <v>486</v>
      </c>
      <c r="J80">
        <v>483</v>
      </c>
      <c r="K80">
        <v>17</v>
      </c>
    </row>
    <row r="81" spans="1:11">
      <c r="A81" t="s">
        <v>486</v>
      </c>
      <c r="B81">
        <v>483</v>
      </c>
      <c r="C81">
        <v>198</v>
      </c>
      <c r="G81">
        <v>5</v>
      </c>
      <c r="I81" t="s">
        <v>579</v>
      </c>
      <c r="J81">
        <v>490</v>
      </c>
      <c r="K81">
        <v>99</v>
      </c>
    </row>
    <row r="82" spans="1:11">
      <c r="A82" t="s">
        <v>579</v>
      </c>
      <c r="B82">
        <v>490</v>
      </c>
      <c r="C82">
        <v>969</v>
      </c>
      <c r="G82">
        <v>5</v>
      </c>
      <c r="I82" t="s">
        <v>580</v>
      </c>
      <c r="J82">
        <v>495</v>
      </c>
      <c r="K82">
        <v>25</v>
      </c>
    </row>
    <row r="83" spans="1:11">
      <c r="A83" t="s">
        <v>580</v>
      </c>
      <c r="B83">
        <v>495</v>
      </c>
      <c r="C83">
        <v>360</v>
      </c>
      <c r="G83">
        <v>5</v>
      </c>
      <c r="I83" t="s">
        <v>489</v>
      </c>
      <c r="J83">
        <v>501</v>
      </c>
      <c r="K83">
        <v>3</v>
      </c>
    </row>
    <row r="84" spans="1:11">
      <c r="A84" t="s">
        <v>489</v>
      </c>
      <c r="B84">
        <v>501</v>
      </c>
      <c r="C84">
        <v>53</v>
      </c>
      <c r="G84">
        <v>5</v>
      </c>
      <c r="I84" t="s">
        <v>581</v>
      </c>
      <c r="J84">
        <v>541</v>
      </c>
      <c r="K84">
        <v>37</v>
      </c>
    </row>
    <row r="85" spans="1:11">
      <c r="A85" t="s">
        <v>581</v>
      </c>
      <c r="B85">
        <v>541</v>
      </c>
      <c r="C85">
        <v>294</v>
      </c>
      <c r="G85">
        <v>5</v>
      </c>
      <c r="I85" t="s">
        <v>491</v>
      </c>
      <c r="J85">
        <v>543</v>
      </c>
      <c r="K85">
        <v>9</v>
      </c>
    </row>
    <row r="86" spans="1:11">
      <c r="A86" t="s">
        <v>491</v>
      </c>
      <c r="B86">
        <v>543</v>
      </c>
      <c r="C86">
        <v>190</v>
      </c>
      <c r="G86">
        <v>5</v>
      </c>
      <c r="I86" t="s">
        <v>492</v>
      </c>
      <c r="J86">
        <v>576</v>
      </c>
      <c r="K86">
        <v>13</v>
      </c>
    </row>
    <row r="87" spans="1:11">
      <c r="A87" t="s">
        <v>492</v>
      </c>
      <c r="B87">
        <v>576</v>
      </c>
      <c r="C87">
        <v>101</v>
      </c>
      <c r="G87">
        <v>5</v>
      </c>
      <c r="I87" t="s">
        <v>582</v>
      </c>
      <c r="J87">
        <v>579</v>
      </c>
      <c r="K87">
        <v>124</v>
      </c>
    </row>
    <row r="88" spans="1:11">
      <c r="A88" t="s">
        <v>582</v>
      </c>
      <c r="B88">
        <v>579</v>
      </c>
      <c r="C88">
        <v>675</v>
      </c>
      <c r="G88">
        <v>5</v>
      </c>
      <c r="I88" t="s">
        <v>494</v>
      </c>
      <c r="J88">
        <v>585</v>
      </c>
      <c r="K88">
        <v>14</v>
      </c>
    </row>
    <row r="89" spans="1:11">
      <c r="A89" t="s">
        <v>494</v>
      </c>
      <c r="B89">
        <v>585</v>
      </c>
      <c r="C89">
        <v>275</v>
      </c>
      <c r="G89">
        <v>5</v>
      </c>
      <c r="I89" t="s">
        <v>495</v>
      </c>
      <c r="J89">
        <v>591</v>
      </c>
      <c r="K89">
        <v>17</v>
      </c>
    </row>
    <row r="90" spans="1:11">
      <c r="A90" t="s">
        <v>495</v>
      </c>
      <c r="B90">
        <v>591</v>
      </c>
      <c r="C90">
        <v>268</v>
      </c>
      <c r="G90">
        <v>5</v>
      </c>
      <c r="I90" t="s">
        <v>496</v>
      </c>
      <c r="J90">
        <v>604</v>
      </c>
      <c r="K90">
        <v>45</v>
      </c>
    </row>
    <row r="91" spans="1:11">
      <c r="A91" t="s">
        <v>496</v>
      </c>
      <c r="B91">
        <v>604</v>
      </c>
      <c r="C91">
        <v>427</v>
      </c>
      <c r="G91">
        <v>5</v>
      </c>
      <c r="I91" t="s">
        <v>583</v>
      </c>
      <c r="J91">
        <v>607</v>
      </c>
      <c r="K91">
        <v>15</v>
      </c>
    </row>
    <row r="92" spans="1:11">
      <c r="A92" t="s">
        <v>583</v>
      </c>
      <c r="B92">
        <v>607</v>
      </c>
      <c r="C92">
        <v>177</v>
      </c>
      <c r="G92">
        <v>5</v>
      </c>
      <c r="I92" t="s">
        <v>498</v>
      </c>
      <c r="J92">
        <v>615</v>
      </c>
      <c r="K92">
        <v>191</v>
      </c>
    </row>
    <row r="93" spans="1:11">
      <c r="A93" t="s">
        <v>498</v>
      </c>
      <c r="B93">
        <v>615</v>
      </c>
      <c r="C93">
        <v>1856</v>
      </c>
      <c r="G93">
        <v>5</v>
      </c>
      <c r="I93" t="s">
        <v>499</v>
      </c>
      <c r="J93">
        <v>628</v>
      </c>
      <c r="K93">
        <v>13</v>
      </c>
    </row>
    <row r="94" spans="1:11">
      <c r="A94" t="s">
        <v>499</v>
      </c>
      <c r="B94">
        <v>628</v>
      </c>
      <c r="C94">
        <v>204</v>
      </c>
      <c r="G94">
        <v>5</v>
      </c>
      <c r="I94" t="s">
        <v>500</v>
      </c>
      <c r="J94">
        <v>631</v>
      </c>
      <c r="K94">
        <v>42</v>
      </c>
    </row>
    <row r="95" spans="1:11">
      <c r="A95" t="s">
        <v>500</v>
      </c>
      <c r="B95">
        <v>631</v>
      </c>
      <c r="C95">
        <v>555</v>
      </c>
      <c r="G95">
        <v>5</v>
      </c>
      <c r="I95" t="s">
        <v>501</v>
      </c>
      <c r="J95">
        <v>642</v>
      </c>
      <c r="K95">
        <v>60</v>
      </c>
    </row>
    <row r="96" spans="1:11">
      <c r="A96" t="s">
        <v>501</v>
      </c>
      <c r="B96">
        <v>642</v>
      </c>
      <c r="C96">
        <v>204</v>
      </c>
      <c r="G96">
        <v>5</v>
      </c>
      <c r="I96" t="s">
        <v>584</v>
      </c>
      <c r="J96">
        <v>647</v>
      </c>
      <c r="K96">
        <v>9</v>
      </c>
    </row>
    <row r="97" spans="1:11">
      <c r="A97" t="s">
        <v>584</v>
      </c>
      <c r="B97">
        <v>647</v>
      </c>
      <c r="C97">
        <v>134</v>
      </c>
      <c r="G97">
        <v>5</v>
      </c>
      <c r="I97" t="s">
        <v>503</v>
      </c>
      <c r="J97">
        <v>649</v>
      </c>
      <c r="K97">
        <v>25</v>
      </c>
    </row>
    <row r="98" spans="1:11">
      <c r="A98" t="s">
        <v>503</v>
      </c>
      <c r="B98">
        <v>649</v>
      </c>
      <c r="C98">
        <v>276</v>
      </c>
      <c r="G98">
        <v>5</v>
      </c>
      <c r="I98" t="s">
        <v>504</v>
      </c>
      <c r="J98">
        <v>652</v>
      </c>
      <c r="K98">
        <v>15</v>
      </c>
    </row>
    <row r="99" spans="1:11">
      <c r="A99" t="s">
        <v>504</v>
      </c>
      <c r="B99">
        <v>652</v>
      </c>
      <c r="C99">
        <v>111</v>
      </c>
      <c r="G99">
        <v>5</v>
      </c>
      <c r="I99" t="s">
        <v>585</v>
      </c>
      <c r="J99">
        <v>656</v>
      </c>
      <c r="K99">
        <v>20</v>
      </c>
    </row>
    <row r="100" spans="1:11">
      <c r="A100" t="s">
        <v>585</v>
      </c>
      <c r="B100">
        <v>656</v>
      </c>
      <c r="C100">
        <v>255</v>
      </c>
      <c r="G100">
        <v>5</v>
      </c>
      <c r="I100" t="s">
        <v>586</v>
      </c>
      <c r="J100">
        <v>658</v>
      </c>
      <c r="K100">
        <v>2</v>
      </c>
    </row>
    <row r="101" spans="1:11">
      <c r="A101" t="s">
        <v>586</v>
      </c>
      <c r="B101">
        <v>658</v>
      </c>
      <c r="C101">
        <v>97</v>
      </c>
      <c r="G101">
        <v>5</v>
      </c>
      <c r="I101" t="s">
        <v>587</v>
      </c>
      <c r="J101">
        <v>659</v>
      </c>
      <c r="K101">
        <v>19</v>
      </c>
    </row>
    <row r="102" spans="1:11">
      <c r="A102" t="s">
        <v>587</v>
      </c>
      <c r="B102">
        <v>659</v>
      </c>
      <c r="C102">
        <v>364</v>
      </c>
      <c r="G102">
        <v>5</v>
      </c>
      <c r="I102" t="s">
        <v>508</v>
      </c>
      <c r="J102">
        <v>660</v>
      </c>
      <c r="K102">
        <v>19</v>
      </c>
    </row>
    <row r="103" spans="1:11">
      <c r="A103" t="s">
        <v>508</v>
      </c>
      <c r="B103">
        <v>660</v>
      </c>
      <c r="C103">
        <v>229</v>
      </c>
      <c r="G103">
        <v>5</v>
      </c>
      <c r="I103" t="s">
        <v>588</v>
      </c>
      <c r="J103">
        <v>664</v>
      </c>
      <c r="K103">
        <v>17</v>
      </c>
    </row>
    <row r="104" spans="1:11">
      <c r="A104" t="s">
        <v>588</v>
      </c>
      <c r="B104">
        <v>664</v>
      </c>
      <c r="C104">
        <v>389</v>
      </c>
      <c r="G104">
        <v>5</v>
      </c>
      <c r="I104" t="s">
        <v>589</v>
      </c>
      <c r="J104">
        <v>665</v>
      </c>
      <c r="K104">
        <v>55</v>
      </c>
    </row>
    <row r="105" spans="1:11">
      <c r="A105" t="s">
        <v>589</v>
      </c>
      <c r="B105">
        <v>665</v>
      </c>
      <c r="C105">
        <v>561</v>
      </c>
      <c r="G105">
        <v>5</v>
      </c>
      <c r="I105" t="s">
        <v>511</v>
      </c>
      <c r="J105">
        <v>667</v>
      </c>
      <c r="K105">
        <v>14</v>
      </c>
    </row>
    <row r="106" spans="1:11">
      <c r="A106" t="s">
        <v>511</v>
      </c>
      <c r="B106">
        <v>667</v>
      </c>
      <c r="C106">
        <v>246</v>
      </c>
      <c r="G106">
        <v>5</v>
      </c>
      <c r="I106" t="s">
        <v>512</v>
      </c>
      <c r="J106">
        <v>670</v>
      </c>
      <c r="K106">
        <v>28</v>
      </c>
    </row>
    <row r="107" spans="1:11">
      <c r="A107" t="s">
        <v>512</v>
      </c>
      <c r="B107">
        <v>670</v>
      </c>
      <c r="C107">
        <v>404</v>
      </c>
      <c r="G107">
        <v>5</v>
      </c>
      <c r="I107" t="s">
        <v>513</v>
      </c>
      <c r="J107">
        <v>674</v>
      </c>
      <c r="K107">
        <v>15</v>
      </c>
    </row>
    <row r="108" spans="1:11">
      <c r="A108" t="s">
        <v>513</v>
      </c>
      <c r="B108">
        <v>674</v>
      </c>
      <c r="C108">
        <v>253</v>
      </c>
      <c r="G108">
        <v>5</v>
      </c>
      <c r="I108" t="s">
        <v>590</v>
      </c>
      <c r="J108">
        <v>679</v>
      </c>
      <c r="K108">
        <v>53</v>
      </c>
    </row>
    <row r="109" spans="1:11">
      <c r="A109" t="s">
        <v>590</v>
      </c>
      <c r="B109">
        <v>679</v>
      </c>
      <c r="C109">
        <v>287</v>
      </c>
      <c r="G109">
        <v>5</v>
      </c>
      <c r="I109" t="s">
        <v>515</v>
      </c>
      <c r="J109">
        <v>686</v>
      </c>
      <c r="K109">
        <v>28</v>
      </c>
    </row>
    <row r="110" spans="1:11">
      <c r="A110" t="s">
        <v>515</v>
      </c>
      <c r="B110">
        <v>686</v>
      </c>
      <c r="C110">
        <v>628</v>
      </c>
      <c r="G110">
        <v>5</v>
      </c>
      <c r="I110" t="s">
        <v>516</v>
      </c>
      <c r="J110">
        <v>690</v>
      </c>
      <c r="K110">
        <v>24</v>
      </c>
    </row>
    <row r="111" spans="1:11">
      <c r="A111" t="s">
        <v>516</v>
      </c>
      <c r="B111">
        <v>690</v>
      </c>
      <c r="C111">
        <v>183</v>
      </c>
      <c r="G111">
        <v>5</v>
      </c>
      <c r="I111" t="s">
        <v>517</v>
      </c>
      <c r="J111">
        <v>697</v>
      </c>
      <c r="K111">
        <v>23</v>
      </c>
    </row>
    <row r="112" spans="1:11">
      <c r="A112" t="s">
        <v>517</v>
      </c>
      <c r="B112">
        <v>697</v>
      </c>
      <c r="C112">
        <v>404</v>
      </c>
      <c r="G112">
        <v>5</v>
      </c>
      <c r="I112" t="s">
        <v>518</v>
      </c>
      <c r="J112">
        <v>736</v>
      </c>
      <c r="K112">
        <v>68</v>
      </c>
    </row>
    <row r="113" spans="1:11">
      <c r="A113" t="s">
        <v>518</v>
      </c>
      <c r="B113">
        <v>736</v>
      </c>
      <c r="C113">
        <v>495</v>
      </c>
      <c r="G113">
        <v>5</v>
      </c>
      <c r="I113" t="s">
        <v>591</v>
      </c>
      <c r="J113">
        <v>756</v>
      </c>
      <c r="K113">
        <v>67</v>
      </c>
    </row>
    <row r="114" spans="1:11">
      <c r="A114" t="s">
        <v>591</v>
      </c>
      <c r="B114">
        <v>756</v>
      </c>
      <c r="C114">
        <v>756</v>
      </c>
      <c r="G114">
        <v>5</v>
      </c>
      <c r="I114" t="s">
        <v>592</v>
      </c>
      <c r="J114">
        <v>761</v>
      </c>
      <c r="K114">
        <v>36</v>
      </c>
    </row>
    <row r="115" spans="1:11">
      <c r="A115" t="s">
        <v>592</v>
      </c>
      <c r="B115">
        <v>761</v>
      </c>
      <c r="C115">
        <v>447</v>
      </c>
      <c r="G115">
        <v>5</v>
      </c>
      <c r="I115" t="s">
        <v>593</v>
      </c>
      <c r="J115">
        <v>789</v>
      </c>
      <c r="K115">
        <v>44</v>
      </c>
    </row>
    <row r="116" spans="1:11">
      <c r="A116" t="s">
        <v>593</v>
      </c>
      <c r="B116">
        <v>789</v>
      </c>
      <c r="C116">
        <v>305</v>
      </c>
      <c r="G116">
        <v>5</v>
      </c>
      <c r="I116" t="s">
        <v>594</v>
      </c>
      <c r="J116">
        <v>790</v>
      </c>
      <c r="K116">
        <v>150</v>
      </c>
    </row>
    <row r="117" spans="1:11">
      <c r="A117" t="s">
        <v>594</v>
      </c>
      <c r="B117">
        <v>790</v>
      </c>
      <c r="C117">
        <v>421</v>
      </c>
      <c r="G117">
        <v>5</v>
      </c>
      <c r="I117" t="s">
        <v>523</v>
      </c>
      <c r="J117">
        <v>792</v>
      </c>
      <c r="K117">
        <v>13</v>
      </c>
    </row>
    <row r="118" spans="1:11">
      <c r="A118" t="s">
        <v>523</v>
      </c>
      <c r="B118">
        <v>792</v>
      </c>
      <c r="C118">
        <v>95</v>
      </c>
      <c r="G118">
        <v>5</v>
      </c>
      <c r="I118" t="s">
        <v>595</v>
      </c>
      <c r="J118">
        <v>809</v>
      </c>
      <c r="K118">
        <v>27</v>
      </c>
    </row>
    <row r="119" spans="1:11">
      <c r="A119" t="s">
        <v>595</v>
      </c>
      <c r="B119">
        <v>809</v>
      </c>
      <c r="C119">
        <v>121</v>
      </c>
      <c r="G119">
        <v>5</v>
      </c>
      <c r="I119" t="s">
        <v>525</v>
      </c>
      <c r="J119">
        <v>819</v>
      </c>
      <c r="K119">
        <v>3</v>
      </c>
    </row>
    <row r="120" spans="1:11">
      <c r="A120" t="s">
        <v>525</v>
      </c>
      <c r="B120">
        <v>819</v>
      </c>
      <c r="C120">
        <v>113</v>
      </c>
      <c r="G120">
        <v>5</v>
      </c>
      <c r="I120" t="s">
        <v>526</v>
      </c>
      <c r="J120">
        <v>837</v>
      </c>
      <c r="K120">
        <v>309</v>
      </c>
    </row>
    <row r="121" spans="1:11">
      <c r="A121" t="s">
        <v>526</v>
      </c>
      <c r="B121">
        <v>837</v>
      </c>
      <c r="C121">
        <v>3175</v>
      </c>
      <c r="G121">
        <v>5</v>
      </c>
      <c r="I121" t="s">
        <v>527</v>
      </c>
      <c r="J121">
        <v>842</v>
      </c>
      <c r="K121">
        <v>8</v>
      </c>
    </row>
    <row r="122" spans="1:11">
      <c r="A122" t="s">
        <v>527</v>
      </c>
      <c r="B122">
        <v>842</v>
      </c>
      <c r="C122">
        <v>111</v>
      </c>
      <c r="G122">
        <v>5</v>
      </c>
      <c r="I122" t="s">
        <v>528</v>
      </c>
      <c r="J122">
        <v>847</v>
      </c>
      <c r="K122">
        <v>65</v>
      </c>
    </row>
    <row r="123" spans="1:11">
      <c r="A123" t="s">
        <v>528</v>
      </c>
      <c r="B123">
        <v>847</v>
      </c>
      <c r="C123">
        <v>714</v>
      </c>
      <c r="G123">
        <v>5</v>
      </c>
      <c r="I123" t="s">
        <v>529</v>
      </c>
      <c r="J123">
        <v>854</v>
      </c>
      <c r="K123">
        <v>35</v>
      </c>
    </row>
    <row r="124" spans="1:11">
      <c r="A124" t="s">
        <v>529</v>
      </c>
      <c r="B124">
        <v>854</v>
      </c>
      <c r="C124">
        <v>251</v>
      </c>
      <c r="G124">
        <v>5</v>
      </c>
      <c r="I124" t="s">
        <v>596</v>
      </c>
      <c r="J124">
        <v>856</v>
      </c>
      <c r="K124">
        <v>11</v>
      </c>
    </row>
    <row r="125" spans="1:11">
      <c r="A125" t="s">
        <v>596</v>
      </c>
      <c r="B125">
        <v>856</v>
      </c>
      <c r="C125">
        <v>113</v>
      </c>
      <c r="G125">
        <v>5</v>
      </c>
      <c r="I125" t="s">
        <v>597</v>
      </c>
      <c r="J125">
        <v>858</v>
      </c>
      <c r="K125">
        <v>20</v>
      </c>
    </row>
    <row r="126" spans="1:11">
      <c r="A126" t="s">
        <v>597</v>
      </c>
      <c r="B126">
        <v>858</v>
      </c>
      <c r="C126">
        <v>223</v>
      </c>
      <c r="G126">
        <v>5</v>
      </c>
      <c r="I126" t="s">
        <v>532</v>
      </c>
      <c r="J126">
        <v>861</v>
      </c>
      <c r="K126">
        <v>57</v>
      </c>
    </row>
    <row r="127" spans="1:11">
      <c r="A127" t="s">
        <v>532</v>
      </c>
      <c r="B127">
        <v>861</v>
      </c>
      <c r="C127">
        <v>140</v>
      </c>
      <c r="G127">
        <v>5</v>
      </c>
      <c r="I127" t="s">
        <v>598</v>
      </c>
      <c r="J127">
        <v>873</v>
      </c>
      <c r="K127">
        <v>10</v>
      </c>
    </row>
    <row r="128" spans="1:11">
      <c r="A128" t="s">
        <v>598</v>
      </c>
      <c r="B128">
        <v>873</v>
      </c>
      <c r="C128">
        <v>187</v>
      </c>
      <c r="G128">
        <v>5</v>
      </c>
      <c r="I128" t="s">
        <v>599</v>
      </c>
      <c r="J128">
        <v>885</v>
      </c>
      <c r="K128">
        <v>6</v>
      </c>
    </row>
    <row r="129" spans="1:11">
      <c r="A129" t="s">
        <v>599</v>
      </c>
      <c r="B129">
        <v>885</v>
      </c>
      <c r="C129">
        <v>100</v>
      </c>
      <c r="G129">
        <v>5</v>
      </c>
      <c r="I129" t="s">
        <v>535</v>
      </c>
      <c r="J129">
        <v>887</v>
      </c>
      <c r="K129">
        <v>101</v>
      </c>
    </row>
    <row r="130" spans="1:11">
      <c r="A130" t="s">
        <v>535</v>
      </c>
      <c r="B130">
        <v>887</v>
      </c>
      <c r="C130">
        <v>861</v>
      </c>
      <c r="G130">
        <v>5</v>
      </c>
      <c r="I130" t="s">
        <v>600</v>
      </c>
      <c r="J130">
        <v>890</v>
      </c>
      <c r="K130">
        <v>25</v>
      </c>
    </row>
    <row r="131" spans="1:11">
      <c r="A131" t="s">
        <v>600</v>
      </c>
      <c r="B131">
        <v>890</v>
      </c>
      <c r="C131">
        <v>420</v>
      </c>
      <c r="G131">
        <v>5</v>
      </c>
      <c r="I131" t="s">
        <v>601</v>
      </c>
      <c r="J131">
        <v>893</v>
      </c>
      <c r="K131">
        <v>30</v>
      </c>
    </row>
    <row r="132" spans="1:11">
      <c r="A132" t="s">
        <v>601</v>
      </c>
      <c r="B132">
        <v>893</v>
      </c>
      <c r="C132">
        <v>288</v>
      </c>
      <c r="G132">
        <v>5</v>
      </c>
      <c r="I132" t="s">
        <v>538</v>
      </c>
      <c r="J132">
        <v>895</v>
      </c>
      <c r="K132">
        <v>37</v>
      </c>
    </row>
    <row r="133" spans="1:11">
      <c r="A133" t="s">
        <v>538</v>
      </c>
      <c r="B133">
        <v>895</v>
      </c>
      <c r="C133">
        <v>422</v>
      </c>
      <c r="G133" t="s">
        <v>602</v>
      </c>
      <c r="K133">
        <v>11901</v>
      </c>
    </row>
    <row r="134" spans="1:11">
      <c r="C134">
        <v>105385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">
    <tabColor rgb="FF66FF66"/>
  </sheetPr>
  <dimension ref="A1:FD144"/>
  <sheetViews>
    <sheetView zoomScale="84" zoomScaleNormal="84" zoomScaleSheetLayoutView="90" workbookViewId="0">
      <pane xSplit="3" ySplit="4" topLeftCell="D122" activePane="bottomRight" state="frozen"/>
      <selection pane="bottomRight" activeCell="B141" sqref="B141:H141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0" customWidth="1"/>
    <col min="4" max="4" width="11.140625" style="90" bestFit="1" customWidth="1"/>
    <col min="5" max="5" width="11.28515625" style="90" bestFit="1" customWidth="1"/>
    <col min="6" max="6" width="12.28515625" style="90" customWidth="1"/>
    <col min="7" max="7" width="11.28515625" style="90" bestFit="1" customWidth="1"/>
    <col min="8" max="8" width="11.140625" style="90" bestFit="1" customWidth="1"/>
    <col min="9" max="9" width="11.28515625" style="90" customWidth="1"/>
    <col min="10" max="10" width="10.140625" style="90" bestFit="1" customWidth="1"/>
    <col min="11" max="11" width="10.7109375" style="90" customWidth="1"/>
    <col min="12" max="12" width="9.5703125" style="90" customWidth="1"/>
    <col min="13" max="13" width="7.28515625" style="90" customWidth="1"/>
    <col min="14" max="14" width="12.140625" style="90" customWidth="1"/>
    <col min="15" max="17" width="16" style="90" customWidth="1"/>
    <col min="18" max="18" width="14.5703125" style="90" customWidth="1"/>
    <col min="19" max="19" width="13.85546875" customWidth="1"/>
    <col min="20" max="20" width="11.42578125" customWidth="1"/>
    <col min="21" max="21" width="14.85546875" customWidth="1"/>
    <col min="22" max="22" width="11.28515625" customWidth="1"/>
    <col min="25" max="25" width="14.42578125" customWidth="1"/>
  </cols>
  <sheetData>
    <row r="1" spans="1:58" s="6" customFormat="1" ht="51.75" customHeight="1" thickBot="1">
      <c r="A1" s="486"/>
      <c r="B1" s="485" t="s">
        <v>367</v>
      </c>
      <c r="C1" s="748" t="s">
        <v>603</v>
      </c>
      <c r="D1" s="934" t="s">
        <v>604</v>
      </c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47"/>
      <c r="P1" s="687"/>
      <c r="Q1" s="687"/>
      <c r="R1" s="923" t="s">
        <v>370</v>
      </c>
      <c r="S1" s="871" t="s">
        <v>389</v>
      </c>
    </row>
    <row r="2" spans="1:58" ht="47.25" customHeight="1">
      <c r="A2" s="926" t="s">
        <v>371</v>
      </c>
      <c r="B2" s="926" t="s">
        <v>372</v>
      </c>
      <c r="C2" s="372" t="s">
        <v>373</v>
      </c>
      <c r="D2" s="942" t="s">
        <v>374</v>
      </c>
      <c r="E2" s="943"/>
      <c r="F2" s="942" t="s">
        <v>375</v>
      </c>
      <c r="G2" s="943"/>
      <c r="H2" s="942" t="s">
        <v>605</v>
      </c>
      <c r="I2" s="943"/>
      <c r="J2" s="928" t="s">
        <v>380</v>
      </c>
      <c r="K2" s="929"/>
      <c r="L2" s="942" t="s">
        <v>381</v>
      </c>
      <c r="M2" s="943"/>
      <c r="N2" s="928" t="s">
        <v>606</v>
      </c>
      <c r="O2" s="929"/>
      <c r="P2" s="928" t="s">
        <v>607</v>
      </c>
      <c r="Q2" s="929"/>
      <c r="R2" s="924"/>
      <c r="S2" s="891"/>
      <c r="V2" s="5"/>
    </row>
    <row r="3" spans="1:58" ht="43.5" customHeight="1" outlineLevel="1" thickBot="1">
      <c r="A3" s="927"/>
      <c r="B3" s="927"/>
      <c r="C3" s="421" t="s">
        <v>608</v>
      </c>
      <c r="D3" s="422" t="s">
        <v>383</v>
      </c>
      <c r="E3" s="423" t="s">
        <v>384</v>
      </c>
      <c r="F3" s="422" t="s">
        <v>383</v>
      </c>
      <c r="G3" s="423" t="s">
        <v>384</v>
      </c>
      <c r="H3" s="422" t="s">
        <v>383</v>
      </c>
      <c r="I3" s="423" t="s">
        <v>384</v>
      </c>
      <c r="J3" s="422" t="s">
        <v>383</v>
      </c>
      <c r="K3" s="423" t="s">
        <v>384</v>
      </c>
      <c r="L3" s="422" t="s">
        <v>387</v>
      </c>
      <c r="M3" s="423" t="s">
        <v>609</v>
      </c>
      <c r="N3" s="422" t="s">
        <v>385</v>
      </c>
      <c r="O3" s="423" t="s">
        <v>386</v>
      </c>
      <c r="P3" s="422" t="s">
        <v>385</v>
      </c>
      <c r="Q3" s="423" t="s">
        <v>386</v>
      </c>
      <c r="R3" s="925"/>
      <c r="S3" s="892"/>
    </row>
    <row r="4" spans="1:58" s="20" customFormat="1" ht="21" customHeight="1" outlineLevel="1" thickBot="1">
      <c r="A4" s="387"/>
      <c r="B4" s="388" t="s">
        <v>390</v>
      </c>
      <c r="C4" s="390">
        <v>6903721</v>
      </c>
      <c r="D4" s="390">
        <v>2822047</v>
      </c>
      <c r="E4" s="391">
        <v>0.40877187823783723</v>
      </c>
      <c r="F4" s="390">
        <v>4063743</v>
      </c>
      <c r="G4" s="392">
        <v>0.58863082676718825</v>
      </c>
      <c r="H4" s="390">
        <v>106007</v>
      </c>
      <c r="I4" s="392">
        <v>1.5355052731708016E-2</v>
      </c>
      <c r="J4" s="390">
        <v>95517</v>
      </c>
      <c r="K4" s="392">
        <v>1.3835582289608749E-2</v>
      </c>
      <c r="L4" s="390">
        <v>12779</v>
      </c>
      <c r="M4" s="392">
        <v>1.8510307702179739E-3</v>
      </c>
      <c r="N4" s="390">
        <v>7100093</v>
      </c>
      <c r="O4" s="392">
        <v>1.0284443707965603</v>
      </c>
      <c r="P4" s="390">
        <v>7087314</v>
      </c>
      <c r="Q4" s="392">
        <v>1.0265933400263423</v>
      </c>
      <c r="R4" s="389">
        <v>-196372</v>
      </c>
      <c r="S4" s="212"/>
    </row>
    <row r="5" spans="1:58" ht="21" customHeight="1" outlineLevel="2" thickBot="1">
      <c r="A5" s="382"/>
      <c r="B5" s="383" t="s">
        <v>392</v>
      </c>
      <c r="C5" s="384">
        <v>111247</v>
      </c>
      <c r="D5" s="384">
        <v>61452</v>
      </c>
      <c r="E5" s="580">
        <v>0.55239242406536804</v>
      </c>
      <c r="F5" s="384">
        <v>26343</v>
      </c>
      <c r="G5" s="580">
        <v>0.23679739678373349</v>
      </c>
      <c r="H5" s="384">
        <v>1756</v>
      </c>
      <c r="I5" s="580">
        <v>1.5784695317626541E-2</v>
      </c>
      <c r="J5" s="384">
        <v>2658</v>
      </c>
      <c r="K5" s="580">
        <v>2.3892779131122636E-2</v>
      </c>
      <c r="L5" s="384">
        <v>254</v>
      </c>
      <c r="M5" s="580">
        <v>2.283207637059876E-3</v>
      </c>
      <c r="N5" s="384">
        <v>92463</v>
      </c>
      <c r="O5" s="385">
        <v>83.115050293491066</v>
      </c>
      <c r="P5" s="390">
        <v>92209</v>
      </c>
      <c r="Q5" s="392">
        <v>0.82886729529785075</v>
      </c>
      <c r="R5" s="386">
        <v>18784</v>
      </c>
      <c r="S5" s="898"/>
    </row>
    <row r="6" spans="1:58" ht="15.75" outlineLevel="2" thickBot="1">
      <c r="A6" s="503">
        <v>142</v>
      </c>
      <c r="B6" s="373" t="s">
        <v>443</v>
      </c>
      <c r="C6" s="427">
        <v>4824</v>
      </c>
      <c r="D6" s="428">
        <v>2998</v>
      </c>
      <c r="E6" s="555">
        <v>0.62147595356550578</v>
      </c>
      <c r="F6" s="429">
        <v>786</v>
      </c>
      <c r="G6" s="555">
        <v>0.16293532338308458</v>
      </c>
      <c r="H6" s="428">
        <v>80</v>
      </c>
      <c r="I6" s="430">
        <v>1.658374792703151E-2</v>
      </c>
      <c r="J6" s="428">
        <v>56</v>
      </c>
      <c r="K6" s="430">
        <v>1.1608623548922056E-2</v>
      </c>
      <c r="L6" s="428">
        <v>4</v>
      </c>
      <c r="M6" s="430">
        <v>8.2918739635157548E-4</v>
      </c>
      <c r="N6" s="425">
        <v>3924</v>
      </c>
      <c r="O6" s="522">
        <v>0.81343283582089554</v>
      </c>
      <c r="P6" s="390">
        <v>3920</v>
      </c>
      <c r="Q6" s="392">
        <v>0.81260364842454391</v>
      </c>
      <c r="R6" s="424">
        <v>900</v>
      </c>
      <c r="S6" s="899"/>
      <c r="U6" s="574" t="s">
        <v>610</v>
      </c>
      <c r="V6" s="575">
        <v>0.39818286589249469</v>
      </c>
    </row>
    <row r="7" spans="1:58" ht="15.75" outlineLevel="2" thickBot="1">
      <c r="A7" s="503">
        <v>425</v>
      </c>
      <c r="B7" s="373" t="s">
        <v>481</v>
      </c>
      <c r="C7" s="427">
        <v>8707</v>
      </c>
      <c r="D7" s="428">
        <v>5876</v>
      </c>
      <c r="E7" s="555">
        <v>0.67485930860227406</v>
      </c>
      <c r="F7" s="429">
        <v>2327</v>
      </c>
      <c r="G7" s="555">
        <v>0.26725623061904213</v>
      </c>
      <c r="H7" s="428">
        <v>156</v>
      </c>
      <c r="I7" s="430">
        <v>1.7916618812449752E-2</v>
      </c>
      <c r="J7" s="428">
        <v>69</v>
      </c>
      <c r="K7" s="430">
        <v>7.9246583208912365E-3</v>
      </c>
      <c r="L7" s="428">
        <v>14</v>
      </c>
      <c r="M7" s="430">
        <v>1.6079016882967728E-3</v>
      </c>
      <c r="N7" s="425">
        <v>8442</v>
      </c>
      <c r="O7" s="522">
        <v>0.96956471804295397</v>
      </c>
      <c r="P7" s="390">
        <v>8428</v>
      </c>
      <c r="Q7" s="392">
        <v>0.96795681635465713</v>
      </c>
      <c r="R7" s="424">
        <v>265</v>
      </c>
      <c r="S7" s="899"/>
      <c r="U7" s="576" t="s">
        <v>611</v>
      </c>
      <c r="V7" s="577">
        <v>0.5733826665504026</v>
      </c>
    </row>
    <row r="8" spans="1:58" ht="15.75" outlineLevel="2" thickBot="1">
      <c r="A8" s="503">
        <v>579</v>
      </c>
      <c r="B8" s="374" t="s">
        <v>493</v>
      </c>
      <c r="C8" s="427">
        <v>42203</v>
      </c>
      <c r="D8" s="428">
        <v>26208</v>
      </c>
      <c r="E8" s="555">
        <v>0.62099850721512684</v>
      </c>
      <c r="F8" s="429">
        <v>15377</v>
      </c>
      <c r="G8" s="555">
        <v>0.36435798402957137</v>
      </c>
      <c r="H8" s="428">
        <v>685</v>
      </c>
      <c r="I8" s="430">
        <v>1.6231073620358742E-2</v>
      </c>
      <c r="J8" s="428">
        <v>2308</v>
      </c>
      <c r="K8" s="430">
        <v>5.4688055351515295E-2</v>
      </c>
      <c r="L8" s="428">
        <v>163</v>
      </c>
      <c r="M8" s="430">
        <v>3.8622846717058031E-3</v>
      </c>
      <c r="N8" s="425">
        <v>44741</v>
      </c>
      <c r="O8" s="522">
        <v>1.0601379048882782</v>
      </c>
      <c r="P8" s="390">
        <v>44578</v>
      </c>
      <c r="Q8" s="392">
        <v>1.0562756202165722</v>
      </c>
      <c r="R8" s="424">
        <v>-2538</v>
      </c>
      <c r="S8" s="899"/>
      <c r="U8" s="576" t="s">
        <v>612</v>
      </c>
      <c r="V8" s="577">
        <v>1.4957288473461172E-2</v>
      </c>
    </row>
    <row r="9" spans="1:58" ht="15.75" outlineLevel="1" thickBot="1">
      <c r="A9" s="503">
        <v>585</v>
      </c>
      <c r="B9" s="373" t="s">
        <v>494</v>
      </c>
      <c r="C9" s="427">
        <v>15232</v>
      </c>
      <c r="D9" s="428">
        <v>7024</v>
      </c>
      <c r="E9" s="555">
        <v>0.46113445378151263</v>
      </c>
      <c r="F9" s="429">
        <v>2723</v>
      </c>
      <c r="G9" s="555">
        <v>0.17876838235294118</v>
      </c>
      <c r="H9" s="428">
        <v>270</v>
      </c>
      <c r="I9" s="430">
        <v>1.7725840336134453E-2</v>
      </c>
      <c r="J9" s="428">
        <v>87</v>
      </c>
      <c r="K9" s="430">
        <v>5.7116596638655459E-3</v>
      </c>
      <c r="L9" s="428">
        <v>15</v>
      </c>
      <c r="M9" s="430">
        <v>9.8476890756302518E-4</v>
      </c>
      <c r="N9" s="425">
        <v>10119</v>
      </c>
      <c r="O9" s="522">
        <v>0.66432510504201681</v>
      </c>
      <c r="P9" s="390">
        <v>10104</v>
      </c>
      <c r="Q9" s="392">
        <v>0.66334033613445376</v>
      </c>
      <c r="R9" s="424">
        <v>5113</v>
      </c>
      <c r="S9" s="899"/>
      <c r="U9" s="579" t="s">
        <v>613</v>
      </c>
      <c r="V9" s="578">
        <v>1.347717908364156E-2</v>
      </c>
    </row>
    <row r="10" spans="1:58" ht="15.75" outlineLevel="2" thickBot="1">
      <c r="A10" s="503">
        <v>591</v>
      </c>
      <c r="B10" s="373" t="s">
        <v>495</v>
      </c>
      <c r="C10" s="427">
        <v>19554</v>
      </c>
      <c r="D10" s="428">
        <v>10306</v>
      </c>
      <c r="E10" s="555">
        <v>0.52705328832975351</v>
      </c>
      <c r="F10" s="429">
        <v>4036</v>
      </c>
      <c r="G10" s="555">
        <v>0.20640278203948043</v>
      </c>
      <c r="H10" s="428">
        <v>275</v>
      </c>
      <c r="I10" s="430">
        <v>1.4063618696941803E-2</v>
      </c>
      <c r="J10" s="428">
        <v>95</v>
      </c>
      <c r="K10" s="430">
        <v>4.8583410043980769E-3</v>
      </c>
      <c r="L10" s="428">
        <v>22</v>
      </c>
      <c r="M10" s="430">
        <v>1.1250894957553442E-3</v>
      </c>
      <c r="N10" s="425">
        <v>14734</v>
      </c>
      <c r="O10" s="522">
        <v>0.75350311956632909</v>
      </c>
      <c r="P10" s="390">
        <v>14712</v>
      </c>
      <c r="Q10" s="392">
        <v>0.7523780300705738</v>
      </c>
      <c r="R10" s="424">
        <v>4820</v>
      </c>
      <c r="S10" s="899"/>
    </row>
    <row r="11" spans="1:58" ht="15.75" outlineLevel="2" thickBot="1">
      <c r="A11" s="503">
        <v>893</v>
      </c>
      <c r="B11" s="373" t="s">
        <v>537</v>
      </c>
      <c r="C11" s="427">
        <v>20727</v>
      </c>
      <c r="D11" s="428">
        <v>9040</v>
      </c>
      <c r="E11" s="555">
        <v>0.43614608964153034</v>
      </c>
      <c r="F11" s="429">
        <v>1094</v>
      </c>
      <c r="G11" s="555">
        <v>5.278139624644184E-2</v>
      </c>
      <c r="H11" s="428">
        <v>290</v>
      </c>
      <c r="I11" s="430">
        <v>1.3991412167703962E-2</v>
      </c>
      <c r="J11" s="428">
        <v>43</v>
      </c>
      <c r="K11" s="430">
        <v>2.0745887007285182E-3</v>
      </c>
      <c r="L11" s="428">
        <v>36</v>
      </c>
      <c r="M11" s="430">
        <v>1.7368649587494573E-3</v>
      </c>
      <c r="N11" s="425">
        <v>10503</v>
      </c>
      <c r="O11" s="522">
        <v>0.50673035171515413</v>
      </c>
      <c r="P11" s="390">
        <v>10467</v>
      </c>
      <c r="Q11" s="392">
        <v>0.50499348675640465</v>
      </c>
      <c r="R11" s="424">
        <v>10224</v>
      </c>
      <c r="S11" s="899"/>
      <c r="Y11" s="227"/>
    </row>
    <row r="12" spans="1:58" ht="15.75" outlineLevel="2" thickBot="1">
      <c r="A12" s="375"/>
      <c r="B12" s="375" t="s">
        <v>393</v>
      </c>
      <c r="C12" s="384">
        <v>268459</v>
      </c>
      <c r="D12" s="384">
        <v>226609</v>
      </c>
      <c r="E12" s="581">
        <v>0.84411027382207338</v>
      </c>
      <c r="F12" s="367">
        <v>36155</v>
      </c>
      <c r="G12" s="582">
        <v>0.13467605854152775</v>
      </c>
      <c r="H12" s="367">
        <v>4130</v>
      </c>
      <c r="I12" s="582">
        <v>1.538409962042621E-2</v>
      </c>
      <c r="J12" s="367">
        <v>2418</v>
      </c>
      <c r="K12" s="582">
        <v>9.0069619569468715E-3</v>
      </c>
      <c r="L12" s="367">
        <v>581</v>
      </c>
      <c r="M12" s="582">
        <v>2.1642038449074161E-3</v>
      </c>
      <c r="N12" s="367">
        <v>269893</v>
      </c>
      <c r="O12" s="385">
        <v>100</v>
      </c>
      <c r="P12" s="390">
        <v>269312</v>
      </c>
      <c r="Q12" s="392">
        <v>1.0031773939409743</v>
      </c>
      <c r="R12" s="368">
        <v>-1434</v>
      </c>
      <c r="S12" s="899"/>
    </row>
    <row r="13" spans="1:58" ht="15.75" outlineLevel="2" thickBot="1">
      <c r="A13" s="374">
        <v>120</v>
      </c>
      <c r="B13" s="373" t="s">
        <v>438</v>
      </c>
      <c r="C13" s="427">
        <v>31160</v>
      </c>
      <c r="D13" s="428">
        <v>22459</v>
      </c>
      <c r="E13" s="555">
        <v>0.72076379974326055</v>
      </c>
      <c r="F13" s="429">
        <v>1378</v>
      </c>
      <c r="G13" s="555">
        <v>4.4223363286264444E-2</v>
      </c>
      <c r="H13" s="428">
        <v>352</v>
      </c>
      <c r="I13" s="430">
        <v>1.1296534017971758E-2</v>
      </c>
      <c r="J13" s="428">
        <v>414</v>
      </c>
      <c r="K13" s="430">
        <v>1.3286264441591785E-2</v>
      </c>
      <c r="L13" s="428">
        <v>51</v>
      </c>
      <c r="M13" s="430">
        <v>1.6367137355584082E-3</v>
      </c>
      <c r="N13" s="425">
        <v>24654</v>
      </c>
      <c r="O13" s="522">
        <v>0.79120667522464694</v>
      </c>
      <c r="P13" s="390">
        <v>24603</v>
      </c>
      <c r="Q13" s="392">
        <v>0.78956996148908853</v>
      </c>
      <c r="R13" s="424">
        <v>6506</v>
      </c>
      <c r="S13" s="899"/>
    </row>
    <row r="14" spans="1:58" ht="15.75" outlineLevel="2" thickBot="1">
      <c r="A14" s="374">
        <v>154</v>
      </c>
      <c r="B14" s="373" t="s">
        <v>448</v>
      </c>
      <c r="C14" s="427">
        <v>97803</v>
      </c>
      <c r="D14" s="428">
        <v>79780</v>
      </c>
      <c r="E14" s="555">
        <v>0.8157213991390857</v>
      </c>
      <c r="F14" s="429">
        <v>20693</v>
      </c>
      <c r="G14" s="555">
        <v>0.21157837694140261</v>
      </c>
      <c r="H14" s="428">
        <v>1825</v>
      </c>
      <c r="I14" s="430">
        <v>1.8659959305951761E-2</v>
      </c>
      <c r="J14" s="428">
        <v>1411</v>
      </c>
      <c r="K14" s="430">
        <v>1.4426960318190648E-2</v>
      </c>
      <c r="L14" s="428">
        <v>221</v>
      </c>
      <c r="M14" s="430">
        <v>2.2596443871864872E-3</v>
      </c>
      <c r="N14" s="425">
        <v>103930</v>
      </c>
      <c r="O14" s="522">
        <v>1.0626463400918171</v>
      </c>
      <c r="P14" s="390">
        <v>103709</v>
      </c>
      <c r="Q14" s="392">
        <v>1.0603866957046308</v>
      </c>
      <c r="R14" s="424">
        <v>-6127</v>
      </c>
      <c r="S14" s="899"/>
      <c r="U14" s="574" t="s">
        <v>610</v>
      </c>
      <c r="V14" s="575">
        <v>0.66644253814703558</v>
      </c>
      <c r="W14" s="5">
        <v>61452</v>
      </c>
      <c r="X14" s="769">
        <v>66.644253814703561</v>
      </c>
      <c r="AA14" s="574" t="s">
        <v>610</v>
      </c>
      <c r="AB14" s="575">
        <v>0.76479591836734695</v>
      </c>
      <c r="AG14" s="574" t="s">
        <v>610</v>
      </c>
      <c r="AH14" s="575">
        <v>0.6971998101566208</v>
      </c>
      <c r="AM14" s="574" t="s">
        <v>610</v>
      </c>
      <c r="AN14" s="575">
        <v>0.58791332047198175</v>
      </c>
      <c r="AS14" s="574" t="s">
        <v>610</v>
      </c>
      <c r="AT14" s="575">
        <v>0.69517022961203478</v>
      </c>
      <c r="AY14" s="574" t="s">
        <v>610</v>
      </c>
      <c r="AZ14" s="575">
        <v>0.70051658510059811</v>
      </c>
      <c r="BE14" s="574" t="s">
        <v>610</v>
      </c>
      <c r="BF14" s="575">
        <v>0.86366676220502536</v>
      </c>
    </row>
    <row r="15" spans="1:58" ht="15.75" outlineLevel="2" thickBot="1">
      <c r="A15" s="374">
        <v>250</v>
      </c>
      <c r="B15" s="373" t="s">
        <v>458</v>
      </c>
      <c r="C15" s="427">
        <v>56306</v>
      </c>
      <c r="D15" s="428">
        <v>48276</v>
      </c>
      <c r="E15" s="555">
        <v>0.8573864241821475</v>
      </c>
      <c r="F15" s="429">
        <v>8972</v>
      </c>
      <c r="G15" s="555">
        <v>0.15934358682911234</v>
      </c>
      <c r="H15" s="428">
        <v>708</v>
      </c>
      <c r="I15" s="430">
        <v>1.2574148403367314E-2</v>
      </c>
      <c r="J15" s="428">
        <v>347</v>
      </c>
      <c r="K15" s="430">
        <v>6.1627535253791776E-3</v>
      </c>
      <c r="L15" s="428">
        <v>78</v>
      </c>
      <c r="M15" s="430">
        <v>1.3852875359641956E-3</v>
      </c>
      <c r="N15" s="425">
        <v>58381</v>
      </c>
      <c r="O15" s="522">
        <v>1.0368522004759706</v>
      </c>
      <c r="P15" s="390">
        <v>58303</v>
      </c>
      <c r="Q15" s="392">
        <v>1.0354669129400065</v>
      </c>
      <c r="R15" s="424">
        <v>-2075</v>
      </c>
      <c r="S15" s="899"/>
      <c r="U15" s="576" t="s">
        <v>611</v>
      </c>
      <c r="V15" s="577">
        <v>0.28568794803110326</v>
      </c>
      <c r="W15" s="5">
        <v>26343</v>
      </c>
      <c r="X15" s="769">
        <v>28.568794803110325</v>
      </c>
      <c r="AA15" s="576" t="s">
        <v>611</v>
      </c>
      <c r="AB15" s="577">
        <v>0.20051020408163264</v>
      </c>
      <c r="AG15" s="576" t="s">
        <v>611</v>
      </c>
      <c r="AH15" s="584">
        <v>0.27610346464167063</v>
      </c>
      <c r="AM15" s="576" t="s">
        <v>611</v>
      </c>
      <c r="AN15" s="584">
        <v>0.34494593745793889</v>
      </c>
      <c r="AS15" s="576" t="s">
        <v>611</v>
      </c>
      <c r="AT15" s="584">
        <v>0.26949722882026922</v>
      </c>
      <c r="AY15" s="576" t="s">
        <v>611</v>
      </c>
      <c r="AZ15" s="584">
        <v>0.27433387710712342</v>
      </c>
      <c r="BE15" s="576" t="s">
        <v>611</v>
      </c>
      <c r="BF15" s="584">
        <v>0.10451896436419222</v>
      </c>
    </row>
    <row r="16" spans="1:58" ht="15.75" outlineLevel="2" thickBot="1">
      <c r="A16" s="374">
        <v>495</v>
      </c>
      <c r="B16" s="373" t="s">
        <v>488</v>
      </c>
      <c r="C16" s="427">
        <v>27901</v>
      </c>
      <c r="D16" s="428">
        <v>26239</v>
      </c>
      <c r="E16" s="555">
        <v>0.94043224257195079</v>
      </c>
      <c r="F16" s="429">
        <v>1275</v>
      </c>
      <c r="G16" s="555">
        <v>4.5697286835597289E-2</v>
      </c>
      <c r="H16" s="428">
        <v>370</v>
      </c>
      <c r="I16" s="430">
        <v>1.3261173434643919E-2</v>
      </c>
      <c r="J16" s="428">
        <v>82</v>
      </c>
      <c r="K16" s="430">
        <v>2.938962761191355E-3</v>
      </c>
      <c r="L16" s="428">
        <v>34</v>
      </c>
      <c r="M16" s="430">
        <v>1.2185943156159279E-3</v>
      </c>
      <c r="N16" s="425">
        <v>28000</v>
      </c>
      <c r="O16" s="522">
        <v>1.0035482599189993</v>
      </c>
      <c r="P16" s="390">
        <v>27966</v>
      </c>
      <c r="Q16" s="392">
        <v>1.0023296656033833</v>
      </c>
      <c r="R16" s="424">
        <v>-99</v>
      </c>
      <c r="S16" s="899"/>
      <c r="U16" s="576" t="s">
        <v>612</v>
      </c>
      <c r="V16" s="577">
        <v>1.90436942163997E-2</v>
      </c>
      <c r="W16" s="5">
        <v>1756</v>
      </c>
      <c r="X16" s="769">
        <v>1.90436942163997</v>
      </c>
      <c r="AA16" s="576" t="s">
        <v>612</v>
      </c>
      <c r="AB16" s="577">
        <v>2.0408163265306121E-2</v>
      </c>
      <c r="AG16" s="576" t="s">
        <v>612</v>
      </c>
      <c r="AH16" s="577">
        <v>1.8509729473184623E-2</v>
      </c>
      <c r="AM16" s="576" t="s">
        <v>612</v>
      </c>
      <c r="AN16" s="577">
        <v>1.5366324195791646E-2</v>
      </c>
      <c r="AS16" s="576" t="s">
        <v>612</v>
      </c>
      <c r="AT16" s="577">
        <v>2.6722090261282659E-2</v>
      </c>
      <c r="AY16" s="576" t="s">
        <v>612</v>
      </c>
      <c r="AZ16" s="577">
        <v>1.8692224034801523E-2</v>
      </c>
      <c r="BE16" s="576" t="s">
        <v>612</v>
      </c>
      <c r="BF16" s="577">
        <v>2.770612400878953E-2</v>
      </c>
    </row>
    <row r="17" spans="1:58" ht="15.75" outlineLevel="2" thickBot="1">
      <c r="A17" s="374">
        <v>790</v>
      </c>
      <c r="B17" s="373" t="s">
        <v>522</v>
      </c>
      <c r="C17" s="427">
        <v>29082</v>
      </c>
      <c r="D17" s="428">
        <v>25447</v>
      </c>
      <c r="E17" s="555">
        <v>0.87500859638264217</v>
      </c>
      <c r="F17" s="429">
        <v>2007</v>
      </c>
      <c r="G17" s="555">
        <v>6.901175985145451E-2</v>
      </c>
      <c r="H17" s="428">
        <v>436</v>
      </c>
      <c r="I17" s="430">
        <v>1.4992091327969191E-2</v>
      </c>
      <c r="J17" s="428">
        <v>116</v>
      </c>
      <c r="K17" s="430">
        <v>3.9887215459734546E-3</v>
      </c>
      <c r="L17" s="428">
        <v>157</v>
      </c>
      <c r="M17" s="430">
        <v>5.398528299291658E-3</v>
      </c>
      <c r="N17" s="425">
        <v>28163</v>
      </c>
      <c r="O17" s="522">
        <v>0.96839969740733101</v>
      </c>
      <c r="P17" s="390">
        <v>28006</v>
      </c>
      <c r="Q17" s="392">
        <v>0.96300116910803935</v>
      </c>
      <c r="R17" s="424">
        <v>919</v>
      </c>
      <c r="S17" s="899"/>
      <c r="U17" s="579" t="s">
        <v>613</v>
      </c>
      <c r="V17" s="578">
        <v>2.8825819605461506E-2</v>
      </c>
      <c r="W17" s="5">
        <v>2658</v>
      </c>
      <c r="X17" s="769">
        <v>2.8825819605461507</v>
      </c>
      <c r="AA17" s="579" t="s">
        <v>613</v>
      </c>
      <c r="AB17" s="578">
        <v>1.4285714285714285E-2</v>
      </c>
      <c r="AG17" s="579" t="s">
        <v>613</v>
      </c>
      <c r="AH17" s="578">
        <v>8.1869957285239676E-3</v>
      </c>
      <c r="AM17" s="579" t="s">
        <v>613</v>
      </c>
      <c r="AN17" s="578">
        <v>5.1774417874287763E-2</v>
      </c>
      <c r="AS17" s="579" t="s">
        <v>613</v>
      </c>
      <c r="AT17" s="578">
        <v>8.6104513064133009E-3</v>
      </c>
      <c r="AY17" s="579" t="s">
        <v>613</v>
      </c>
      <c r="AZ17" s="578">
        <v>6.4573137574768895E-3</v>
      </c>
      <c r="BE17" s="579" t="s">
        <v>613</v>
      </c>
      <c r="BF17" s="578">
        <v>4.1081494219929304E-3</v>
      </c>
    </row>
    <row r="18" spans="1:58" ht="15.75" outlineLevel="2" thickBot="1">
      <c r="A18" s="374">
        <v>895</v>
      </c>
      <c r="B18" s="374" t="s">
        <v>538</v>
      </c>
      <c r="C18" s="427">
        <v>26207</v>
      </c>
      <c r="D18" s="428">
        <v>24408</v>
      </c>
      <c r="E18" s="555">
        <v>0.93135421833861187</v>
      </c>
      <c r="F18" s="429">
        <v>1830</v>
      </c>
      <c r="G18" s="555">
        <v>6.9828671728927386E-2</v>
      </c>
      <c r="H18" s="428">
        <v>439</v>
      </c>
      <c r="I18" s="430">
        <v>1.6751249666119739E-2</v>
      </c>
      <c r="J18" s="428">
        <v>48</v>
      </c>
      <c r="K18" s="430">
        <v>1.8315717174800625E-3</v>
      </c>
      <c r="L18" s="428">
        <v>40</v>
      </c>
      <c r="M18" s="430">
        <v>1.5263097645667187E-3</v>
      </c>
      <c r="N18" s="425">
        <v>26765</v>
      </c>
      <c r="O18" s="522">
        <v>1.0212920212157057</v>
      </c>
      <c r="P18" s="390">
        <v>26725</v>
      </c>
      <c r="Q18" s="392">
        <v>1.0197657114511389</v>
      </c>
      <c r="R18" s="424">
        <v>-558</v>
      </c>
      <c r="S18" s="899"/>
      <c r="W18" s="5">
        <v>92209</v>
      </c>
      <c r="X18" s="769">
        <v>100</v>
      </c>
    </row>
    <row r="19" spans="1:58" ht="15.75" outlineLevel="1" thickBot="1">
      <c r="A19" s="375"/>
      <c r="B19" s="375" t="s">
        <v>394</v>
      </c>
      <c r="C19" s="367">
        <v>543054</v>
      </c>
      <c r="D19" s="367">
        <v>405983</v>
      </c>
      <c r="E19" s="581">
        <v>0.747592320469051</v>
      </c>
      <c r="F19" s="367">
        <v>197599</v>
      </c>
      <c r="G19" s="582">
        <v>0.36386620851701673</v>
      </c>
      <c r="H19" s="367">
        <v>9662</v>
      </c>
      <c r="I19" s="582">
        <v>1.7791969122776002E-2</v>
      </c>
      <c r="J19" s="367">
        <v>10079</v>
      </c>
      <c r="K19" s="582">
        <v>1.8559848560180017E-2</v>
      </c>
      <c r="L19" s="367">
        <v>1225</v>
      </c>
      <c r="M19" s="582">
        <v>2.2557609372180301E-3</v>
      </c>
      <c r="N19" s="367">
        <v>624548</v>
      </c>
      <c r="O19" s="385">
        <v>100</v>
      </c>
      <c r="P19" s="390">
        <v>623323</v>
      </c>
      <c r="Q19" s="392">
        <v>1.1478103466690237</v>
      </c>
      <c r="R19" s="368">
        <v>-81494</v>
      </c>
      <c r="S19" s="899"/>
    </row>
    <row r="20" spans="1:58" ht="15.75" outlineLevel="2" thickBot="1">
      <c r="A20" s="374">
        <v>45</v>
      </c>
      <c r="B20" s="373" t="s">
        <v>426</v>
      </c>
      <c r="C20" s="427">
        <v>131422</v>
      </c>
      <c r="D20" s="428">
        <v>69244</v>
      </c>
      <c r="E20" s="555">
        <v>0.52688286588242461</v>
      </c>
      <c r="F20" s="429">
        <v>81760</v>
      </c>
      <c r="G20" s="555">
        <v>0.62211806242486034</v>
      </c>
      <c r="H20" s="428">
        <v>2010</v>
      </c>
      <c r="I20" s="430">
        <v>1.5294242973018216E-2</v>
      </c>
      <c r="J20" s="428">
        <v>3284</v>
      </c>
      <c r="K20" s="430">
        <v>2.4988205932035733E-2</v>
      </c>
      <c r="L20" s="428">
        <v>280</v>
      </c>
      <c r="M20" s="430">
        <v>2.1305413096741792E-3</v>
      </c>
      <c r="N20" s="425">
        <v>156578</v>
      </c>
      <c r="O20" s="522">
        <v>1.1914139185220129</v>
      </c>
      <c r="P20" s="390">
        <v>156298</v>
      </c>
      <c r="Q20" s="392">
        <v>1.1892833772123388</v>
      </c>
      <c r="R20" s="424">
        <v>-25156</v>
      </c>
      <c r="S20" s="899"/>
    </row>
    <row r="21" spans="1:58" ht="15.75" outlineLevel="2" thickBot="1">
      <c r="A21" s="374">
        <v>51</v>
      </c>
      <c r="B21" s="373" t="s">
        <v>427</v>
      </c>
      <c r="C21" s="427">
        <v>32192</v>
      </c>
      <c r="D21" s="428">
        <v>25547</v>
      </c>
      <c r="E21" s="555">
        <v>0.79358225646123259</v>
      </c>
      <c r="F21" s="429">
        <v>4115</v>
      </c>
      <c r="G21" s="555">
        <v>0.12782678926441352</v>
      </c>
      <c r="H21" s="428">
        <v>605</v>
      </c>
      <c r="I21" s="430">
        <v>1.8793489065606361E-2</v>
      </c>
      <c r="J21" s="428">
        <v>181</v>
      </c>
      <c r="K21" s="430">
        <v>5.6225149105367791E-3</v>
      </c>
      <c r="L21" s="428">
        <v>36</v>
      </c>
      <c r="M21" s="430">
        <v>1.1182902584493041E-3</v>
      </c>
      <c r="N21" s="425">
        <v>30484</v>
      </c>
      <c r="O21" s="522">
        <v>0.94694333996023861</v>
      </c>
      <c r="P21" s="390">
        <v>30448</v>
      </c>
      <c r="Q21" s="392">
        <v>0.94582504970178927</v>
      </c>
      <c r="R21" s="424">
        <v>1708</v>
      </c>
      <c r="S21" s="899"/>
    </row>
    <row r="22" spans="1:58" ht="15.75" outlineLevel="2" thickBot="1">
      <c r="A22" s="374">
        <v>147</v>
      </c>
      <c r="B22" s="373" t="s">
        <v>445</v>
      </c>
      <c r="C22" s="427">
        <v>52184</v>
      </c>
      <c r="D22" s="428">
        <v>31852</v>
      </c>
      <c r="E22" s="555">
        <v>0.61037866012570907</v>
      </c>
      <c r="F22" s="429">
        <v>26486</v>
      </c>
      <c r="G22" s="555">
        <v>0.50755020695998776</v>
      </c>
      <c r="H22" s="428">
        <v>516</v>
      </c>
      <c r="I22" s="430">
        <v>9.8880883029281007E-3</v>
      </c>
      <c r="J22" s="428">
        <v>3001</v>
      </c>
      <c r="K22" s="430">
        <v>5.7508048443967501E-2</v>
      </c>
      <c r="L22" s="428">
        <v>133</v>
      </c>
      <c r="M22" s="430">
        <v>2.5486739230415451E-3</v>
      </c>
      <c r="N22" s="425">
        <v>61988</v>
      </c>
      <c r="O22" s="522">
        <v>1.187873677755634</v>
      </c>
      <c r="P22" s="390">
        <v>61855</v>
      </c>
      <c r="Q22" s="392">
        <v>1.1853250038325924</v>
      </c>
      <c r="R22" s="424">
        <v>-9804</v>
      </c>
      <c r="S22" s="899"/>
      <c r="Y22" s="196"/>
    </row>
    <row r="23" spans="1:58" ht="15.75" outlineLevel="2" thickBot="1">
      <c r="A23" s="374">
        <v>172</v>
      </c>
      <c r="B23" s="373" t="s">
        <v>449</v>
      </c>
      <c r="C23" s="427">
        <v>62235</v>
      </c>
      <c r="D23" s="428">
        <v>42768</v>
      </c>
      <c r="E23" s="555">
        <v>0.68720173535791762</v>
      </c>
      <c r="F23" s="429">
        <v>31137</v>
      </c>
      <c r="G23" s="555">
        <v>0.50031332851289467</v>
      </c>
      <c r="H23" s="428">
        <v>799</v>
      </c>
      <c r="I23" s="430">
        <v>1.2838434964248413E-2</v>
      </c>
      <c r="J23" s="428">
        <v>1260</v>
      </c>
      <c r="K23" s="430">
        <v>2.0245842371655821E-2</v>
      </c>
      <c r="L23" s="428">
        <v>148</v>
      </c>
      <c r="M23" s="430">
        <v>2.3780830722262393E-3</v>
      </c>
      <c r="N23" s="425">
        <v>76112</v>
      </c>
      <c r="O23" s="522">
        <v>1.2229774242789426</v>
      </c>
      <c r="P23" s="390">
        <v>75964</v>
      </c>
      <c r="Q23" s="392">
        <v>1.2205993412067164</v>
      </c>
      <c r="R23" s="424">
        <v>-13877</v>
      </c>
      <c r="S23" s="899"/>
    </row>
    <row r="24" spans="1:58" ht="15.75" outlineLevel="2" thickBot="1">
      <c r="A24" s="374">
        <v>475</v>
      </c>
      <c r="B24" s="373" t="s">
        <v>484</v>
      </c>
      <c r="C24" s="427">
        <v>5300</v>
      </c>
      <c r="D24" s="428">
        <v>4872</v>
      </c>
      <c r="E24" s="555">
        <v>0.91924528301886788</v>
      </c>
      <c r="F24" s="429">
        <v>309</v>
      </c>
      <c r="G24" s="555">
        <v>5.830188679245283E-2</v>
      </c>
      <c r="H24" s="428">
        <v>84</v>
      </c>
      <c r="I24" s="430">
        <v>1.5849056603773583E-2</v>
      </c>
      <c r="J24" s="428">
        <v>18</v>
      </c>
      <c r="K24" s="430">
        <v>3.3962264150943396E-3</v>
      </c>
      <c r="L24" s="428">
        <v>2</v>
      </c>
      <c r="M24" s="430">
        <v>3.7735849056603772E-4</v>
      </c>
      <c r="N24" s="425">
        <v>5285</v>
      </c>
      <c r="O24" s="522">
        <v>0.99716981132075466</v>
      </c>
      <c r="P24" s="390">
        <v>5283</v>
      </c>
      <c r="Q24" s="392">
        <v>0.99679245283018869</v>
      </c>
      <c r="R24" s="424">
        <v>15</v>
      </c>
      <c r="S24" s="899"/>
    </row>
    <row r="25" spans="1:58" ht="15.75" outlineLevel="2" thickBot="1">
      <c r="A25" s="374">
        <v>480</v>
      </c>
      <c r="B25" s="373" t="s">
        <v>485</v>
      </c>
      <c r="C25" s="427">
        <v>15035</v>
      </c>
      <c r="D25" s="428">
        <v>19953</v>
      </c>
      <c r="E25" s="555">
        <v>1.3271034253408713</v>
      </c>
      <c r="F25" s="429">
        <v>2200</v>
      </c>
      <c r="G25" s="555">
        <v>0.14632524110409045</v>
      </c>
      <c r="H25" s="428">
        <v>295</v>
      </c>
      <c r="I25" s="430">
        <v>1.9620884602593949E-2</v>
      </c>
      <c r="J25" s="428">
        <v>197</v>
      </c>
      <c r="K25" s="430">
        <v>1.3102760226139008E-2</v>
      </c>
      <c r="L25" s="428">
        <v>34</v>
      </c>
      <c r="M25" s="430">
        <v>2.2613900897904887E-3</v>
      </c>
      <c r="N25" s="425">
        <v>22679</v>
      </c>
      <c r="O25" s="522">
        <v>1.5084137013634853</v>
      </c>
      <c r="P25" s="390">
        <v>22645</v>
      </c>
      <c r="Q25" s="392">
        <v>1.5061523112736948</v>
      </c>
      <c r="R25" s="424">
        <v>-7644</v>
      </c>
      <c r="S25" s="899"/>
    </row>
    <row r="26" spans="1:58" ht="15.75" outlineLevel="2" thickBot="1">
      <c r="A26" s="374">
        <v>490</v>
      </c>
      <c r="B26" s="373" t="s">
        <v>487</v>
      </c>
      <c r="C26" s="427">
        <v>45530</v>
      </c>
      <c r="D26" s="428">
        <v>50240</v>
      </c>
      <c r="E26" s="555">
        <v>1.103448275862069</v>
      </c>
      <c r="F26" s="429">
        <v>5756</v>
      </c>
      <c r="G26" s="555">
        <v>0.1264221392488469</v>
      </c>
      <c r="H26" s="428">
        <v>993</v>
      </c>
      <c r="I26" s="430">
        <v>2.1809795739073139E-2</v>
      </c>
      <c r="J26" s="428">
        <v>197</v>
      </c>
      <c r="K26" s="430">
        <v>4.3268174829782565E-3</v>
      </c>
      <c r="L26" s="428">
        <v>105</v>
      </c>
      <c r="M26" s="430">
        <v>2.3061717548868879E-3</v>
      </c>
      <c r="N26" s="425">
        <v>57291</v>
      </c>
      <c r="O26" s="522">
        <v>1.2583132000878541</v>
      </c>
      <c r="P26" s="390">
        <v>57186</v>
      </c>
      <c r="Q26" s="392">
        <v>1.2560070283329672</v>
      </c>
      <c r="R26" s="424">
        <v>-11761</v>
      </c>
      <c r="S26" s="899"/>
    </row>
    <row r="27" spans="1:58" ht="15.75" outlineLevel="2" thickBot="1">
      <c r="A27" s="374">
        <v>659</v>
      </c>
      <c r="B27" s="373" t="s">
        <v>507</v>
      </c>
      <c r="C27" s="427">
        <v>21707</v>
      </c>
      <c r="D27" s="428">
        <v>21534</v>
      </c>
      <c r="E27" s="555">
        <v>0.99203022066614455</v>
      </c>
      <c r="F27" s="429">
        <v>1961</v>
      </c>
      <c r="G27" s="555">
        <v>9.0339521813239967E-2</v>
      </c>
      <c r="H27" s="428">
        <v>363</v>
      </c>
      <c r="I27" s="430">
        <v>1.6722716174505919E-2</v>
      </c>
      <c r="J27" s="428">
        <v>101</v>
      </c>
      <c r="K27" s="430">
        <v>4.6528769521352563E-3</v>
      </c>
      <c r="L27" s="428">
        <v>28</v>
      </c>
      <c r="M27" s="430">
        <v>1.2899064817800709E-3</v>
      </c>
      <c r="N27" s="425">
        <v>23987</v>
      </c>
      <c r="O27" s="522">
        <v>1.1050352420878058</v>
      </c>
      <c r="P27" s="390">
        <v>23959</v>
      </c>
      <c r="Q27" s="392">
        <v>1.1037453356060256</v>
      </c>
      <c r="R27" s="424">
        <v>-2280</v>
      </c>
      <c r="S27" s="899"/>
    </row>
    <row r="28" spans="1:58" ht="15.75" outlineLevel="2" thickBot="1">
      <c r="A28" s="374">
        <v>665</v>
      </c>
      <c r="B28" s="373" t="s">
        <v>510</v>
      </c>
      <c r="C28" s="427">
        <v>33180</v>
      </c>
      <c r="D28" s="428">
        <v>30804</v>
      </c>
      <c r="E28" s="555">
        <v>0.92839059674502711</v>
      </c>
      <c r="F28" s="429">
        <v>2555</v>
      </c>
      <c r="G28" s="555">
        <v>7.7004219409282704E-2</v>
      </c>
      <c r="H28" s="428">
        <v>570</v>
      </c>
      <c r="I28" s="430">
        <v>1.7179023508137433E-2</v>
      </c>
      <c r="J28" s="428">
        <v>389</v>
      </c>
      <c r="K28" s="430">
        <v>1.1723930078360457E-2</v>
      </c>
      <c r="L28" s="428">
        <v>64</v>
      </c>
      <c r="M28" s="430">
        <v>1.9288728149487644E-3</v>
      </c>
      <c r="N28" s="425">
        <v>34382</v>
      </c>
      <c r="O28" s="522">
        <v>1.0362266425557565</v>
      </c>
      <c r="P28" s="390">
        <v>34318</v>
      </c>
      <c r="Q28" s="392">
        <v>1.0342977697408078</v>
      </c>
      <c r="R28" s="424">
        <v>-1202</v>
      </c>
      <c r="S28" s="899"/>
      <c r="U28" s="574" t="s">
        <v>610</v>
      </c>
      <c r="V28" s="575">
        <v>0.84143669795627374</v>
      </c>
      <c r="AA28" s="574" t="s">
        <v>610</v>
      </c>
      <c r="AB28" s="575">
        <v>0.91285615575336343</v>
      </c>
      <c r="AG28" s="574" t="s">
        <v>610</v>
      </c>
      <c r="AH28" s="575">
        <v>0.76926785524882124</v>
      </c>
      <c r="AM28" s="574" t="s">
        <v>610</v>
      </c>
      <c r="AN28" s="575">
        <v>0.8280191413820901</v>
      </c>
      <c r="AS28" s="574" t="s">
        <v>610</v>
      </c>
      <c r="AT28" s="575">
        <v>0.93824644210827435</v>
      </c>
      <c r="AY28" s="574" t="s">
        <v>610</v>
      </c>
      <c r="AZ28" s="575">
        <v>0.9086267228451046</v>
      </c>
      <c r="BE28" s="574" t="s">
        <v>610</v>
      </c>
      <c r="BF28" s="575">
        <v>0.91330215154349859</v>
      </c>
    </row>
    <row r="29" spans="1:58" ht="15.75" outlineLevel="2" thickBot="1">
      <c r="A29" s="374">
        <v>837</v>
      </c>
      <c r="B29" s="373" t="s">
        <v>526</v>
      </c>
      <c r="C29" s="427">
        <v>134517</v>
      </c>
      <c r="D29" s="428">
        <v>101813</v>
      </c>
      <c r="E29" s="555">
        <v>0.75687831277831052</v>
      </c>
      <c r="F29" s="429">
        <v>41015</v>
      </c>
      <c r="G29" s="555">
        <v>0.30490569965134517</v>
      </c>
      <c r="H29" s="428">
        <v>3242</v>
      </c>
      <c r="I29" s="430">
        <v>2.4101042990848739E-2</v>
      </c>
      <c r="J29" s="428">
        <v>1432</v>
      </c>
      <c r="K29" s="430">
        <v>1.0645494621497654E-2</v>
      </c>
      <c r="L29" s="428">
        <v>386</v>
      </c>
      <c r="M29" s="430">
        <v>2.8695257848450383E-3</v>
      </c>
      <c r="N29" s="425">
        <v>147888</v>
      </c>
      <c r="O29" s="522">
        <v>1.0994000758268472</v>
      </c>
      <c r="P29" s="390">
        <v>147502</v>
      </c>
      <c r="Q29" s="392">
        <v>1.0965305500420022</v>
      </c>
      <c r="R29" s="424">
        <v>-13371</v>
      </c>
      <c r="S29" s="899"/>
      <c r="U29" s="576" t="s">
        <v>611</v>
      </c>
      <c r="V29" s="577">
        <v>0.1342494950095057</v>
      </c>
      <c r="AA29" s="576" t="s">
        <v>611</v>
      </c>
      <c r="AB29" s="584">
        <v>5.6009429744340124E-2</v>
      </c>
      <c r="AG29" s="576" t="s">
        <v>611</v>
      </c>
      <c r="AH29" s="584">
        <v>0.19952945260295635</v>
      </c>
      <c r="AM29" s="576" t="s">
        <v>611</v>
      </c>
      <c r="AN29" s="584">
        <v>0.15388573486784557</v>
      </c>
      <c r="AS29" s="576" t="s">
        <v>611</v>
      </c>
      <c r="AT29" s="584">
        <v>4.5591074876635912E-2</v>
      </c>
      <c r="AY29" s="576" t="s">
        <v>611</v>
      </c>
      <c r="AZ29" s="584">
        <v>7.1663215025351709E-2</v>
      </c>
      <c r="BE29" s="576" t="s">
        <v>611</v>
      </c>
      <c r="BF29" s="584">
        <v>6.8475210477081383E-2</v>
      </c>
    </row>
    <row r="30" spans="1:58" ht="15.75" outlineLevel="2" thickBot="1">
      <c r="A30" s="374">
        <v>873</v>
      </c>
      <c r="B30" s="373" t="s">
        <v>533</v>
      </c>
      <c r="C30" s="427">
        <v>9752</v>
      </c>
      <c r="D30" s="428">
        <v>7356</v>
      </c>
      <c r="E30" s="555">
        <v>0.75430680885972112</v>
      </c>
      <c r="F30" s="429">
        <v>305</v>
      </c>
      <c r="G30" s="555">
        <v>3.127563576702215E-2</v>
      </c>
      <c r="H30" s="428">
        <v>185</v>
      </c>
      <c r="I30" s="430">
        <v>1.8970467596390483E-2</v>
      </c>
      <c r="J30" s="428">
        <v>19</v>
      </c>
      <c r="K30" s="430">
        <v>1.9483182936833471E-3</v>
      </c>
      <c r="L30" s="428">
        <v>9</v>
      </c>
      <c r="M30" s="430">
        <v>9.2288761279737486E-4</v>
      </c>
      <c r="N30" s="425">
        <v>7874</v>
      </c>
      <c r="O30" s="522">
        <v>0.80742411812961445</v>
      </c>
      <c r="P30" s="390">
        <v>7865</v>
      </c>
      <c r="Q30" s="392">
        <v>0.8065012305168171</v>
      </c>
      <c r="R30" s="424">
        <v>1878</v>
      </c>
      <c r="S30" s="899"/>
      <c r="T30" s="192"/>
      <c r="U30" s="576" t="s">
        <v>612</v>
      </c>
      <c r="V30" s="577">
        <v>1.5335373098859316E-2</v>
      </c>
      <c r="AA30" s="576" t="s">
        <v>612</v>
      </c>
      <c r="AB30" s="577">
        <v>1.4307198309149291E-2</v>
      </c>
      <c r="AG30" s="576" t="s">
        <v>612</v>
      </c>
      <c r="AH30" s="577">
        <v>1.7597315565669326E-2</v>
      </c>
      <c r="AM30" s="576" t="s">
        <v>612</v>
      </c>
      <c r="AN30" s="577">
        <v>1.2143457455019466E-2</v>
      </c>
      <c r="AS30" s="576" t="s">
        <v>612</v>
      </c>
      <c r="AT30" s="577">
        <v>1.3230351140670815E-2</v>
      </c>
      <c r="AY30" s="576" t="s">
        <v>612</v>
      </c>
      <c r="AZ30" s="577">
        <v>1.5568092551596087E-2</v>
      </c>
      <c r="BE30" s="576" t="s">
        <v>612</v>
      </c>
      <c r="BF30" s="577">
        <v>1.6426566884939195E-2</v>
      </c>
    </row>
    <row r="31" spans="1:58" ht="15.75" outlineLevel="2" thickBot="1">
      <c r="A31" s="375"/>
      <c r="B31" s="375" t="s">
        <v>395</v>
      </c>
      <c r="C31" s="367">
        <v>210077</v>
      </c>
      <c r="D31" s="367">
        <v>144340</v>
      </c>
      <c r="E31" s="581">
        <v>0.68708140348538871</v>
      </c>
      <c r="F31" s="367">
        <v>41260</v>
      </c>
      <c r="G31" s="581">
        <v>0.19640417561179949</v>
      </c>
      <c r="H31" s="367">
        <v>3156</v>
      </c>
      <c r="I31" s="581">
        <v>1.5023062972148308E-2</v>
      </c>
      <c r="J31" s="367">
        <v>1124</v>
      </c>
      <c r="K31" s="581">
        <v>5.3504191320325406E-3</v>
      </c>
      <c r="L31" s="367">
        <v>383</v>
      </c>
      <c r="M31" s="582">
        <v>1.8231410387619777E-3</v>
      </c>
      <c r="N31" s="367">
        <v>190263</v>
      </c>
      <c r="O31" s="385">
        <v>90.568220224013103</v>
      </c>
      <c r="P31" s="390">
        <v>189880</v>
      </c>
      <c r="Q31" s="392">
        <v>0.90385906120136905</v>
      </c>
      <c r="R31" s="368">
        <v>19814</v>
      </c>
      <c r="S31" s="899"/>
      <c r="U31" s="579" t="s">
        <v>613</v>
      </c>
      <c r="V31" s="578">
        <v>8.9784339353612165E-3</v>
      </c>
      <c r="AA31" s="579" t="s">
        <v>613</v>
      </c>
      <c r="AB31" s="578">
        <v>1.6827216193147178E-2</v>
      </c>
      <c r="AG31" s="579" t="s">
        <v>613</v>
      </c>
      <c r="AH31" s="578">
        <v>1.3605376582553105E-2</v>
      </c>
      <c r="AM31" s="579" t="s">
        <v>613</v>
      </c>
      <c r="AN31" s="578">
        <v>5.9516662950448518E-3</v>
      </c>
      <c r="AS31" s="579" t="s">
        <v>613</v>
      </c>
      <c r="AT31" s="578">
        <v>2.9321318744189371E-3</v>
      </c>
      <c r="AY31" s="579" t="s">
        <v>613</v>
      </c>
      <c r="AZ31" s="578">
        <v>4.1419695779475827E-3</v>
      </c>
      <c r="BE31" s="579" t="s">
        <v>613</v>
      </c>
      <c r="BF31" s="578">
        <v>1.7960710944808231E-3</v>
      </c>
    </row>
    <row r="32" spans="1:58" ht="15.75" outlineLevel="2" thickBot="1">
      <c r="A32" s="374">
        <v>31</v>
      </c>
      <c r="B32" s="373" t="s">
        <v>419</v>
      </c>
      <c r="C32" s="427">
        <v>27846</v>
      </c>
      <c r="D32" s="428">
        <v>18158</v>
      </c>
      <c r="E32" s="555">
        <v>0.6520864756158874</v>
      </c>
      <c r="F32" s="429">
        <v>3369</v>
      </c>
      <c r="G32" s="555">
        <v>0.12098685628097393</v>
      </c>
      <c r="H32" s="428">
        <v>436</v>
      </c>
      <c r="I32" s="430">
        <v>1.5657545069309775E-2</v>
      </c>
      <c r="J32" s="428">
        <v>105</v>
      </c>
      <c r="K32" s="430">
        <v>3.770739064856712E-3</v>
      </c>
      <c r="L32" s="428">
        <v>32</v>
      </c>
      <c r="M32" s="430">
        <v>1.1491776197658551E-3</v>
      </c>
      <c r="N32" s="425">
        <v>22100</v>
      </c>
      <c r="O32" s="522">
        <v>0.79365079365079361</v>
      </c>
      <c r="P32" s="390">
        <v>22068</v>
      </c>
      <c r="Q32" s="392">
        <v>0.79250161603102776</v>
      </c>
      <c r="R32" s="424">
        <v>5746</v>
      </c>
      <c r="S32" s="899"/>
    </row>
    <row r="33" spans="1:88" ht="15.75" outlineLevel="2" thickBot="1">
      <c r="A33" s="374">
        <v>40</v>
      </c>
      <c r="B33" s="373" t="s">
        <v>423</v>
      </c>
      <c r="C33" s="427">
        <v>19675</v>
      </c>
      <c r="D33" s="428">
        <v>15199</v>
      </c>
      <c r="E33" s="555">
        <v>0.77250317662007628</v>
      </c>
      <c r="F33" s="429">
        <v>1612</v>
      </c>
      <c r="G33" s="555">
        <v>8.1931385006353247E-2</v>
      </c>
      <c r="H33" s="428">
        <v>256</v>
      </c>
      <c r="I33" s="430">
        <v>1.3011435832274459E-2</v>
      </c>
      <c r="J33" s="428">
        <v>62</v>
      </c>
      <c r="K33" s="430">
        <v>3.1512071156289709E-3</v>
      </c>
      <c r="L33" s="428">
        <v>62</v>
      </c>
      <c r="M33" s="430">
        <v>3.1512071156289709E-3</v>
      </c>
      <c r="N33" s="425">
        <v>17191</v>
      </c>
      <c r="O33" s="522">
        <v>0.87374841168996187</v>
      </c>
      <c r="P33" s="390">
        <v>17129</v>
      </c>
      <c r="Q33" s="392">
        <v>0.87059720457433287</v>
      </c>
      <c r="R33" s="424">
        <v>2484</v>
      </c>
      <c r="S33" s="899"/>
    </row>
    <row r="34" spans="1:88" ht="15.75" outlineLevel="2" thickBot="1">
      <c r="A34" s="374">
        <v>190</v>
      </c>
      <c r="B34" s="373" t="s">
        <v>450</v>
      </c>
      <c r="C34" s="427">
        <v>10422</v>
      </c>
      <c r="D34" s="428">
        <v>6701</v>
      </c>
      <c r="E34" s="555">
        <v>0.64296680099788905</v>
      </c>
      <c r="F34" s="429">
        <v>3276</v>
      </c>
      <c r="G34" s="555">
        <v>0.31433506044905007</v>
      </c>
      <c r="H34" s="428">
        <v>207</v>
      </c>
      <c r="I34" s="430">
        <v>1.9861830742659757E-2</v>
      </c>
      <c r="J34" s="428">
        <v>171</v>
      </c>
      <c r="K34" s="430">
        <v>1.6407599309153715E-2</v>
      </c>
      <c r="L34" s="428">
        <v>23</v>
      </c>
      <c r="M34" s="430">
        <v>2.206870082517751E-3</v>
      </c>
      <c r="N34" s="425">
        <v>10378</v>
      </c>
      <c r="O34" s="522">
        <v>0.99577816158127042</v>
      </c>
      <c r="P34" s="390">
        <v>10355</v>
      </c>
      <c r="Q34" s="392">
        <v>0.99357129149875267</v>
      </c>
      <c r="R34" s="424">
        <v>44</v>
      </c>
      <c r="S34" s="899"/>
    </row>
    <row r="35" spans="1:88" ht="15.75" outlineLevel="2" thickBot="1">
      <c r="A35" s="374">
        <v>604</v>
      </c>
      <c r="B35" s="373" t="s">
        <v>496</v>
      </c>
      <c r="C35" s="427">
        <v>30501</v>
      </c>
      <c r="D35" s="428">
        <v>23794</v>
      </c>
      <c r="E35" s="555">
        <v>0.78010557030917016</v>
      </c>
      <c r="F35" s="429">
        <v>5700</v>
      </c>
      <c r="G35" s="555">
        <v>0.18687911871741911</v>
      </c>
      <c r="H35" s="428">
        <v>433</v>
      </c>
      <c r="I35" s="430">
        <v>1.4196255860463591E-2</v>
      </c>
      <c r="J35" s="428">
        <v>86</v>
      </c>
      <c r="K35" s="430">
        <v>2.8195796859119375E-3</v>
      </c>
      <c r="L35" s="428">
        <v>48</v>
      </c>
      <c r="M35" s="430">
        <v>1.5737188944624767E-3</v>
      </c>
      <c r="N35" s="425">
        <v>30061</v>
      </c>
      <c r="O35" s="522">
        <v>0.98557424346742728</v>
      </c>
      <c r="P35" s="390">
        <v>30013</v>
      </c>
      <c r="Q35" s="392">
        <v>0.98400052457296483</v>
      </c>
      <c r="R35" s="424">
        <v>440</v>
      </c>
      <c r="S35" s="899"/>
      <c r="T35" s="192"/>
    </row>
    <row r="36" spans="1:88" ht="15.75" outlineLevel="2" thickBot="1">
      <c r="A36" s="374">
        <v>670</v>
      </c>
      <c r="B36" s="373" t="s">
        <v>512</v>
      </c>
      <c r="C36" s="427">
        <v>22966</v>
      </c>
      <c r="D36" s="428">
        <v>13926</v>
      </c>
      <c r="E36" s="555">
        <v>0.60637464077331704</v>
      </c>
      <c r="F36" s="429">
        <v>3627</v>
      </c>
      <c r="G36" s="555">
        <v>0.1579291126012366</v>
      </c>
      <c r="H36" s="428">
        <v>409</v>
      </c>
      <c r="I36" s="430">
        <v>1.7808934947313421E-2</v>
      </c>
      <c r="J36" s="428">
        <v>238</v>
      </c>
      <c r="K36" s="430">
        <v>1.0363145519463554E-2</v>
      </c>
      <c r="L36" s="428">
        <v>35</v>
      </c>
      <c r="M36" s="430">
        <v>1.5239919881564052E-3</v>
      </c>
      <c r="N36" s="425">
        <v>18235</v>
      </c>
      <c r="O36" s="522">
        <v>0.79399982582948703</v>
      </c>
      <c r="P36" s="390">
        <v>18200</v>
      </c>
      <c r="Q36" s="392">
        <v>0.79247583384133069</v>
      </c>
      <c r="R36" s="424">
        <v>4731</v>
      </c>
      <c r="S36" s="899"/>
    </row>
    <row r="37" spans="1:88" ht="15.75" outlineLevel="2" thickBot="1">
      <c r="A37" s="374">
        <v>690</v>
      </c>
      <c r="B37" s="373" t="s">
        <v>516</v>
      </c>
      <c r="C37" s="427">
        <v>13075</v>
      </c>
      <c r="D37" s="428">
        <v>6069</v>
      </c>
      <c r="E37" s="555">
        <v>0.46416826003824091</v>
      </c>
      <c r="F37" s="429">
        <v>1619</v>
      </c>
      <c r="G37" s="555">
        <v>0.12382409177820268</v>
      </c>
      <c r="H37" s="428">
        <v>188</v>
      </c>
      <c r="I37" s="430">
        <v>1.4378585086042065E-2</v>
      </c>
      <c r="J37" s="428">
        <v>73</v>
      </c>
      <c r="K37" s="430">
        <v>5.5831739961759086E-3</v>
      </c>
      <c r="L37" s="428">
        <v>24</v>
      </c>
      <c r="M37" s="430">
        <v>1.8355640535372849E-3</v>
      </c>
      <c r="N37" s="425">
        <v>7973</v>
      </c>
      <c r="O37" s="522">
        <v>0.60978967495219882</v>
      </c>
      <c r="P37" s="390">
        <v>7949</v>
      </c>
      <c r="Q37" s="392">
        <v>0.60795411089866158</v>
      </c>
      <c r="R37" s="424">
        <v>5102</v>
      </c>
      <c r="S37" s="899"/>
    </row>
    <row r="38" spans="1:88" ht="15.75" outlineLevel="2" thickBot="1">
      <c r="A38" s="374">
        <v>736</v>
      </c>
      <c r="B38" s="373" t="s">
        <v>518</v>
      </c>
      <c r="C38" s="427">
        <v>40922</v>
      </c>
      <c r="D38" s="428">
        <v>28248</v>
      </c>
      <c r="E38" s="555">
        <v>0.69028884218757636</v>
      </c>
      <c r="F38" s="429">
        <v>14295</v>
      </c>
      <c r="G38" s="555">
        <v>0.34932310248765946</v>
      </c>
      <c r="H38" s="428">
        <v>500</v>
      </c>
      <c r="I38" s="430">
        <v>1.2218366648746395E-2</v>
      </c>
      <c r="J38" s="428">
        <v>118</v>
      </c>
      <c r="K38" s="430">
        <v>2.8835345291041495E-3</v>
      </c>
      <c r="L38" s="428">
        <v>106</v>
      </c>
      <c r="M38" s="430">
        <v>2.590293729534236E-3</v>
      </c>
      <c r="N38" s="425">
        <v>43267</v>
      </c>
      <c r="O38" s="522">
        <v>1.0573041395826206</v>
      </c>
      <c r="P38" s="390">
        <v>43161</v>
      </c>
      <c r="Q38" s="392">
        <v>1.0547138458530863</v>
      </c>
      <c r="R38" s="424">
        <v>-2345</v>
      </c>
      <c r="S38" s="899"/>
    </row>
    <row r="39" spans="1:88" ht="15.75" outlineLevel="2" thickBot="1">
      <c r="A39" s="374">
        <v>858</v>
      </c>
      <c r="B39" s="373" t="s">
        <v>531</v>
      </c>
      <c r="C39" s="427">
        <v>12556</v>
      </c>
      <c r="D39" s="428">
        <v>11353</v>
      </c>
      <c r="E39" s="555">
        <v>0.90418923223956671</v>
      </c>
      <c r="F39" s="429">
        <v>2914</v>
      </c>
      <c r="G39" s="555">
        <v>0.23208028034405861</v>
      </c>
      <c r="H39" s="428">
        <v>211</v>
      </c>
      <c r="I39" s="430">
        <v>1.6804714877349473E-2</v>
      </c>
      <c r="J39" s="428">
        <v>97</v>
      </c>
      <c r="K39" s="430">
        <v>7.725390251672507E-3</v>
      </c>
      <c r="L39" s="428">
        <v>16</v>
      </c>
      <c r="M39" s="430">
        <v>1.2742911755336094E-3</v>
      </c>
      <c r="N39" s="425">
        <v>14591</v>
      </c>
      <c r="O39" s="522">
        <v>1.1620739088881809</v>
      </c>
      <c r="P39" s="390">
        <v>14575</v>
      </c>
      <c r="Q39" s="392">
        <v>1.1607996177126474</v>
      </c>
      <c r="R39" s="424">
        <v>-2035</v>
      </c>
      <c r="S39" s="899"/>
    </row>
    <row r="40" spans="1:88" ht="15.75" outlineLevel="1" thickBot="1">
      <c r="A40" s="374">
        <v>885</v>
      </c>
      <c r="B40" s="373" t="s">
        <v>534</v>
      </c>
      <c r="C40" s="427">
        <v>8091</v>
      </c>
      <c r="D40" s="428">
        <v>5621</v>
      </c>
      <c r="E40" s="555">
        <v>0.69472253120751448</v>
      </c>
      <c r="F40" s="429">
        <v>1025</v>
      </c>
      <c r="G40" s="555">
        <v>0.12668396984303548</v>
      </c>
      <c r="H40" s="428">
        <v>99</v>
      </c>
      <c r="I40" s="430">
        <v>1.2235817575083427E-2</v>
      </c>
      <c r="J40" s="428">
        <v>62</v>
      </c>
      <c r="K40" s="430">
        <v>7.6628352490421452E-3</v>
      </c>
      <c r="L40" s="428">
        <v>9</v>
      </c>
      <c r="M40" s="430">
        <v>1.1123470522803114E-3</v>
      </c>
      <c r="N40" s="425">
        <v>6816</v>
      </c>
      <c r="O40" s="522">
        <v>0.84241750092695589</v>
      </c>
      <c r="P40" s="390">
        <v>6807</v>
      </c>
      <c r="Q40" s="392">
        <v>0.84130515387467553</v>
      </c>
      <c r="R40" s="424">
        <v>1275</v>
      </c>
      <c r="S40" s="899"/>
    </row>
    <row r="41" spans="1:88" ht="15.75" outlineLevel="2" thickBot="1">
      <c r="A41" s="374">
        <v>890</v>
      </c>
      <c r="B41" s="373" t="s">
        <v>536</v>
      </c>
      <c r="C41" s="427">
        <v>24023</v>
      </c>
      <c r="D41" s="428">
        <v>15271</v>
      </c>
      <c r="E41" s="555">
        <v>0.63568247096532493</v>
      </c>
      <c r="F41" s="429">
        <v>3823</v>
      </c>
      <c r="G41" s="555">
        <v>0.15913915830662281</v>
      </c>
      <c r="H41" s="428">
        <v>417</v>
      </c>
      <c r="I41" s="430">
        <v>1.7358364900303874E-2</v>
      </c>
      <c r="J41" s="428">
        <v>112</v>
      </c>
      <c r="K41" s="430">
        <v>4.6621987262207053E-3</v>
      </c>
      <c r="L41" s="428">
        <v>28</v>
      </c>
      <c r="M41" s="430">
        <v>1.1655496815551763E-3</v>
      </c>
      <c r="N41" s="425">
        <v>19651</v>
      </c>
      <c r="O41" s="522">
        <v>0.81800774258002751</v>
      </c>
      <c r="P41" s="390">
        <v>19623</v>
      </c>
      <c r="Q41" s="392">
        <v>0.81684219289847226</v>
      </c>
      <c r="R41" s="424">
        <v>4372</v>
      </c>
      <c r="S41" s="899"/>
    </row>
    <row r="42" spans="1:88" ht="15.75" outlineLevel="2" thickBot="1">
      <c r="A42" s="375"/>
      <c r="B42" s="375" t="s">
        <v>396</v>
      </c>
      <c r="C42" s="367">
        <v>222192</v>
      </c>
      <c r="D42" s="367">
        <v>151426</v>
      </c>
      <c r="E42" s="581">
        <v>0.68150968531720313</v>
      </c>
      <c r="F42" s="367">
        <v>35481</v>
      </c>
      <c r="G42" s="581">
        <v>0.15968621732555627</v>
      </c>
      <c r="H42" s="367">
        <v>4260</v>
      </c>
      <c r="I42" s="581">
        <v>1.9172607474616549E-2</v>
      </c>
      <c r="J42" s="367">
        <v>1520</v>
      </c>
      <c r="K42" s="581">
        <v>6.8409303665298484E-3</v>
      </c>
      <c r="L42" s="367">
        <v>315</v>
      </c>
      <c r="M42" s="582">
        <v>1.4176928062216462E-3</v>
      </c>
      <c r="N42" s="367">
        <v>193002</v>
      </c>
      <c r="O42" s="385">
        <v>86.862713329012749</v>
      </c>
      <c r="P42" s="390">
        <v>192687</v>
      </c>
      <c r="Q42" s="392">
        <v>0.8672094404839058</v>
      </c>
      <c r="R42" s="368">
        <v>29190</v>
      </c>
      <c r="S42" s="899"/>
      <c r="U42" s="574" t="s">
        <v>610</v>
      </c>
      <c r="V42" s="575">
        <v>0.65132042295888326</v>
      </c>
      <c r="AA42" s="574" t="s">
        <v>610</v>
      </c>
      <c r="AB42" s="575">
        <v>0.44302550256561185</v>
      </c>
      <c r="AG42" s="574" t="s">
        <v>610</v>
      </c>
      <c r="AH42" s="575">
        <v>0.83903704676826063</v>
      </c>
      <c r="AM42" s="574" t="s">
        <v>610</v>
      </c>
      <c r="AN42" s="575">
        <v>0.5149462452509902</v>
      </c>
      <c r="AS42" s="574" t="s">
        <v>610</v>
      </c>
      <c r="AT42" s="575">
        <v>0.5630035279869412</v>
      </c>
      <c r="AY42" s="574" t="s">
        <v>610</v>
      </c>
      <c r="AZ42" s="575">
        <v>0.92220329358319142</v>
      </c>
      <c r="BE42" s="574" t="s">
        <v>610</v>
      </c>
      <c r="BF42" s="575">
        <v>0.88112166041068674</v>
      </c>
      <c r="BK42" s="574" t="s">
        <v>610</v>
      </c>
      <c r="BL42" s="575">
        <v>0.87853670478788515</v>
      </c>
      <c r="BQ42" s="574" t="s">
        <v>610</v>
      </c>
      <c r="BR42" s="575">
        <v>0.89878542510121462</v>
      </c>
      <c r="BW42" s="574" t="s">
        <v>610</v>
      </c>
      <c r="BX42" s="575">
        <v>0.89760475552188357</v>
      </c>
      <c r="CC42" s="574" t="s">
        <v>610</v>
      </c>
      <c r="CD42" s="575">
        <v>0.69024826782009741</v>
      </c>
      <c r="CI42" s="574" t="s">
        <v>610</v>
      </c>
      <c r="CJ42" s="575">
        <v>0.93528289891926253</v>
      </c>
    </row>
    <row r="43" spans="1:88" ht="15.75" outlineLevel="2" thickBot="1">
      <c r="A43" s="374">
        <v>4</v>
      </c>
      <c r="B43" s="373" t="s">
        <v>416</v>
      </c>
      <c r="C43" s="427">
        <v>2855</v>
      </c>
      <c r="D43" s="428">
        <v>1410</v>
      </c>
      <c r="E43" s="555">
        <v>0.49387040280210159</v>
      </c>
      <c r="F43" s="429">
        <v>321</v>
      </c>
      <c r="G43" s="555">
        <v>0.11243432574430823</v>
      </c>
      <c r="H43" s="428">
        <v>37</v>
      </c>
      <c r="I43" s="430">
        <v>1.2959719789842382E-2</v>
      </c>
      <c r="J43" s="428">
        <v>29</v>
      </c>
      <c r="K43" s="430">
        <v>1.0157618213660246E-2</v>
      </c>
      <c r="L43" s="428">
        <v>2</v>
      </c>
      <c r="M43" s="430">
        <v>7.0052539404553418E-4</v>
      </c>
      <c r="N43" s="425">
        <v>1799</v>
      </c>
      <c r="O43" s="522">
        <v>0.63012259194395792</v>
      </c>
      <c r="P43" s="390">
        <v>1797</v>
      </c>
      <c r="Q43" s="392">
        <v>0.6294220665499124</v>
      </c>
      <c r="R43" s="424">
        <v>1056</v>
      </c>
      <c r="S43" s="899"/>
      <c r="U43" s="576" t="s">
        <v>611</v>
      </c>
      <c r="V43" s="577">
        <v>0.31700899854489567</v>
      </c>
      <c r="AA43" s="576" t="s">
        <v>611</v>
      </c>
      <c r="AB43" s="577">
        <v>0.52310330266542115</v>
      </c>
      <c r="AG43" s="576" t="s">
        <v>611</v>
      </c>
      <c r="AH43" s="577">
        <v>0.13514844981607987</v>
      </c>
      <c r="AM43" s="576" t="s">
        <v>611</v>
      </c>
      <c r="AN43" s="577">
        <v>0.42819497211219787</v>
      </c>
      <c r="AS43" s="576" t="s">
        <v>611</v>
      </c>
      <c r="AT43" s="577">
        <v>0.40989152756568903</v>
      </c>
      <c r="AY43" s="576" t="s">
        <v>611</v>
      </c>
      <c r="AZ43" s="577">
        <v>5.8489494605337873E-2</v>
      </c>
      <c r="BE43" s="576" t="s">
        <v>611</v>
      </c>
      <c r="BF43" s="577">
        <v>9.7151689114594833E-2</v>
      </c>
      <c r="BK43" s="576" t="s">
        <v>611</v>
      </c>
      <c r="BL43" s="577">
        <v>0.10065400622529989</v>
      </c>
      <c r="BQ43" s="576" t="s">
        <v>611</v>
      </c>
      <c r="BR43" s="577">
        <v>8.1848157268667301E-2</v>
      </c>
      <c r="BW43" s="576" t="s">
        <v>611</v>
      </c>
      <c r="BX43" s="577">
        <v>7.4450725566757969E-2</v>
      </c>
      <c r="CC43" s="576" t="s">
        <v>611</v>
      </c>
      <c r="CD43" s="577">
        <v>0.27806402625049154</v>
      </c>
      <c r="CI43" s="576" t="s">
        <v>611</v>
      </c>
      <c r="CJ43" s="577">
        <v>3.8779402415766051E-2</v>
      </c>
    </row>
    <row r="44" spans="1:88" ht="15.75" outlineLevel="2" thickBot="1">
      <c r="A44" s="374">
        <v>42</v>
      </c>
      <c r="B44" s="376" t="s">
        <v>424</v>
      </c>
      <c r="C44" s="427">
        <v>28049</v>
      </c>
      <c r="D44" s="428">
        <v>19069</v>
      </c>
      <c r="E44" s="555">
        <v>0.67984598381403971</v>
      </c>
      <c r="F44" s="429">
        <v>8973</v>
      </c>
      <c r="G44" s="555">
        <v>0.3199044529216728</v>
      </c>
      <c r="H44" s="428">
        <v>519</v>
      </c>
      <c r="I44" s="430">
        <v>1.8503333452172983E-2</v>
      </c>
      <c r="J44" s="428">
        <v>216</v>
      </c>
      <c r="K44" s="430">
        <v>7.7008092980141891E-3</v>
      </c>
      <c r="L44" s="428">
        <v>34</v>
      </c>
      <c r="M44" s="430">
        <v>1.2121644265392707E-3</v>
      </c>
      <c r="N44" s="425">
        <v>28811</v>
      </c>
      <c r="O44" s="522">
        <v>1.027166743912439</v>
      </c>
      <c r="P44" s="390">
        <v>28777</v>
      </c>
      <c r="Q44" s="392">
        <v>1.0259545794858997</v>
      </c>
      <c r="R44" s="424">
        <v>-762</v>
      </c>
      <c r="S44" s="899"/>
      <c r="U44" s="576" t="s">
        <v>612</v>
      </c>
      <c r="V44" s="577">
        <v>1.550079172435479E-2</v>
      </c>
      <c r="AA44" s="576" t="s">
        <v>612</v>
      </c>
      <c r="AB44" s="577">
        <v>1.2860049392826523E-2</v>
      </c>
      <c r="AG44" s="576" t="s">
        <v>612</v>
      </c>
      <c r="AH44" s="577">
        <v>1.9869942196531792E-2</v>
      </c>
      <c r="AM44" s="576" t="s">
        <v>612</v>
      </c>
      <c r="AN44" s="577">
        <v>8.3420903726457041E-3</v>
      </c>
      <c r="AS44" s="576" t="s">
        <v>612</v>
      </c>
      <c r="AT44" s="577">
        <v>1.0518140171660259E-2</v>
      </c>
      <c r="AY44" s="576" t="s">
        <v>612</v>
      </c>
      <c r="AZ44" s="577">
        <v>1.5900056785917091E-2</v>
      </c>
      <c r="BE44" s="576" t="s">
        <v>612</v>
      </c>
      <c r="BF44" s="577">
        <v>1.3027158313093399E-2</v>
      </c>
      <c r="BK44" s="576" t="s">
        <v>612</v>
      </c>
      <c r="BL44" s="577">
        <v>1.7364389885636343E-2</v>
      </c>
      <c r="BQ44" s="576" t="s">
        <v>612</v>
      </c>
      <c r="BR44" s="577">
        <v>1.5150882758044994E-2</v>
      </c>
      <c r="BW44" s="576" t="s">
        <v>612</v>
      </c>
      <c r="BX44" s="577">
        <v>1.6609359519785535E-2</v>
      </c>
      <c r="CC44" s="576" t="s">
        <v>612</v>
      </c>
      <c r="CD44" s="577">
        <v>2.1979362991688248E-2</v>
      </c>
      <c r="CI44" s="576" t="s">
        <v>612</v>
      </c>
      <c r="CJ44" s="577">
        <v>2.3521932612841703E-2</v>
      </c>
    </row>
    <row r="45" spans="1:88" ht="15.75" outlineLevel="2" thickBot="1">
      <c r="A45" s="374">
        <v>44</v>
      </c>
      <c r="B45" s="373" t="s">
        <v>425</v>
      </c>
      <c r="C45" s="427">
        <v>7483</v>
      </c>
      <c r="D45" s="428">
        <v>5623</v>
      </c>
      <c r="E45" s="555">
        <v>0.75143658960310034</v>
      </c>
      <c r="F45" s="429">
        <v>1300</v>
      </c>
      <c r="G45" s="555">
        <v>0.17372711479353201</v>
      </c>
      <c r="H45" s="428">
        <v>95</v>
      </c>
      <c r="I45" s="430">
        <v>1.2695443004142723E-2</v>
      </c>
      <c r="J45" s="428">
        <v>42</v>
      </c>
      <c r="K45" s="430">
        <v>5.6127221702525721E-3</v>
      </c>
      <c r="L45" s="428">
        <v>8</v>
      </c>
      <c r="M45" s="430">
        <v>1.0690899371909662E-3</v>
      </c>
      <c r="N45" s="425">
        <v>7068</v>
      </c>
      <c r="O45" s="522">
        <v>0.94454095950821859</v>
      </c>
      <c r="P45" s="390">
        <v>7060</v>
      </c>
      <c r="Q45" s="392">
        <v>0.94347186957102769</v>
      </c>
      <c r="R45" s="424">
        <v>415</v>
      </c>
      <c r="S45" s="899"/>
      <c r="U45" s="579" t="s">
        <v>613</v>
      </c>
      <c r="V45" s="578">
        <v>1.6169786771866271E-2</v>
      </c>
      <c r="AA45" s="579" t="s">
        <v>613</v>
      </c>
      <c r="AB45" s="578">
        <v>2.1011145376140451E-2</v>
      </c>
      <c r="AG45" s="579" t="s">
        <v>613</v>
      </c>
      <c r="AH45" s="578">
        <v>5.9445612191276935E-3</v>
      </c>
      <c r="AM45" s="579" t="s">
        <v>613</v>
      </c>
      <c r="AN45" s="578">
        <v>4.8516692264166196E-2</v>
      </c>
      <c r="AS45" s="579" t="s">
        <v>613</v>
      </c>
      <c r="AT45" s="578">
        <v>1.6586804275709546E-2</v>
      </c>
      <c r="AY45" s="579" t="s">
        <v>613</v>
      </c>
      <c r="AZ45" s="578">
        <v>3.4071550255536627E-3</v>
      </c>
      <c r="BE45" s="579" t="s">
        <v>613</v>
      </c>
      <c r="BF45" s="578">
        <v>8.6994921616250828E-3</v>
      </c>
      <c r="BK45" s="579" t="s">
        <v>613</v>
      </c>
      <c r="BL45" s="578">
        <v>3.4448991011786102E-3</v>
      </c>
      <c r="BQ45" s="579" t="s">
        <v>613</v>
      </c>
      <c r="BR45" s="578">
        <v>4.2155348720731246E-3</v>
      </c>
      <c r="BW45" s="579" t="s">
        <v>613</v>
      </c>
      <c r="BX45" s="578">
        <v>1.1335159391572935E-2</v>
      </c>
      <c r="CC45" s="579" t="s">
        <v>613</v>
      </c>
      <c r="CD45" s="578">
        <v>9.7083429377228785E-3</v>
      </c>
      <c r="CI45" s="579" t="s">
        <v>613</v>
      </c>
      <c r="CJ45" s="578">
        <v>2.4157660521296883E-3</v>
      </c>
    </row>
    <row r="46" spans="1:88" ht="15.75" outlineLevel="2" thickBot="1">
      <c r="A46" s="374">
        <v>59</v>
      </c>
      <c r="B46" s="373" t="s">
        <v>429</v>
      </c>
      <c r="C46" s="427">
        <v>5404</v>
      </c>
      <c r="D46" s="428">
        <v>2546</v>
      </c>
      <c r="E46" s="555">
        <v>0.47113249444855665</v>
      </c>
      <c r="F46" s="429">
        <v>739</v>
      </c>
      <c r="G46" s="555">
        <v>0.13675055514433754</v>
      </c>
      <c r="H46" s="428">
        <v>109</v>
      </c>
      <c r="I46" s="430">
        <v>2.0170244263508511E-2</v>
      </c>
      <c r="J46" s="428">
        <v>25</v>
      </c>
      <c r="K46" s="430">
        <v>4.6262028127313105E-3</v>
      </c>
      <c r="L46" s="428">
        <v>16</v>
      </c>
      <c r="M46" s="430">
        <v>2.9607698001480384E-3</v>
      </c>
      <c r="N46" s="425">
        <v>3435</v>
      </c>
      <c r="O46" s="522">
        <v>0.63564026646928207</v>
      </c>
      <c r="P46" s="390">
        <v>3419</v>
      </c>
      <c r="Q46" s="392">
        <v>0.63267949666913392</v>
      </c>
      <c r="R46" s="424">
        <v>1969</v>
      </c>
      <c r="S46" s="899"/>
    </row>
    <row r="47" spans="1:88" ht="15.75" outlineLevel="2" thickBot="1">
      <c r="A47" s="374">
        <v>113</v>
      </c>
      <c r="B47" s="373" t="s">
        <v>437</v>
      </c>
      <c r="C47" s="427">
        <v>10017</v>
      </c>
      <c r="D47" s="428">
        <v>6281</v>
      </c>
      <c r="E47" s="555">
        <v>0.62703404212838176</v>
      </c>
      <c r="F47" s="429">
        <v>1809</v>
      </c>
      <c r="G47" s="555">
        <v>0.18059299191374664</v>
      </c>
      <c r="H47" s="428">
        <v>117</v>
      </c>
      <c r="I47" s="430">
        <v>1.1680143755615454E-2</v>
      </c>
      <c r="J47" s="428">
        <v>53</v>
      </c>
      <c r="K47" s="430">
        <v>5.2910052910052907E-3</v>
      </c>
      <c r="L47" s="428">
        <v>12</v>
      </c>
      <c r="M47" s="430">
        <v>1.1979634621144056E-3</v>
      </c>
      <c r="N47" s="425">
        <v>8272</v>
      </c>
      <c r="O47" s="522">
        <v>0.82579614655086353</v>
      </c>
      <c r="P47" s="390">
        <v>8260</v>
      </c>
      <c r="Q47" s="392">
        <v>0.8245981830887491</v>
      </c>
      <c r="R47" s="424">
        <v>1745</v>
      </c>
      <c r="S47" s="899"/>
    </row>
    <row r="48" spans="1:88" ht="15.75" outlineLevel="2" thickBot="1">
      <c r="A48" s="374">
        <v>125</v>
      </c>
      <c r="B48" s="373" t="s">
        <v>439</v>
      </c>
      <c r="C48" s="427">
        <v>8870</v>
      </c>
      <c r="D48" s="428">
        <v>6925</v>
      </c>
      <c r="E48" s="555">
        <v>0.78072153325817362</v>
      </c>
      <c r="F48" s="429">
        <v>612</v>
      </c>
      <c r="G48" s="555">
        <v>6.8996617812852309E-2</v>
      </c>
      <c r="H48" s="428">
        <v>144</v>
      </c>
      <c r="I48" s="430">
        <v>1.6234498308906425E-2</v>
      </c>
      <c r="J48" s="428">
        <v>37</v>
      </c>
      <c r="K48" s="430">
        <v>4.1713641488162348E-3</v>
      </c>
      <c r="L48" s="428">
        <v>16</v>
      </c>
      <c r="M48" s="430">
        <v>1.8038331454340473E-3</v>
      </c>
      <c r="N48" s="425">
        <v>7734</v>
      </c>
      <c r="O48" s="522">
        <v>0.87192784667418266</v>
      </c>
      <c r="P48" s="390">
        <v>7718</v>
      </c>
      <c r="Q48" s="392">
        <v>0.87012401352874857</v>
      </c>
      <c r="R48" s="424">
        <v>1136</v>
      </c>
      <c r="S48" s="899"/>
    </row>
    <row r="49" spans="1:82" ht="15.75" outlineLevel="2" thickBot="1">
      <c r="A49" s="374">
        <v>138</v>
      </c>
      <c r="B49" s="373" t="s">
        <v>442</v>
      </c>
      <c r="C49" s="427">
        <v>16371</v>
      </c>
      <c r="D49" s="428">
        <v>11129</v>
      </c>
      <c r="E49" s="555">
        <v>0.67979964571498386</v>
      </c>
      <c r="F49" s="429">
        <v>2559</v>
      </c>
      <c r="G49" s="555">
        <v>0.15631299248671432</v>
      </c>
      <c r="H49" s="428">
        <v>321</v>
      </c>
      <c r="I49" s="430">
        <v>1.9607843137254902E-2</v>
      </c>
      <c r="J49" s="428">
        <v>114</v>
      </c>
      <c r="K49" s="430">
        <v>6.9635330767821146E-3</v>
      </c>
      <c r="L49" s="428">
        <v>27</v>
      </c>
      <c r="M49" s="430">
        <v>1.6492578339747114E-3</v>
      </c>
      <c r="N49" s="425">
        <v>14150</v>
      </c>
      <c r="O49" s="522">
        <v>0.86433327224970991</v>
      </c>
      <c r="P49" s="390">
        <v>14123</v>
      </c>
      <c r="Q49" s="392">
        <v>0.86268401441573517</v>
      </c>
      <c r="R49" s="424">
        <v>2221</v>
      </c>
      <c r="S49" s="899"/>
    </row>
    <row r="50" spans="1:82" ht="15.75" outlineLevel="2" thickBot="1">
      <c r="A50" s="374">
        <v>234</v>
      </c>
      <c r="B50" s="373" t="s">
        <v>455</v>
      </c>
      <c r="C50" s="427">
        <v>24586</v>
      </c>
      <c r="D50" s="428">
        <v>21715</v>
      </c>
      <c r="E50" s="555">
        <v>0.88322622630765479</v>
      </c>
      <c r="F50" s="429">
        <v>2261</v>
      </c>
      <c r="G50" s="555">
        <v>9.1962905718701707E-2</v>
      </c>
      <c r="H50" s="428">
        <v>392</v>
      </c>
      <c r="I50" s="430">
        <v>1.5944033189620108E-2</v>
      </c>
      <c r="J50" s="428">
        <v>126</v>
      </c>
      <c r="K50" s="430">
        <v>5.1248678109493207E-3</v>
      </c>
      <c r="L50" s="428">
        <v>37</v>
      </c>
      <c r="M50" s="430">
        <v>1.5049215000406736E-3</v>
      </c>
      <c r="N50" s="425">
        <v>24531</v>
      </c>
      <c r="O50" s="522">
        <v>0.99776295452696662</v>
      </c>
      <c r="P50" s="390">
        <v>24494</v>
      </c>
      <c r="Q50" s="392">
        <v>0.99625803302692584</v>
      </c>
      <c r="R50" s="424">
        <v>55</v>
      </c>
      <c r="S50" s="899"/>
    </row>
    <row r="51" spans="1:82" ht="15.75" outlineLevel="2" thickBot="1">
      <c r="A51" s="374">
        <v>240</v>
      </c>
      <c r="B51" s="373" t="s">
        <v>457</v>
      </c>
      <c r="C51" s="427">
        <v>12820</v>
      </c>
      <c r="D51" s="428">
        <v>6433</v>
      </c>
      <c r="E51" s="555">
        <v>0.5017940717628705</v>
      </c>
      <c r="F51" s="429">
        <v>1798</v>
      </c>
      <c r="G51" s="555">
        <v>0.14024960998439936</v>
      </c>
      <c r="H51" s="428">
        <v>247</v>
      </c>
      <c r="I51" s="430">
        <v>1.9266770670826834E-2</v>
      </c>
      <c r="J51" s="428">
        <v>92</v>
      </c>
      <c r="K51" s="430">
        <v>7.176287051482059E-3</v>
      </c>
      <c r="L51" s="428">
        <v>13</v>
      </c>
      <c r="M51" s="430">
        <v>1.0140405616224648E-3</v>
      </c>
      <c r="N51" s="425">
        <v>8583</v>
      </c>
      <c r="O51" s="522">
        <v>0.66950078003120128</v>
      </c>
      <c r="P51" s="390">
        <v>8570</v>
      </c>
      <c r="Q51" s="392">
        <v>0.66848673946957882</v>
      </c>
      <c r="R51" s="424">
        <v>4237</v>
      </c>
      <c r="S51" s="899"/>
    </row>
    <row r="52" spans="1:82" ht="15.75" outlineLevel="2" thickBot="1">
      <c r="A52" s="374">
        <v>284</v>
      </c>
      <c r="B52" s="373" t="s">
        <v>462</v>
      </c>
      <c r="C52" s="427">
        <v>21905</v>
      </c>
      <c r="D52" s="428">
        <v>18345</v>
      </c>
      <c r="E52" s="555">
        <v>0.83748002739100658</v>
      </c>
      <c r="F52" s="429">
        <v>2750</v>
      </c>
      <c r="G52" s="555">
        <v>0.12554211367267748</v>
      </c>
      <c r="H52" s="428">
        <v>633</v>
      </c>
      <c r="I52" s="430">
        <v>2.8897511983565397E-2</v>
      </c>
      <c r="J52" s="428">
        <v>140</v>
      </c>
      <c r="K52" s="430">
        <v>6.3912348778817621E-3</v>
      </c>
      <c r="L52" s="428">
        <v>30</v>
      </c>
      <c r="M52" s="430">
        <v>1.3695503309746632E-3</v>
      </c>
      <c r="N52" s="425">
        <v>21898</v>
      </c>
      <c r="O52" s="522">
        <v>0.99968043825610586</v>
      </c>
      <c r="P52" s="390">
        <v>21868</v>
      </c>
      <c r="Q52" s="392">
        <v>0.99831088792513123</v>
      </c>
      <c r="R52" s="424">
        <v>7</v>
      </c>
      <c r="S52" s="899"/>
    </row>
    <row r="53" spans="1:82" ht="15.75" outlineLevel="2" thickBot="1">
      <c r="A53" s="374">
        <v>306</v>
      </c>
      <c r="B53" s="373" t="s">
        <v>463</v>
      </c>
      <c r="C53" s="427">
        <v>5963</v>
      </c>
      <c r="D53" s="428">
        <v>4014</v>
      </c>
      <c r="E53" s="555">
        <v>0.67315109844038234</v>
      </c>
      <c r="F53" s="429">
        <v>1027</v>
      </c>
      <c r="G53" s="555">
        <v>0.17222874392084522</v>
      </c>
      <c r="H53" s="428">
        <v>99</v>
      </c>
      <c r="I53" s="430">
        <v>1.6602381351668624E-2</v>
      </c>
      <c r="J53" s="428">
        <v>30</v>
      </c>
      <c r="K53" s="430">
        <v>5.0310246520207953E-3</v>
      </c>
      <c r="L53" s="428">
        <v>1</v>
      </c>
      <c r="M53" s="430">
        <v>1.6770082173402648E-4</v>
      </c>
      <c r="N53" s="425">
        <v>5171</v>
      </c>
      <c r="O53" s="522">
        <v>0.86718094918665101</v>
      </c>
      <c r="P53" s="390">
        <v>5170</v>
      </c>
      <c r="Q53" s="392">
        <v>0.867013248364917</v>
      </c>
      <c r="R53" s="424">
        <v>792</v>
      </c>
      <c r="S53" s="899"/>
    </row>
    <row r="54" spans="1:82" ht="15.75" outlineLevel="2" thickBot="1">
      <c r="A54" s="374">
        <v>347</v>
      </c>
      <c r="B54" s="373" t="s">
        <v>470</v>
      </c>
      <c r="C54" s="427">
        <v>5716</v>
      </c>
      <c r="D54" s="428">
        <v>3083</v>
      </c>
      <c r="E54" s="555">
        <v>0.53936319104268715</v>
      </c>
      <c r="F54" s="429">
        <v>707</v>
      </c>
      <c r="G54" s="555">
        <v>0.12368789363191042</v>
      </c>
      <c r="H54" s="428">
        <v>96</v>
      </c>
      <c r="I54" s="430">
        <v>1.6794961511546535E-2</v>
      </c>
      <c r="J54" s="428">
        <v>38</v>
      </c>
      <c r="K54" s="430">
        <v>6.6480055983205036E-3</v>
      </c>
      <c r="L54" s="428">
        <v>4</v>
      </c>
      <c r="M54" s="430">
        <v>6.9979006298110562E-4</v>
      </c>
      <c r="N54" s="425">
        <v>3928</v>
      </c>
      <c r="O54" s="522">
        <v>0.68719384184744581</v>
      </c>
      <c r="P54" s="390">
        <v>3924</v>
      </c>
      <c r="Q54" s="392">
        <v>0.68649405178446465</v>
      </c>
      <c r="R54" s="424">
        <v>1788</v>
      </c>
      <c r="S54" s="899"/>
    </row>
    <row r="55" spans="1:82" ht="15.75" outlineLevel="2" thickBot="1">
      <c r="A55" s="374">
        <v>411</v>
      </c>
      <c r="B55" s="373" t="s">
        <v>480</v>
      </c>
      <c r="C55" s="427">
        <v>10649</v>
      </c>
      <c r="D55" s="428">
        <v>7298</v>
      </c>
      <c r="E55" s="555">
        <v>0.68532256549910786</v>
      </c>
      <c r="F55" s="429">
        <v>1122</v>
      </c>
      <c r="G55" s="555">
        <v>0.10536200582214292</v>
      </c>
      <c r="H55" s="428">
        <v>202</v>
      </c>
      <c r="I55" s="430">
        <v>1.8968917269227156E-2</v>
      </c>
      <c r="J55" s="428">
        <v>80</v>
      </c>
      <c r="K55" s="430">
        <v>7.5124424828622409E-3</v>
      </c>
      <c r="L55" s="428">
        <v>14</v>
      </c>
      <c r="M55" s="430">
        <v>1.3146774345008921E-3</v>
      </c>
      <c r="N55" s="425">
        <v>8716</v>
      </c>
      <c r="O55" s="522">
        <v>0.8184806085078411</v>
      </c>
      <c r="P55" s="390">
        <v>8702</v>
      </c>
      <c r="Q55" s="392">
        <v>0.81716593107334023</v>
      </c>
      <c r="R55" s="424">
        <v>1933</v>
      </c>
      <c r="S55" s="899"/>
    </row>
    <row r="56" spans="1:82" ht="15.75" outlineLevel="2" thickBot="1">
      <c r="A56" s="374">
        <v>501</v>
      </c>
      <c r="B56" s="373" t="s">
        <v>489</v>
      </c>
      <c r="C56" s="427">
        <v>3327</v>
      </c>
      <c r="D56" s="428">
        <v>1800</v>
      </c>
      <c r="E56" s="555">
        <v>0.54102795311091068</v>
      </c>
      <c r="F56" s="429">
        <v>281</v>
      </c>
      <c r="G56" s="555">
        <v>8.4460474902314397E-2</v>
      </c>
      <c r="H56" s="428">
        <v>52</v>
      </c>
      <c r="I56" s="430">
        <v>1.5629696423204088E-2</v>
      </c>
      <c r="J56" s="428">
        <v>12</v>
      </c>
      <c r="K56" s="430">
        <v>3.6068530207394047E-3</v>
      </c>
      <c r="L56" s="428">
        <v>5</v>
      </c>
      <c r="M56" s="430">
        <v>1.5028554253080854E-3</v>
      </c>
      <c r="N56" s="425">
        <v>2150</v>
      </c>
      <c r="O56" s="522">
        <v>0.64622783288247676</v>
      </c>
      <c r="P56" s="390">
        <v>2145</v>
      </c>
      <c r="Q56" s="392">
        <v>0.64472497745716861</v>
      </c>
      <c r="R56" s="424">
        <v>1177</v>
      </c>
      <c r="S56" s="899"/>
    </row>
    <row r="57" spans="1:82" ht="15.75" outlineLevel="2" thickBot="1">
      <c r="A57" s="374">
        <v>543</v>
      </c>
      <c r="B57" s="373" t="s">
        <v>491</v>
      </c>
      <c r="C57" s="427">
        <v>8644</v>
      </c>
      <c r="D57" s="428">
        <v>6542</v>
      </c>
      <c r="E57" s="555">
        <v>0.75682554372975475</v>
      </c>
      <c r="F57" s="429">
        <v>522</v>
      </c>
      <c r="G57" s="555">
        <v>6.0388708931050437E-2</v>
      </c>
      <c r="H57" s="428">
        <v>187</v>
      </c>
      <c r="I57" s="430">
        <v>2.163350300786673E-2</v>
      </c>
      <c r="J57" s="428">
        <v>38</v>
      </c>
      <c r="K57" s="430">
        <v>4.3961129106894958E-3</v>
      </c>
      <c r="L57" s="428">
        <v>12</v>
      </c>
      <c r="M57" s="430">
        <v>1.3882461823229986E-3</v>
      </c>
      <c r="N57" s="425">
        <v>7301</v>
      </c>
      <c r="O57" s="522">
        <v>0.84463211476168443</v>
      </c>
      <c r="P57" s="390">
        <v>7289</v>
      </c>
      <c r="Q57" s="392">
        <v>0.8432438685793614</v>
      </c>
      <c r="R57" s="424">
        <v>1343</v>
      </c>
      <c r="S57" s="899"/>
    </row>
    <row r="58" spans="1:82" ht="15.75" outlineLevel="2" thickBot="1">
      <c r="A58" s="374">
        <v>628</v>
      </c>
      <c r="B58" s="373" t="s">
        <v>499</v>
      </c>
      <c r="C58" s="427">
        <v>9668</v>
      </c>
      <c r="D58" s="428">
        <v>7050</v>
      </c>
      <c r="E58" s="555">
        <v>0.72920976417045924</v>
      </c>
      <c r="F58" s="429">
        <v>658</v>
      </c>
      <c r="G58" s="555">
        <v>6.8059577989242864E-2</v>
      </c>
      <c r="H58" s="428">
        <v>203</v>
      </c>
      <c r="I58" s="430">
        <v>2.0997103847745138E-2</v>
      </c>
      <c r="J58" s="428">
        <v>51</v>
      </c>
      <c r="K58" s="430">
        <v>5.2751344642118329E-3</v>
      </c>
      <c r="L58" s="428">
        <v>14</v>
      </c>
      <c r="M58" s="430">
        <v>1.4480761274306992E-3</v>
      </c>
      <c r="N58" s="425">
        <v>7976</v>
      </c>
      <c r="O58" s="522">
        <v>0.82498965659908974</v>
      </c>
      <c r="P58" s="390">
        <v>7962</v>
      </c>
      <c r="Q58" s="392">
        <v>0.82354158047165904</v>
      </c>
      <c r="R58" s="424">
        <v>1692</v>
      </c>
      <c r="S58" s="899"/>
    </row>
    <row r="59" spans="1:82" ht="15.75" outlineLevel="2" thickBot="1">
      <c r="A59" s="374">
        <v>656</v>
      </c>
      <c r="B59" s="374" t="s">
        <v>505</v>
      </c>
      <c r="C59" s="427">
        <v>16499</v>
      </c>
      <c r="D59" s="428">
        <v>7959</v>
      </c>
      <c r="E59" s="555">
        <v>0.4823928722952906</v>
      </c>
      <c r="F59" s="429">
        <v>4584</v>
      </c>
      <c r="G59" s="555">
        <v>0.27783502030426088</v>
      </c>
      <c r="H59" s="428">
        <v>251</v>
      </c>
      <c r="I59" s="430">
        <v>1.5213043214740287E-2</v>
      </c>
      <c r="J59" s="428">
        <v>249</v>
      </c>
      <c r="K59" s="430">
        <v>1.5091823746893751E-2</v>
      </c>
      <c r="L59" s="428">
        <v>21</v>
      </c>
      <c r="M59" s="430">
        <v>1.2728044123886295E-3</v>
      </c>
      <c r="N59" s="425">
        <v>13064</v>
      </c>
      <c r="O59" s="522">
        <v>0.79180556397357416</v>
      </c>
      <c r="P59" s="390">
        <v>13043</v>
      </c>
      <c r="Q59" s="392">
        <v>0.79053275956118552</v>
      </c>
      <c r="R59" s="424">
        <v>3435</v>
      </c>
      <c r="S59" s="899"/>
    </row>
    <row r="60" spans="1:82" ht="15.75" outlineLevel="1" thickBot="1">
      <c r="A60" s="374">
        <v>761</v>
      </c>
      <c r="B60" s="373" t="s">
        <v>520</v>
      </c>
      <c r="C60" s="427">
        <v>16089</v>
      </c>
      <c r="D60" s="428">
        <v>8912</v>
      </c>
      <c r="E60" s="555">
        <v>0.55391882652744107</v>
      </c>
      <c r="F60" s="429">
        <v>2794</v>
      </c>
      <c r="G60" s="555">
        <v>0.17365902169183914</v>
      </c>
      <c r="H60" s="428">
        <v>436</v>
      </c>
      <c r="I60" s="430">
        <v>2.7099260364224005E-2</v>
      </c>
      <c r="J60" s="428">
        <v>100</v>
      </c>
      <c r="K60" s="430">
        <v>6.2154266890422031E-3</v>
      </c>
      <c r="L60" s="428">
        <v>38</v>
      </c>
      <c r="M60" s="430">
        <v>2.361862141836037E-3</v>
      </c>
      <c r="N60" s="425">
        <v>12280</v>
      </c>
      <c r="O60" s="522">
        <v>0.7632543974143825</v>
      </c>
      <c r="P60" s="390">
        <v>12242</v>
      </c>
      <c r="Q60" s="392">
        <v>0.76089253527254641</v>
      </c>
      <c r="R60" s="424">
        <v>3809</v>
      </c>
      <c r="S60" s="899"/>
    </row>
    <row r="61" spans="1:82" ht="15.75" outlineLevel="2" thickBot="1">
      <c r="A61" s="374">
        <v>842</v>
      </c>
      <c r="B61" s="373" t="s">
        <v>527</v>
      </c>
      <c r="C61" s="427">
        <v>7277</v>
      </c>
      <c r="D61" s="428">
        <v>5292</v>
      </c>
      <c r="E61" s="555">
        <v>0.72722275663047964</v>
      </c>
      <c r="F61" s="429">
        <v>664</v>
      </c>
      <c r="G61" s="555">
        <v>9.1246392744262744E-2</v>
      </c>
      <c r="H61" s="428">
        <v>120</v>
      </c>
      <c r="I61" s="430">
        <v>1.6490311941734233E-2</v>
      </c>
      <c r="J61" s="428">
        <v>48</v>
      </c>
      <c r="K61" s="430">
        <v>6.5961247766936921E-3</v>
      </c>
      <c r="L61" s="428">
        <v>11</v>
      </c>
      <c r="M61" s="430">
        <v>1.5116119279923045E-3</v>
      </c>
      <c r="N61" s="425">
        <v>6135</v>
      </c>
      <c r="O61" s="522">
        <v>0.84306719802116259</v>
      </c>
      <c r="P61" s="390">
        <v>6124</v>
      </c>
      <c r="Q61" s="392">
        <v>0.84155558609317027</v>
      </c>
      <c r="R61" s="424">
        <v>1142</v>
      </c>
      <c r="S61" s="899"/>
      <c r="U61" s="574" t="s">
        <v>610</v>
      </c>
      <c r="V61" s="575">
        <v>0.76016431430377085</v>
      </c>
      <c r="AA61" s="574" t="s">
        <v>610</v>
      </c>
      <c r="AB61" s="575">
        <v>0.82282037339133585</v>
      </c>
      <c r="AG61" s="574" t="s">
        <v>610</v>
      </c>
      <c r="AH61" s="575">
        <v>0.88732558818378193</v>
      </c>
      <c r="AM61" s="574" t="s">
        <v>610</v>
      </c>
      <c r="AN61" s="575">
        <v>0.64712699179140509</v>
      </c>
      <c r="AS61" s="574" t="s">
        <v>610</v>
      </c>
      <c r="AT61" s="575">
        <v>0.79278979109052738</v>
      </c>
      <c r="AY61" s="574" t="s">
        <v>610</v>
      </c>
      <c r="AZ61" s="575">
        <v>0.76516483516483513</v>
      </c>
      <c r="BE61" s="574" t="s">
        <v>610</v>
      </c>
      <c r="BF61" s="575">
        <v>0.7634922631777582</v>
      </c>
      <c r="BK61" s="574" t="s">
        <v>610</v>
      </c>
      <c r="BL61" s="575">
        <v>0.65447973865295062</v>
      </c>
      <c r="BQ61" s="574" t="s">
        <v>610</v>
      </c>
      <c r="BR61" s="575">
        <v>0.77893653516295025</v>
      </c>
      <c r="BW61" s="574" t="s">
        <v>610</v>
      </c>
      <c r="BX61" s="575">
        <v>0.82467723004694837</v>
      </c>
      <c r="CC61" s="574" t="s">
        <v>610</v>
      </c>
      <c r="CD61" s="575">
        <v>0.77821943637568158</v>
      </c>
    </row>
    <row r="62" spans="1:82" ht="15.75" outlineLevel="2" thickBot="1">
      <c r="A62" s="375"/>
      <c r="B62" s="375" t="s">
        <v>397</v>
      </c>
      <c r="C62" s="367">
        <v>258339</v>
      </c>
      <c r="D62" s="367">
        <v>140014</v>
      </c>
      <c r="E62" s="581">
        <v>0.54197778887430859</v>
      </c>
      <c r="F62" s="367">
        <v>85473</v>
      </c>
      <c r="G62" s="581">
        <v>0.33085596832069492</v>
      </c>
      <c r="H62" s="367">
        <v>4311</v>
      </c>
      <c r="I62" s="581">
        <v>1.6687375889819191E-2</v>
      </c>
      <c r="J62" s="367">
        <v>1791</v>
      </c>
      <c r="K62" s="581">
        <v>6.9327511525553633E-3</v>
      </c>
      <c r="L62" s="367">
        <v>421</v>
      </c>
      <c r="M62" s="582">
        <v>1.6296416723762188E-3</v>
      </c>
      <c r="N62" s="367">
        <v>232010</v>
      </c>
      <c r="O62" s="385">
        <v>89.808352590975417</v>
      </c>
      <c r="P62" s="390">
        <v>231589</v>
      </c>
      <c r="Q62" s="392">
        <v>0.89645388423737804</v>
      </c>
      <c r="R62" s="368">
        <v>26329</v>
      </c>
      <c r="S62" s="899"/>
      <c r="U62" s="576" t="s">
        <v>611</v>
      </c>
      <c r="V62" s="577">
        <v>0.21729513376869602</v>
      </c>
      <c r="AA62" s="576" t="s">
        <v>611</v>
      </c>
      <c r="AB62" s="577">
        <v>0.15266449157150624</v>
      </c>
      <c r="AG62" s="576" t="s">
        <v>611</v>
      </c>
      <c r="AH62" s="577">
        <v>9.4109405102457813E-2</v>
      </c>
      <c r="AM62" s="576" t="s">
        <v>611</v>
      </c>
      <c r="AN62" s="577">
        <v>0.31636890391115402</v>
      </c>
      <c r="AS62" s="576" t="s">
        <v>611</v>
      </c>
      <c r="AT62" s="577">
        <v>0.18991770232899077</v>
      </c>
      <c r="AY62" s="576" t="s">
        <v>611</v>
      </c>
      <c r="AZ62" s="577">
        <v>0.19928571428571429</v>
      </c>
      <c r="BE62" s="576" t="s">
        <v>611</v>
      </c>
      <c r="BF62" s="577">
        <v>0.20367341804000502</v>
      </c>
      <c r="BK62" s="576" t="s">
        <v>611</v>
      </c>
      <c r="BL62" s="577">
        <v>0.33120177938416628</v>
      </c>
      <c r="BQ62" s="576" t="s">
        <v>611</v>
      </c>
      <c r="BR62" s="577">
        <v>0.19993138936535162</v>
      </c>
      <c r="BW62" s="576" t="s">
        <v>611</v>
      </c>
      <c r="BX62" s="577">
        <v>0.15038145539906103</v>
      </c>
      <c r="CC62" s="576" t="s">
        <v>611</v>
      </c>
      <c r="CD62" s="577">
        <v>0.19482240228303521</v>
      </c>
    </row>
    <row r="63" spans="1:82" ht="15.75" outlineLevel="2" thickBot="1">
      <c r="A63" s="374">
        <v>38</v>
      </c>
      <c r="B63" s="373" t="s">
        <v>422</v>
      </c>
      <c r="C63" s="427">
        <v>12121</v>
      </c>
      <c r="D63" s="428">
        <v>8511</v>
      </c>
      <c r="E63" s="555">
        <v>0.70216978797128948</v>
      </c>
      <c r="F63" s="429">
        <v>1006</v>
      </c>
      <c r="G63" s="555">
        <v>8.2996452437917659E-2</v>
      </c>
      <c r="H63" s="428">
        <v>159</v>
      </c>
      <c r="I63" s="430">
        <v>1.3117729560267305E-2</v>
      </c>
      <c r="J63" s="428">
        <v>38</v>
      </c>
      <c r="K63" s="430">
        <v>3.1350548634601107E-3</v>
      </c>
      <c r="L63" s="428">
        <v>15</v>
      </c>
      <c r="M63" s="430">
        <v>1.2375216566289911E-3</v>
      </c>
      <c r="N63" s="425">
        <v>9729</v>
      </c>
      <c r="O63" s="522">
        <v>0.80265654648956353</v>
      </c>
      <c r="P63" s="390">
        <v>9714</v>
      </c>
      <c r="Q63" s="392">
        <v>0.80141902483293459</v>
      </c>
      <c r="R63" s="424">
        <v>2392</v>
      </c>
      <c r="S63" s="899"/>
      <c r="U63" s="576" t="s">
        <v>612</v>
      </c>
      <c r="V63" s="577">
        <v>1.6621023804508112E-2</v>
      </c>
      <c r="AA63" s="576" t="s">
        <v>612</v>
      </c>
      <c r="AB63" s="577">
        <v>1.975711437375385E-2</v>
      </c>
      <c r="AG63" s="576" t="s">
        <v>612</v>
      </c>
      <c r="AH63" s="577">
        <v>1.4945414209819605E-2</v>
      </c>
      <c r="AM63" s="576" t="s">
        <v>612</v>
      </c>
      <c r="AN63" s="577">
        <v>1.9990342829550943E-2</v>
      </c>
      <c r="AS63" s="576" t="s">
        <v>612</v>
      </c>
      <c r="AT63" s="577">
        <v>1.4427081597974211E-2</v>
      </c>
      <c r="AY63" s="576" t="s">
        <v>612</v>
      </c>
      <c r="AZ63" s="577">
        <v>2.2472527472527471E-2</v>
      </c>
      <c r="BE63" s="576" t="s">
        <v>612</v>
      </c>
      <c r="BF63" s="577">
        <v>2.365077368222418E-2</v>
      </c>
      <c r="BK63" s="576" t="s">
        <v>612</v>
      </c>
      <c r="BL63" s="577">
        <v>1.158453233242974E-2</v>
      </c>
      <c r="BQ63" s="576" t="s">
        <v>612</v>
      </c>
      <c r="BR63" s="577">
        <v>1.4476843910806175E-2</v>
      </c>
      <c r="BW63" s="576" t="s">
        <v>612</v>
      </c>
      <c r="BX63" s="577">
        <v>1.4524647887323943E-2</v>
      </c>
      <c r="CC63" s="576" t="s">
        <v>612</v>
      </c>
      <c r="CD63" s="577">
        <v>2.1250573306833817E-2</v>
      </c>
    </row>
    <row r="64" spans="1:82" ht="15.75" outlineLevel="2" thickBot="1">
      <c r="A64" s="374">
        <v>86</v>
      </c>
      <c r="B64" s="373" t="s">
        <v>431</v>
      </c>
      <c r="C64" s="427">
        <v>6405</v>
      </c>
      <c r="D64" s="428">
        <v>2693</v>
      </c>
      <c r="E64" s="555">
        <v>0.4204527712724434</v>
      </c>
      <c r="F64" s="429">
        <v>1243</v>
      </c>
      <c r="G64" s="555">
        <v>0.19406713505074161</v>
      </c>
      <c r="H64" s="428">
        <v>102</v>
      </c>
      <c r="I64" s="430">
        <v>1.5925058548009369E-2</v>
      </c>
      <c r="J64" s="428">
        <v>36</v>
      </c>
      <c r="K64" s="430">
        <v>5.6206088992974239E-3</v>
      </c>
      <c r="L64" s="428">
        <v>12</v>
      </c>
      <c r="M64" s="430">
        <v>1.873536299765808E-3</v>
      </c>
      <c r="N64" s="425">
        <v>4086</v>
      </c>
      <c r="O64" s="522">
        <v>0.63793911007025761</v>
      </c>
      <c r="P64" s="390">
        <v>4074</v>
      </c>
      <c r="Q64" s="392">
        <v>0.63606557377049178</v>
      </c>
      <c r="R64" s="424">
        <v>2319</v>
      </c>
      <c r="S64" s="899"/>
      <c r="U64" s="579" t="s">
        <v>613</v>
      </c>
      <c r="V64" s="578">
        <v>5.9195281230250687E-3</v>
      </c>
      <c r="AA64" s="579" t="s">
        <v>613</v>
      </c>
      <c r="AB64" s="578">
        <v>4.7580206634040235E-3</v>
      </c>
      <c r="AG64" s="579" t="s">
        <v>613</v>
      </c>
      <c r="AH64" s="578">
        <v>3.6195925039406852E-3</v>
      </c>
      <c r="AM64" s="579" t="s">
        <v>613</v>
      </c>
      <c r="AN64" s="578">
        <v>1.6513761467889909E-2</v>
      </c>
      <c r="AS64" s="579" t="s">
        <v>613</v>
      </c>
      <c r="AT64" s="578">
        <v>2.8654249825075802E-3</v>
      </c>
      <c r="AY64" s="579" t="s">
        <v>613</v>
      </c>
      <c r="AZ64" s="578">
        <v>1.3076923076923076E-2</v>
      </c>
      <c r="BE64" s="579" t="s">
        <v>613</v>
      </c>
      <c r="BF64" s="578">
        <v>9.1835451000125794E-3</v>
      </c>
      <c r="BK64" s="579" t="s">
        <v>613</v>
      </c>
      <c r="BL64" s="578">
        <v>2.7339496304534185E-3</v>
      </c>
      <c r="BQ64" s="579" t="s">
        <v>613</v>
      </c>
      <c r="BR64" s="578">
        <v>6.6552315608919381E-3</v>
      </c>
      <c r="BW64" s="579" t="s">
        <v>613</v>
      </c>
      <c r="BX64" s="578">
        <v>9.0962441314553985E-3</v>
      </c>
      <c r="CC64" s="579" t="s">
        <v>613</v>
      </c>
      <c r="CD64" s="578">
        <v>5.7075880344493709E-3</v>
      </c>
    </row>
    <row r="65" spans="1:136" ht="15.75" outlineLevel="2" thickBot="1">
      <c r="A65" s="374">
        <v>107</v>
      </c>
      <c r="B65" s="373" t="s">
        <v>436</v>
      </c>
      <c r="C65" s="427">
        <v>8523</v>
      </c>
      <c r="D65" s="428">
        <v>5536</v>
      </c>
      <c r="E65" s="555">
        <v>0.64953654816379214</v>
      </c>
      <c r="F65" s="429">
        <v>673</v>
      </c>
      <c r="G65" s="555">
        <v>7.8962806523524581E-2</v>
      </c>
      <c r="H65" s="428">
        <v>184</v>
      </c>
      <c r="I65" s="430">
        <v>2.1588642496773437E-2</v>
      </c>
      <c r="J65" s="428">
        <v>35</v>
      </c>
      <c r="K65" s="430">
        <v>4.1065352575384252E-3</v>
      </c>
      <c r="L65" s="428">
        <v>20</v>
      </c>
      <c r="M65" s="430">
        <v>2.3465915757362433E-3</v>
      </c>
      <c r="N65" s="425">
        <v>6448</v>
      </c>
      <c r="O65" s="522">
        <v>0.75654112401736473</v>
      </c>
      <c r="P65" s="390">
        <v>6428</v>
      </c>
      <c r="Q65" s="392">
        <v>0.75419453244162848</v>
      </c>
      <c r="R65" s="424">
        <v>2075</v>
      </c>
      <c r="S65" s="899"/>
    </row>
    <row r="66" spans="1:136" ht="15.75" outlineLevel="2" thickBot="1">
      <c r="A66" s="374">
        <v>134</v>
      </c>
      <c r="B66" s="373" t="s">
        <v>441</v>
      </c>
      <c r="C66" s="427">
        <v>9755</v>
      </c>
      <c r="D66" s="428">
        <v>6240</v>
      </c>
      <c r="E66" s="555">
        <v>0.63967196309584828</v>
      </c>
      <c r="F66" s="429">
        <v>457</v>
      </c>
      <c r="G66" s="555">
        <v>4.6847770374167097E-2</v>
      </c>
      <c r="H66" s="428">
        <v>137</v>
      </c>
      <c r="I66" s="430">
        <v>1.4044079958995388E-2</v>
      </c>
      <c r="J66" s="428">
        <v>15</v>
      </c>
      <c r="K66" s="430">
        <v>1.5376729882111738E-3</v>
      </c>
      <c r="L66" s="428">
        <v>20</v>
      </c>
      <c r="M66" s="430">
        <v>2.0502306509482316E-3</v>
      </c>
      <c r="N66" s="425">
        <v>6869</v>
      </c>
      <c r="O66" s="522">
        <v>0.70415171706817015</v>
      </c>
      <c r="P66" s="390">
        <v>6849</v>
      </c>
      <c r="Q66" s="392">
        <v>0.70210148641722192</v>
      </c>
      <c r="R66" s="424">
        <v>2886</v>
      </c>
      <c r="S66" s="899"/>
    </row>
    <row r="67" spans="1:136" ht="15.75" outlineLevel="2" thickBot="1">
      <c r="A67" s="374">
        <v>150</v>
      </c>
      <c r="B67" s="374" t="s">
        <v>447</v>
      </c>
      <c r="C67" s="427">
        <v>4219</v>
      </c>
      <c r="D67" s="428">
        <v>1590</v>
      </c>
      <c r="E67" s="555">
        <v>0.37686655605593744</v>
      </c>
      <c r="F67" s="429">
        <v>1140</v>
      </c>
      <c r="G67" s="555">
        <v>0.27020621000237022</v>
      </c>
      <c r="H67" s="428">
        <v>119</v>
      </c>
      <c r="I67" s="430">
        <v>2.820573595638777E-2</v>
      </c>
      <c r="J67" s="428">
        <v>30</v>
      </c>
      <c r="K67" s="430">
        <v>7.11068973690448E-3</v>
      </c>
      <c r="L67" s="428">
        <v>10</v>
      </c>
      <c r="M67" s="430">
        <v>2.3702299123014932E-3</v>
      </c>
      <c r="N67" s="425">
        <v>2889</v>
      </c>
      <c r="O67" s="522">
        <v>0.68475942166390136</v>
      </c>
      <c r="P67" s="390">
        <v>2879</v>
      </c>
      <c r="Q67" s="392">
        <v>0.68238919175159996</v>
      </c>
      <c r="R67" s="424">
        <v>1330</v>
      </c>
      <c r="S67" s="899"/>
    </row>
    <row r="68" spans="1:136" ht="15.75" outlineLevel="2" thickBot="1">
      <c r="A68" s="374">
        <v>237</v>
      </c>
      <c r="B68" s="374" t="s">
        <v>456</v>
      </c>
      <c r="C68" s="427">
        <v>20360</v>
      </c>
      <c r="D68" s="428">
        <v>9266</v>
      </c>
      <c r="E68" s="555">
        <v>0.45510805500982321</v>
      </c>
      <c r="F68" s="429">
        <v>13219</v>
      </c>
      <c r="G68" s="555">
        <v>0.64926326129666012</v>
      </c>
      <c r="H68" s="428">
        <v>226</v>
      </c>
      <c r="I68" s="430">
        <v>1.1100196463654224E-2</v>
      </c>
      <c r="J68" s="428">
        <v>98</v>
      </c>
      <c r="K68" s="430">
        <v>4.8133595284872302E-3</v>
      </c>
      <c r="L68" s="428">
        <v>32</v>
      </c>
      <c r="M68" s="430">
        <v>1.5717092337917485E-3</v>
      </c>
      <c r="N68" s="425">
        <v>22841</v>
      </c>
      <c r="O68" s="522">
        <v>1.1218565815324164</v>
      </c>
      <c r="P68" s="390">
        <v>22809</v>
      </c>
      <c r="Q68" s="392">
        <v>1.1202848722986247</v>
      </c>
      <c r="R68" s="424">
        <v>-2481</v>
      </c>
      <c r="S68" s="899"/>
    </row>
    <row r="69" spans="1:136" ht="15.75" outlineLevel="2" thickBot="1">
      <c r="A69" s="374">
        <v>264</v>
      </c>
      <c r="B69" s="374" t="s">
        <v>459</v>
      </c>
      <c r="C69" s="427">
        <v>12062</v>
      </c>
      <c r="D69" s="428">
        <v>3036</v>
      </c>
      <c r="E69" s="555">
        <v>0.25169955231304925</v>
      </c>
      <c r="F69" s="429">
        <v>6430</v>
      </c>
      <c r="G69" s="555">
        <v>0.53307909136129994</v>
      </c>
      <c r="H69" s="428">
        <v>129</v>
      </c>
      <c r="I69" s="430">
        <v>1.0694743823578179E-2</v>
      </c>
      <c r="J69" s="428">
        <v>50</v>
      </c>
      <c r="K69" s="430">
        <v>4.1452495440225503E-3</v>
      </c>
      <c r="L69" s="428">
        <v>11</v>
      </c>
      <c r="M69" s="430">
        <v>9.1195489968496106E-4</v>
      </c>
      <c r="N69" s="425">
        <v>9656</v>
      </c>
      <c r="O69" s="522">
        <v>0.80053059194163489</v>
      </c>
      <c r="P69" s="390">
        <v>9645</v>
      </c>
      <c r="Q69" s="392">
        <v>0.79961863704194991</v>
      </c>
      <c r="R69" s="424">
        <v>2406</v>
      </c>
      <c r="S69" s="899"/>
    </row>
    <row r="70" spans="1:136" ht="15.75" outlineLevel="2" thickBot="1">
      <c r="A70" s="374">
        <v>310</v>
      </c>
      <c r="B70" s="377" t="s">
        <v>465</v>
      </c>
      <c r="C70" s="427">
        <v>10397</v>
      </c>
      <c r="D70" s="428">
        <v>4735</v>
      </c>
      <c r="E70" s="555">
        <v>0.45541983264403191</v>
      </c>
      <c r="F70" s="429">
        <v>2123</v>
      </c>
      <c r="G70" s="555">
        <v>0.20419351736077715</v>
      </c>
      <c r="H70" s="428">
        <v>135</v>
      </c>
      <c r="I70" s="430">
        <v>1.2984514763874194E-2</v>
      </c>
      <c r="J70" s="428">
        <v>140</v>
      </c>
      <c r="K70" s="430">
        <v>1.3465422718091757E-2</v>
      </c>
      <c r="L70" s="428">
        <v>14</v>
      </c>
      <c r="M70" s="430">
        <v>1.3465422718091757E-3</v>
      </c>
      <c r="N70" s="425">
        <v>7147</v>
      </c>
      <c r="O70" s="522">
        <v>0.68740982975858422</v>
      </c>
      <c r="P70" s="390">
        <v>7133</v>
      </c>
      <c r="Q70" s="392">
        <v>0.68606328748677503</v>
      </c>
      <c r="R70" s="424">
        <v>3250</v>
      </c>
      <c r="S70" s="899"/>
    </row>
    <row r="71" spans="1:136" ht="15.75" outlineLevel="2" thickBot="1">
      <c r="A71" s="374">
        <v>315</v>
      </c>
      <c r="B71" s="373" t="s">
        <v>467</v>
      </c>
      <c r="C71" s="427">
        <v>6966</v>
      </c>
      <c r="D71" s="428">
        <v>3944</v>
      </c>
      <c r="E71" s="555">
        <v>0.5661785816824576</v>
      </c>
      <c r="F71" s="429">
        <v>1086</v>
      </c>
      <c r="G71" s="555">
        <v>0.15590008613264428</v>
      </c>
      <c r="H71" s="428">
        <v>86</v>
      </c>
      <c r="I71" s="430">
        <v>1.2345679012345678E-2</v>
      </c>
      <c r="J71" s="428">
        <v>46</v>
      </c>
      <c r="K71" s="430">
        <v>6.6035027275337353E-3</v>
      </c>
      <c r="L71" s="428">
        <v>11</v>
      </c>
      <c r="M71" s="430">
        <v>1.5790984783232845E-3</v>
      </c>
      <c r="N71" s="425">
        <v>5173</v>
      </c>
      <c r="O71" s="522">
        <v>0.74260694803330463</v>
      </c>
      <c r="P71" s="390">
        <v>5162</v>
      </c>
      <c r="Q71" s="392">
        <v>0.74102784955498135</v>
      </c>
      <c r="R71" s="424">
        <v>1793</v>
      </c>
      <c r="S71" s="899"/>
    </row>
    <row r="72" spans="1:136" ht="15.75" outlineLevel="2" thickBot="1">
      <c r="A72" s="374">
        <v>361</v>
      </c>
      <c r="B72" s="373" t="s">
        <v>473</v>
      </c>
      <c r="C72" s="427">
        <v>28890</v>
      </c>
      <c r="D72" s="428">
        <v>16270</v>
      </c>
      <c r="E72" s="555">
        <v>0.56317064728279687</v>
      </c>
      <c r="F72" s="429">
        <v>2327</v>
      </c>
      <c r="G72" s="555">
        <v>8.054690204222914E-2</v>
      </c>
      <c r="H72" s="428">
        <v>523</v>
      </c>
      <c r="I72" s="430">
        <v>1.8103149878850814E-2</v>
      </c>
      <c r="J72" s="428">
        <v>81</v>
      </c>
      <c r="K72" s="430">
        <v>2.8037383177570091E-3</v>
      </c>
      <c r="L72" s="428">
        <v>55</v>
      </c>
      <c r="M72" s="430">
        <v>1.9037729318103151E-3</v>
      </c>
      <c r="N72" s="425">
        <v>19256</v>
      </c>
      <c r="O72" s="522">
        <v>0.66652821045344413</v>
      </c>
      <c r="P72" s="390">
        <v>19201</v>
      </c>
      <c r="Q72" s="392">
        <v>0.6646244375216338</v>
      </c>
      <c r="R72" s="424">
        <v>9634</v>
      </c>
      <c r="S72" s="899"/>
    </row>
    <row r="73" spans="1:136" ht="15.75" outlineLevel="2" thickBot="1">
      <c r="A73" s="374">
        <v>647</v>
      </c>
      <c r="B73" s="374" t="s">
        <v>502</v>
      </c>
      <c r="C73" s="427">
        <v>7649</v>
      </c>
      <c r="D73" s="428">
        <v>4340</v>
      </c>
      <c r="E73" s="555">
        <v>0.56739443064452866</v>
      </c>
      <c r="F73" s="429">
        <v>1296</v>
      </c>
      <c r="G73" s="555">
        <v>0.16943391292979473</v>
      </c>
      <c r="H73" s="428">
        <v>134</v>
      </c>
      <c r="I73" s="430">
        <v>1.7518629886259643E-2</v>
      </c>
      <c r="J73" s="428">
        <v>35</v>
      </c>
      <c r="K73" s="430">
        <v>4.5757615374558769E-3</v>
      </c>
      <c r="L73" s="428">
        <v>9</v>
      </c>
      <c r="M73" s="430">
        <v>1.1766243953457969E-3</v>
      </c>
      <c r="N73" s="425">
        <v>5814</v>
      </c>
      <c r="O73" s="522">
        <v>0.7600993593933848</v>
      </c>
      <c r="P73" s="390">
        <v>5805</v>
      </c>
      <c r="Q73" s="392">
        <v>0.75892273499803897</v>
      </c>
      <c r="R73" s="424">
        <v>1835</v>
      </c>
      <c r="S73" s="899"/>
    </row>
    <row r="74" spans="1:136" ht="15.75" outlineLevel="2" thickBot="1">
      <c r="A74" s="374">
        <v>658</v>
      </c>
      <c r="B74" s="377" t="s">
        <v>506</v>
      </c>
      <c r="C74" s="427">
        <v>3920</v>
      </c>
      <c r="D74" s="428">
        <v>1851</v>
      </c>
      <c r="E74" s="555">
        <v>0.47219387755102044</v>
      </c>
      <c r="F74" s="429">
        <v>968</v>
      </c>
      <c r="G74" s="555">
        <v>0.24693877551020407</v>
      </c>
      <c r="H74" s="428">
        <v>95</v>
      </c>
      <c r="I74" s="430">
        <v>2.423469387755102E-2</v>
      </c>
      <c r="J74" s="428">
        <v>32</v>
      </c>
      <c r="K74" s="430">
        <v>8.1632653061224497E-3</v>
      </c>
      <c r="L74" s="428">
        <v>1</v>
      </c>
      <c r="M74" s="430">
        <v>2.5510204081632655E-4</v>
      </c>
      <c r="N74" s="425">
        <v>2947</v>
      </c>
      <c r="O74" s="522">
        <v>0.75178571428571428</v>
      </c>
      <c r="P74" s="390">
        <v>2946</v>
      </c>
      <c r="Q74" s="392">
        <v>0.75153061224489792</v>
      </c>
      <c r="R74" s="424">
        <v>973</v>
      </c>
      <c r="S74" s="899"/>
      <c r="U74" s="574" t="s">
        <v>610</v>
      </c>
      <c r="V74" s="575">
        <v>0.78586515955928526</v>
      </c>
      <c r="AA74" s="574" t="s">
        <v>610</v>
      </c>
      <c r="AB74" s="575">
        <v>0.78464106844741233</v>
      </c>
      <c r="AG74" s="574" t="s">
        <v>610</v>
      </c>
      <c r="AH74" s="575">
        <v>0.66264725301456029</v>
      </c>
      <c r="AM74" s="574" t="s">
        <v>610</v>
      </c>
      <c r="AN74" s="575">
        <v>0.79645892351274783</v>
      </c>
      <c r="AS74" s="574" t="s">
        <v>610</v>
      </c>
      <c r="AT74" s="575">
        <v>0.74466218192453937</v>
      </c>
      <c r="AY74" s="574" t="s">
        <v>610</v>
      </c>
      <c r="AZ74" s="575">
        <v>0.7604116222760291</v>
      </c>
      <c r="BE74" s="574" t="s">
        <v>610</v>
      </c>
      <c r="BF74" s="575">
        <v>0.89725317439751229</v>
      </c>
      <c r="BK74" s="574" t="s">
        <v>610</v>
      </c>
      <c r="BL74" s="575">
        <v>0.78800538129292641</v>
      </c>
      <c r="BQ74" s="574" t="s">
        <v>610</v>
      </c>
      <c r="BR74" s="575">
        <v>0.88654364334122637</v>
      </c>
      <c r="BW74" s="574" t="s">
        <v>610</v>
      </c>
      <c r="BX74" s="575">
        <v>0.75064177362893814</v>
      </c>
      <c r="CC74" s="574" t="s">
        <v>610</v>
      </c>
      <c r="CD74" s="575">
        <v>0.83889701847448328</v>
      </c>
      <c r="CI74" s="574" t="s">
        <v>610</v>
      </c>
      <c r="CJ74" s="575">
        <v>0.7764023210831722</v>
      </c>
      <c r="CO74" s="574" t="s">
        <v>610</v>
      </c>
      <c r="CP74" s="575">
        <v>0.78567787971457692</v>
      </c>
      <c r="CU74" s="574" t="s">
        <v>610</v>
      </c>
      <c r="CV74" s="575">
        <v>0.83865777982073086</v>
      </c>
      <c r="DA74" s="574" t="s">
        <v>610</v>
      </c>
      <c r="DB74" s="575">
        <v>0.83916083916083917</v>
      </c>
      <c r="DG74" s="574" t="s">
        <v>610</v>
      </c>
      <c r="DH74" s="575">
        <v>0.89751680614624774</v>
      </c>
      <c r="DM74" s="574" t="s">
        <v>610</v>
      </c>
      <c r="DN74" s="575">
        <v>0.88545591559909576</v>
      </c>
      <c r="DS74" s="574" t="s">
        <v>610</v>
      </c>
      <c r="DT74" s="575">
        <v>0.61021237445373</v>
      </c>
      <c r="DY74" s="574" t="s">
        <v>610</v>
      </c>
      <c r="DZ74" s="575">
        <v>0.72798562326417249</v>
      </c>
      <c r="EE74" s="574" t="s">
        <v>610</v>
      </c>
      <c r="EF74" s="575">
        <v>0.86414108425865443</v>
      </c>
    </row>
    <row r="75" spans="1:136" ht="15.75" outlineLevel="2" thickBot="1">
      <c r="A75" s="374">
        <v>664</v>
      </c>
      <c r="B75" s="374" t="s">
        <v>509</v>
      </c>
      <c r="C75" s="427">
        <v>23573</v>
      </c>
      <c r="D75" s="428">
        <v>10901</v>
      </c>
      <c r="E75" s="555">
        <v>0.46243583761082596</v>
      </c>
      <c r="F75" s="429">
        <v>14705</v>
      </c>
      <c r="G75" s="555">
        <v>0.62380689772197007</v>
      </c>
      <c r="H75" s="428">
        <v>390</v>
      </c>
      <c r="I75" s="430">
        <v>1.6544351588681967E-2</v>
      </c>
      <c r="J75" s="428">
        <v>346</v>
      </c>
      <c r="K75" s="430">
        <v>1.4677809358164002E-2</v>
      </c>
      <c r="L75" s="428">
        <v>16</v>
      </c>
      <c r="M75" s="430">
        <v>6.7874262927926018E-4</v>
      </c>
      <c r="N75" s="425">
        <v>26358</v>
      </c>
      <c r="O75" s="522">
        <v>1.1181436389089212</v>
      </c>
      <c r="P75" s="390">
        <v>26342</v>
      </c>
      <c r="Q75" s="392">
        <v>1.1174648962796421</v>
      </c>
      <c r="R75" s="424">
        <v>-2785</v>
      </c>
      <c r="S75" s="899"/>
      <c r="U75" s="576" t="s">
        <v>611</v>
      </c>
      <c r="V75" s="577">
        <v>0.18413800619657786</v>
      </c>
      <c r="AA75" s="576" t="s">
        <v>611</v>
      </c>
      <c r="AB75" s="577">
        <v>0.17863105175292154</v>
      </c>
      <c r="AG75" s="576" t="s">
        <v>611</v>
      </c>
      <c r="AH75" s="577">
        <v>0.31181151614136288</v>
      </c>
      <c r="AM75" s="576" t="s">
        <v>611</v>
      </c>
      <c r="AN75" s="577">
        <v>0.18413597733711048</v>
      </c>
      <c r="AS75" s="576" t="s">
        <v>611</v>
      </c>
      <c r="AT75" s="577">
        <v>0.21614507165837965</v>
      </c>
      <c r="AY75" s="576" t="s">
        <v>611</v>
      </c>
      <c r="AZ75" s="577">
        <v>0.21900726392251815</v>
      </c>
      <c r="BE75" s="576" t="s">
        <v>611</v>
      </c>
      <c r="BF75" s="577">
        <v>7.9295154185022032E-2</v>
      </c>
      <c r="BK75" s="576" t="s">
        <v>611</v>
      </c>
      <c r="BL75" s="577">
        <v>0.18119379735183744</v>
      </c>
      <c r="BQ75" s="576" t="s">
        <v>611</v>
      </c>
      <c r="BR75" s="577">
        <v>9.2308320404997146E-2</v>
      </c>
      <c r="BW75" s="576" t="s">
        <v>611</v>
      </c>
      <c r="BX75" s="577">
        <v>0.20980163360560095</v>
      </c>
      <c r="CC75" s="576" t="s">
        <v>611</v>
      </c>
      <c r="CD75" s="577">
        <v>0.12575452716297786</v>
      </c>
      <c r="CI75" s="576" t="s">
        <v>611</v>
      </c>
      <c r="CJ75" s="577">
        <v>0.19864603481624757</v>
      </c>
      <c r="CO75" s="576" t="s">
        <v>611</v>
      </c>
      <c r="CP75" s="577">
        <v>0.18017329255861367</v>
      </c>
      <c r="CU75" s="576" t="s">
        <v>611</v>
      </c>
      <c r="CV75" s="577">
        <v>0.12893587680992874</v>
      </c>
      <c r="DA75" s="576" t="s">
        <v>611</v>
      </c>
      <c r="DB75" s="577">
        <v>0.131002331002331</v>
      </c>
      <c r="DG75" s="576" t="s">
        <v>611</v>
      </c>
      <c r="DH75" s="577">
        <v>7.1614761970091922E-2</v>
      </c>
      <c r="DM75" s="576" t="s">
        <v>611</v>
      </c>
      <c r="DN75" s="577">
        <v>8.2642552122582272E-2</v>
      </c>
      <c r="DS75" s="576" t="s">
        <v>611</v>
      </c>
      <c r="DT75" s="577">
        <v>0.35145288660584223</v>
      </c>
      <c r="DY75" s="576" t="s">
        <v>611</v>
      </c>
      <c r="DZ75" s="577">
        <v>0.22823068126123183</v>
      </c>
      <c r="EE75" s="576" t="s">
        <v>611</v>
      </c>
      <c r="EF75" s="577">
        <v>0.10842586544741999</v>
      </c>
    </row>
    <row r="76" spans="1:136" ht="15.75" outlineLevel="2" thickBot="1">
      <c r="A76" s="374">
        <v>686</v>
      </c>
      <c r="B76" s="376" t="s">
        <v>515</v>
      </c>
      <c r="C76" s="427">
        <v>39054</v>
      </c>
      <c r="D76" s="428">
        <v>17625</v>
      </c>
      <c r="E76" s="555">
        <v>0.4512982024888616</v>
      </c>
      <c r="F76" s="429">
        <v>21097</v>
      </c>
      <c r="G76" s="555">
        <v>0.54020074768269577</v>
      </c>
      <c r="H76" s="428">
        <v>652</v>
      </c>
      <c r="I76" s="430">
        <v>1.6694832795616326E-2</v>
      </c>
      <c r="J76" s="428">
        <v>158</v>
      </c>
      <c r="K76" s="430">
        <v>4.0456803400419931E-3</v>
      </c>
      <c r="L76" s="428">
        <v>36</v>
      </c>
      <c r="M76" s="430">
        <v>9.2180058380703642E-4</v>
      </c>
      <c r="N76" s="425">
        <v>39568</v>
      </c>
      <c r="O76" s="522">
        <v>1.0131612638910228</v>
      </c>
      <c r="P76" s="390">
        <v>39532</v>
      </c>
      <c r="Q76" s="392">
        <v>1.0122394633072156</v>
      </c>
      <c r="R76" s="424">
        <v>-514</v>
      </c>
      <c r="S76" s="899"/>
      <c r="U76" s="576" t="s">
        <v>612</v>
      </c>
      <c r="V76" s="577">
        <v>2.2108393404848277E-2</v>
      </c>
      <c r="AA76" s="576" t="s">
        <v>612</v>
      </c>
      <c r="AB76" s="577">
        <v>2.0589872008903727E-2</v>
      </c>
      <c r="AG76" s="576" t="s">
        <v>612</v>
      </c>
      <c r="AH76" s="577">
        <v>1.8035236473572646E-2</v>
      </c>
      <c r="AM76" s="576" t="s">
        <v>612</v>
      </c>
      <c r="AN76" s="577">
        <v>1.3456090651558074E-2</v>
      </c>
      <c r="AS76" s="576" t="s">
        <v>612</v>
      </c>
      <c r="AT76" s="577">
        <v>3.1880666861655457E-2</v>
      </c>
      <c r="AY76" s="576" t="s">
        <v>612</v>
      </c>
      <c r="AZ76" s="577">
        <v>1.4164648910411623E-2</v>
      </c>
      <c r="BE76" s="576" t="s">
        <v>612</v>
      </c>
      <c r="BF76" s="577">
        <v>1.8657683337652241E-2</v>
      </c>
      <c r="BK76" s="576" t="s">
        <v>612</v>
      </c>
      <c r="BL76" s="577">
        <v>2.2728881965588046E-2</v>
      </c>
      <c r="BQ76" s="576" t="s">
        <v>612</v>
      </c>
      <c r="BR76" s="577">
        <v>1.6003919327182169E-2</v>
      </c>
      <c r="BW76" s="576" t="s">
        <v>612</v>
      </c>
      <c r="BX76" s="577">
        <v>2.882147024504084E-2</v>
      </c>
      <c r="CC76" s="576" t="s">
        <v>612</v>
      </c>
      <c r="CD76" s="577">
        <v>2.8946405706969089E-2</v>
      </c>
      <c r="CI76" s="576" t="s">
        <v>612</v>
      </c>
      <c r="CJ76" s="577">
        <v>1.9148936170212766E-2</v>
      </c>
      <c r="CO76" s="576" t="s">
        <v>612</v>
      </c>
      <c r="CP76" s="577">
        <v>2.4464831804281346E-2</v>
      </c>
      <c r="CU76" s="576" t="s">
        <v>612</v>
      </c>
      <c r="CV76" s="577">
        <v>2.3213054470236728E-2</v>
      </c>
      <c r="DA76" s="576" t="s">
        <v>612</v>
      </c>
      <c r="DB76" s="577">
        <v>2.4242424242424242E-2</v>
      </c>
      <c r="DG76" s="576" t="s">
        <v>612</v>
      </c>
      <c r="DH76" s="577">
        <v>2.5655096721086568E-2</v>
      </c>
      <c r="DM76" s="576" t="s">
        <v>612</v>
      </c>
      <c r="DN76" s="577">
        <v>2.5496106505903039E-2</v>
      </c>
      <c r="DS76" s="576" t="s">
        <v>612</v>
      </c>
      <c r="DT76" s="577">
        <v>1.9244038948094764E-2</v>
      </c>
      <c r="DY76" s="576" t="s">
        <v>612</v>
      </c>
      <c r="DZ76" s="577">
        <v>3.5615095572618855E-2</v>
      </c>
      <c r="EE76" s="576" t="s">
        <v>612</v>
      </c>
      <c r="EF76" s="577">
        <v>1.9595035924232528E-2</v>
      </c>
    </row>
    <row r="77" spans="1:136" ht="15.75" outlineLevel="2" thickBot="1">
      <c r="A77" s="374">
        <v>819</v>
      </c>
      <c r="B77" s="373" t="s">
        <v>525</v>
      </c>
      <c r="C77" s="427">
        <v>5266</v>
      </c>
      <c r="D77" s="428">
        <v>3851</v>
      </c>
      <c r="E77" s="555">
        <v>0.7312951006456514</v>
      </c>
      <c r="F77" s="429">
        <v>766</v>
      </c>
      <c r="G77" s="555">
        <v>0.14546145081655906</v>
      </c>
      <c r="H77" s="428">
        <v>98</v>
      </c>
      <c r="I77" s="430">
        <v>1.8609950626661601E-2</v>
      </c>
      <c r="J77" s="428">
        <v>45</v>
      </c>
      <c r="K77" s="430">
        <v>8.5453854918344091E-3</v>
      </c>
      <c r="L77" s="428">
        <v>3</v>
      </c>
      <c r="M77" s="430">
        <v>5.6969236612229395E-4</v>
      </c>
      <c r="N77" s="425">
        <v>4763</v>
      </c>
      <c r="O77" s="522">
        <v>0.90448157994682876</v>
      </c>
      <c r="P77" s="390">
        <v>4760</v>
      </c>
      <c r="Q77" s="392">
        <v>0.9039118875807064</v>
      </c>
      <c r="R77" s="424">
        <v>503</v>
      </c>
      <c r="S77" s="899"/>
      <c r="U77" s="579" t="s">
        <v>613</v>
      </c>
      <c r="V77" s="578">
        <v>7.8884408392885866E-3</v>
      </c>
      <c r="AA77" s="579" t="s">
        <v>613</v>
      </c>
      <c r="AB77" s="578">
        <v>1.6138007790762382E-2</v>
      </c>
      <c r="AG77" s="579" t="s">
        <v>613</v>
      </c>
      <c r="AH77" s="578">
        <v>7.5059943705042221E-3</v>
      </c>
      <c r="AM77" s="579" t="s">
        <v>613</v>
      </c>
      <c r="AN77" s="578">
        <v>5.9490084985835698E-3</v>
      </c>
      <c r="AS77" s="579" t="s">
        <v>613</v>
      </c>
      <c r="AT77" s="578">
        <v>7.3120795554255632E-3</v>
      </c>
      <c r="AY77" s="579" t="s">
        <v>613</v>
      </c>
      <c r="AZ77" s="578">
        <v>6.4164648910411621E-3</v>
      </c>
      <c r="BE77" s="579" t="s">
        <v>613</v>
      </c>
      <c r="BF77" s="578">
        <v>4.7939880798134231E-3</v>
      </c>
      <c r="BK77" s="579" t="s">
        <v>613</v>
      </c>
      <c r="BL77" s="578">
        <v>8.0719393896480918E-3</v>
      </c>
      <c r="BQ77" s="579" t="s">
        <v>613</v>
      </c>
      <c r="BR77" s="578">
        <v>5.1441169265942681E-3</v>
      </c>
      <c r="BW77" s="579" t="s">
        <v>613</v>
      </c>
      <c r="BX77" s="578">
        <v>1.073512252042007E-2</v>
      </c>
      <c r="CC77" s="579" t="s">
        <v>613</v>
      </c>
      <c r="CD77" s="578">
        <v>6.4020486555697821E-3</v>
      </c>
      <c r="CI77" s="579" t="s">
        <v>613</v>
      </c>
      <c r="CJ77" s="578">
        <v>5.8027079303675051E-3</v>
      </c>
      <c r="CO77" s="579" t="s">
        <v>613</v>
      </c>
      <c r="CP77" s="578">
        <v>9.6839959225280322E-3</v>
      </c>
      <c r="CU77" s="579" t="s">
        <v>613</v>
      </c>
      <c r="CV77" s="578">
        <v>9.1932888991036535E-3</v>
      </c>
      <c r="DA77" s="579" t="s">
        <v>613</v>
      </c>
      <c r="DB77" s="578">
        <v>5.5944055944055944E-3</v>
      </c>
      <c r="DG77" s="579" t="s">
        <v>613</v>
      </c>
      <c r="DH77" s="578">
        <v>5.2133351625737413E-3</v>
      </c>
      <c r="DM77" s="579" t="s">
        <v>613</v>
      </c>
      <c r="DN77" s="578">
        <v>6.4054257724189901E-3</v>
      </c>
      <c r="DS77" s="579" t="s">
        <v>613</v>
      </c>
      <c r="DT77" s="578">
        <v>1.9090699992333052E-2</v>
      </c>
      <c r="DY77" s="579" t="s">
        <v>613</v>
      </c>
      <c r="DZ77" s="578">
        <v>8.1685999019768009E-3</v>
      </c>
      <c r="EE77" s="579" t="s">
        <v>613</v>
      </c>
      <c r="EF77" s="578">
        <v>7.8380143696930114E-3</v>
      </c>
    </row>
    <row r="78" spans="1:136" ht="15.75" outlineLevel="1" thickBot="1">
      <c r="A78" s="374">
        <v>854</v>
      </c>
      <c r="B78" s="373" t="s">
        <v>529</v>
      </c>
      <c r="C78" s="427">
        <v>14722</v>
      </c>
      <c r="D78" s="428">
        <v>12883</v>
      </c>
      <c r="E78" s="555">
        <v>0.87508490694199159</v>
      </c>
      <c r="F78" s="429">
        <v>1060</v>
      </c>
      <c r="G78" s="555">
        <v>7.2001086808857487E-2</v>
      </c>
      <c r="H78" s="428">
        <v>259</v>
      </c>
      <c r="I78" s="430">
        <v>1.7592718380654803E-2</v>
      </c>
      <c r="J78" s="428">
        <v>184</v>
      </c>
      <c r="K78" s="430">
        <v>1.2498301861160169E-2</v>
      </c>
      <c r="L78" s="428">
        <v>45</v>
      </c>
      <c r="M78" s="430">
        <v>3.0566499116967804E-3</v>
      </c>
      <c r="N78" s="425">
        <v>14431</v>
      </c>
      <c r="O78" s="522">
        <v>0.98023366390436084</v>
      </c>
      <c r="P78" s="390">
        <v>14386</v>
      </c>
      <c r="Q78" s="392">
        <v>0.97717701399266399</v>
      </c>
      <c r="R78" s="424">
        <v>291</v>
      </c>
      <c r="S78" s="899"/>
    </row>
    <row r="79" spans="1:136" ht="15.75" outlineLevel="2" thickBot="1">
      <c r="A79" s="374">
        <v>887</v>
      </c>
      <c r="B79" s="373" t="s">
        <v>535</v>
      </c>
      <c r="C79" s="427">
        <v>44457</v>
      </c>
      <c r="D79" s="428">
        <v>26742</v>
      </c>
      <c r="E79" s="555">
        <v>0.60152506916796</v>
      </c>
      <c r="F79" s="429">
        <v>15877</v>
      </c>
      <c r="G79" s="555">
        <v>0.35713161032008456</v>
      </c>
      <c r="H79" s="428">
        <v>883</v>
      </c>
      <c r="I79" s="430">
        <v>1.9861889016352881E-2</v>
      </c>
      <c r="J79" s="428">
        <v>422</v>
      </c>
      <c r="K79" s="430">
        <v>9.4923184200463376E-3</v>
      </c>
      <c r="L79" s="428">
        <v>111</v>
      </c>
      <c r="M79" s="430">
        <v>2.4967946555098184E-3</v>
      </c>
      <c r="N79" s="425">
        <v>44035</v>
      </c>
      <c r="O79" s="522">
        <v>0.99050768157995361</v>
      </c>
      <c r="P79" s="390">
        <v>43924</v>
      </c>
      <c r="Q79" s="392">
        <v>0.98801088692444383</v>
      </c>
      <c r="R79" s="424">
        <v>422</v>
      </c>
      <c r="S79" s="899"/>
    </row>
    <row r="80" spans="1:136" ht="15.75" outlineLevel="2" thickBot="1">
      <c r="A80" s="375"/>
      <c r="B80" s="375" t="s">
        <v>398</v>
      </c>
      <c r="C80" s="367">
        <v>722469</v>
      </c>
      <c r="D80" s="367">
        <v>288193</v>
      </c>
      <c r="E80" s="581">
        <v>0.39890016042210807</v>
      </c>
      <c r="F80" s="367">
        <v>427976</v>
      </c>
      <c r="G80" s="581">
        <v>0.59237974224499601</v>
      </c>
      <c r="H80" s="367">
        <v>9247</v>
      </c>
      <c r="I80" s="581">
        <v>1.2799165085283936E-2</v>
      </c>
      <c r="J80" s="367">
        <v>5004</v>
      </c>
      <c r="K80" s="581">
        <v>6.9262487387002072E-3</v>
      </c>
      <c r="L80" s="367">
        <v>897</v>
      </c>
      <c r="M80" s="581">
        <v>1.2415757631123272E-3</v>
      </c>
      <c r="N80" s="367">
        <v>731317</v>
      </c>
      <c r="O80" s="385">
        <v>100</v>
      </c>
      <c r="P80" s="390">
        <v>730420</v>
      </c>
      <c r="Q80" s="392">
        <v>1.0110053164910882</v>
      </c>
      <c r="R80" s="368">
        <v>-8848</v>
      </c>
      <c r="S80" s="899"/>
    </row>
    <row r="81" spans="1:124" ht="15.75" outlineLevel="2" thickBot="1">
      <c r="A81" s="374">
        <v>2</v>
      </c>
      <c r="B81" s="373" t="s">
        <v>415</v>
      </c>
      <c r="C81" s="427">
        <v>21468</v>
      </c>
      <c r="D81" s="428">
        <v>11677</v>
      </c>
      <c r="E81" s="555">
        <v>0.54392584311533443</v>
      </c>
      <c r="F81" s="429">
        <v>3166</v>
      </c>
      <c r="G81" s="555">
        <v>0.14747531209241663</v>
      </c>
      <c r="H81" s="428">
        <v>455</v>
      </c>
      <c r="I81" s="430">
        <v>2.1194335755543133E-2</v>
      </c>
      <c r="J81" s="428">
        <v>105</v>
      </c>
      <c r="K81" s="430">
        <v>4.8910005589714927E-3</v>
      </c>
      <c r="L81" s="428">
        <v>36</v>
      </c>
      <c r="M81" s="430">
        <v>1.6769144773616546E-3</v>
      </c>
      <c r="N81" s="425">
        <v>15439</v>
      </c>
      <c r="O81" s="522">
        <v>0.71916340599962736</v>
      </c>
      <c r="P81" s="390">
        <v>15403</v>
      </c>
      <c r="Q81" s="392">
        <v>0.71748649152226573</v>
      </c>
      <c r="R81" s="424">
        <v>6029</v>
      </c>
      <c r="S81" s="899"/>
    </row>
    <row r="82" spans="1:124" ht="15.75" outlineLevel="2" thickBot="1">
      <c r="A82" s="374">
        <v>21</v>
      </c>
      <c r="B82" s="373" t="s">
        <v>417</v>
      </c>
      <c r="C82" s="427">
        <v>4955</v>
      </c>
      <c r="D82" s="428">
        <v>2873</v>
      </c>
      <c r="E82" s="555">
        <v>0.57981836528758834</v>
      </c>
      <c r="F82" s="429">
        <v>494</v>
      </c>
      <c r="G82" s="555">
        <v>9.9697275479313827E-2</v>
      </c>
      <c r="H82" s="428">
        <v>57</v>
      </c>
      <c r="I82" s="430">
        <v>1.1503531786074672E-2</v>
      </c>
      <c r="J82" s="428">
        <v>57</v>
      </c>
      <c r="K82" s="430">
        <v>1.1503531786074672E-2</v>
      </c>
      <c r="L82" s="428">
        <v>6</v>
      </c>
      <c r="M82" s="430">
        <v>1.2108980827447023E-3</v>
      </c>
      <c r="N82" s="425">
        <v>3487</v>
      </c>
      <c r="O82" s="522">
        <v>0.70373360242179617</v>
      </c>
      <c r="P82" s="390">
        <v>3481</v>
      </c>
      <c r="Q82" s="392">
        <v>0.70252270433905151</v>
      </c>
      <c r="R82" s="424">
        <v>1468</v>
      </c>
      <c r="S82" s="899"/>
    </row>
    <row r="83" spans="1:124" ht="15.75" outlineLevel="2" thickBot="1">
      <c r="A83" s="374">
        <v>55</v>
      </c>
      <c r="B83" s="373" t="s">
        <v>428</v>
      </c>
      <c r="C83" s="427">
        <v>8024</v>
      </c>
      <c r="D83" s="428">
        <v>6198</v>
      </c>
      <c r="E83" s="555">
        <v>0.77243270189431701</v>
      </c>
      <c r="F83" s="429">
        <v>580</v>
      </c>
      <c r="G83" s="555">
        <v>7.2283150548354935E-2</v>
      </c>
      <c r="H83" s="428">
        <v>196</v>
      </c>
      <c r="I83" s="430">
        <v>2.4426719840478565E-2</v>
      </c>
      <c r="J83" s="428">
        <v>41</v>
      </c>
      <c r="K83" s="430">
        <v>5.1096709870388831E-3</v>
      </c>
      <c r="L83" s="428">
        <v>20</v>
      </c>
      <c r="M83" s="430">
        <v>2.4925224327018943E-3</v>
      </c>
      <c r="N83" s="425">
        <v>7035</v>
      </c>
      <c r="O83" s="522">
        <v>0.87674476570289128</v>
      </c>
      <c r="P83" s="390">
        <v>7015</v>
      </c>
      <c r="Q83" s="392">
        <v>0.87425224327018947</v>
      </c>
      <c r="R83" s="424">
        <v>989</v>
      </c>
      <c r="S83" s="899"/>
    </row>
    <row r="84" spans="1:124" ht="15.75" outlineLevel="2" thickBot="1">
      <c r="A84" s="374">
        <v>148</v>
      </c>
      <c r="B84" s="378" t="s">
        <v>446</v>
      </c>
      <c r="C84" s="427">
        <v>64265</v>
      </c>
      <c r="D84" s="428">
        <v>19210</v>
      </c>
      <c r="E84" s="555">
        <v>0.29891854041857929</v>
      </c>
      <c r="F84" s="429">
        <v>37733</v>
      </c>
      <c r="G84" s="555">
        <v>0.58714696957908663</v>
      </c>
      <c r="H84" s="428">
        <v>710</v>
      </c>
      <c r="I84" s="430">
        <v>1.1048004356959464E-2</v>
      </c>
      <c r="J84" s="428">
        <v>253</v>
      </c>
      <c r="K84" s="430">
        <v>3.9368240877616124E-3</v>
      </c>
      <c r="L84" s="428">
        <v>47</v>
      </c>
      <c r="M84" s="430">
        <v>7.313467672916829E-4</v>
      </c>
      <c r="N84" s="425">
        <v>57953</v>
      </c>
      <c r="O84" s="522">
        <v>0.90178168520967872</v>
      </c>
      <c r="P84" s="390">
        <v>57906</v>
      </c>
      <c r="Q84" s="392">
        <v>0.90105033844238702</v>
      </c>
      <c r="R84" s="424">
        <v>6312</v>
      </c>
      <c r="S84" s="899"/>
    </row>
    <row r="85" spans="1:124" ht="15.75" outlineLevel="1" thickBot="1">
      <c r="A85" s="374">
        <v>197</v>
      </c>
      <c r="B85" s="373" t="s">
        <v>451</v>
      </c>
      <c r="C85" s="427">
        <v>16551</v>
      </c>
      <c r="D85" s="428">
        <v>11611</v>
      </c>
      <c r="E85" s="555">
        <v>0.70152860854329047</v>
      </c>
      <c r="F85" s="429">
        <v>2774</v>
      </c>
      <c r="G85" s="555">
        <v>0.1676031659718446</v>
      </c>
      <c r="H85" s="428">
        <v>278</v>
      </c>
      <c r="I85" s="430">
        <v>1.6796568183191349E-2</v>
      </c>
      <c r="J85" s="428">
        <v>99</v>
      </c>
      <c r="K85" s="430">
        <v>5.9815116911364876E-3</v>
      </c>
      <c r="L85" s="428">
        <v>22</v>
      </c>
      <c r="M85" s="430">
        <v>1.3292248202525527E-3</v>
      </c>
      <c r="N85" s="425">
        <v>14784</v>
      </c>
      <c r="O85" s="522">
        <v>0.89323907920971546</v>
      </c>
      <c r="P85" s="390">
        <v>14762</v>
      </c>
      <c r="Q85" s="392">
        <v>0.89190985438946291</v>
      </c>
      <c r="R85" s="424">
        <v>1767</v>
      </c>
      <c r="S85" s="899"/>
    </row>
    <row r="86" spans="1:124" ht="15.75" outlineLevel="2" thickBot="1">
      <c r="A86" s="374">
        <v>206</v>
      </c>
      <c r="B86" s="374" t="s">
        <v>452</v>
      </c>
      <c r="C86" s="427">
        <v>5049</v>
      </c>
      <c r="D86" s="428">
        <v>2681</v>
      </c>
      <c r="E86" s="555">
        <v>0.53099623687858977</v>
      </c>
      <c r="F86" s="429">
        <v>714</v>
      </c>
      <c r="G86" s="555">
        <v>0.14141414141414141</v>
      </c>
      <c r="H86" s="428">
        <v>73</v>
      </c>
      <c r="I86" s="430">
        <v>1.4458308575955635E-2</v>
      </c>
      <c r="J86" s="428">
        <v>38</v>
      </c>
      <c r="K86" s="430">
        <v>7.5262428203604678E-3</v>
      </c>
      <c r="L86" s="428">
        <v>9</v>
      </c>
      <c r="M86" s="430">
        <v>1.7825311942959001E-3</v>
      </c>
      <c r="N86" s="425">
        <v>3515</v>
      </c>
      <c r="O86" s="522">
        <v>0.6961774608833432</v>
      </c>
      <c r="P86" s="390">
        <v>3506</v>
      </c>
      <c r="Q86" s="392">
        <v>0.69439492968904737</v>
      </c>
      <c r="R86" s="424">
        <v>1534</v>
      </c>
      <c r="S86" s="899"/>
    </row>
    <row r="87" spans="1:124" ht="15.75" outlineLevel="2" thickBot="1">
      <c r="A87" s="374">
        <v>313</v>
      </c>
      <c r="B87" s="373" t="s">
        <v>466</v>
      </c>
      <c r="C87" s="427">
        <v>10785</v>
      </c>
      <c r="D87" s="428">
        <v>6680</v>
      </c>
      <c r="E87" s="555">
        <v>0.61937876680574877</v>
      </c>
      <c r="F87" s="429">
        <v>1790</v>
      </c>
      <c r="G87" s="555">
        <v>0.16597125637459434</v>
      </c>
      <c r="H87" s="428">
        <v>206</v>
      </c>
      <c r="I87" s="430">
        <v>1.9100602688919797E-2</v>
      </c>
      <c r="J87" s="428">
        <v>88</v>
      </c>
      <c r="K87" s="430">
        <v>8.1594807603152519E-3</v>
      </c>
      <c r="L87" s="428">
        <v>15</v>
      </c>
      <c r="M87" s="430">
        <v>1.3908205841446453E-3</v>
      </c>
      <c r="N87" s="425">
        <v>8779</v>
      </c>
      <c r="O87" s="522">
        <v>0.81400092721372275</v>
      </c>
      <c r="P87" s="390">
        <v>8764</v>
      </c>
      <c r="Q87" s="392">
        <v>0.81261010662957811</v>
      </c>
      <c r="R87" s="424">
        <v>2006</v>
      </c>
      <c r="S87" s="899"/>
    </row>
    <row r="88" spans="1:124" ht="15.75" outlineLevel="2" thickBot="1">
      <c r="A88" s="374">
        <v>318</v>
      </c>
      <c r="B88" s="373" t="s">
        <v>468</v>
      </c>
      <c r="C88" s="427">
        <v>59710</v>
      </c>
      <c r="D88" s="428">
        <v>15705</v>
      </c>
      <c r="E88" s="555">
        <v>0.26302126946910065</v>
      </c>
      <c r="F88" s="429">
        <v>34445</v>
      </c>
      <c r="G88" s="555">
        <v>0.57687154580472277</v>
      </c>
      <c r="H88" s="428">
        <v>458</v>
      </c>
      <c r="I88" s="430">
        <v>7.6704069670072011E-3</v>
      </c>
      <c r="J88" s="428">
        <v>303</v>
      </c>
      <c r="K88" s="430">
        <v>5.0745268799196113E-3</v>
      </c>
      <c r="L88" s="428">
        <v>60</v>
      </c>
      <c r="M88" s="430">
        <v>1.0048568079048736E-3</v>
      </c>
      <c r="N88" s="425">
        <v>50971</v>
      </c>
      <c r="O88" s="522">
        <v>0.85364260592865515</v>
      </c>
      <c r="P88" s="390">
        <v>50911</v>
      </c>
      <c r="Q88" s="392">
        <v>0.8526377491207503</v>
      </c>
      <c r="R88" s="424">
        <v>8739</v>
      </c>
      <c r="S88" s="899"/>
    </row>
    <row r="89" spans="1:124" ht="15.75" outlineLevel="2" thickBot="1">
      <c r="A89" s="374">
        <v>321</v>
      </c>
      <c r="B89" s="373" t="s">
        <v>469</v>
      </c>
      <c r="C89" s="427">
        <v>9020</v>
      </c>
      <c r="D89" s="428">
        <v>4029</v>
      </c>
      <c r="E89" s="555">
        <v>0.44667405764966739</v>
      </c>
      <c r="F89" s="429">
        <v>2792</v>
      </c>
      <c r="G89" s="555">
        <v>0.30953436807095341</v>
      </c>
      <c r="H89" s="428">
        <v>105</v>
      </c>
      <c r="I89" s="430">
        <v>1.164079822616408E-2</v>
      </c>
      <c r="J89" s="428">
        <v>112</v>
      </c>
      <c r="K89" s="430">
        <v>1.2416851441241685E-2</v>
      </c>
      <c r="L89" s="428">
        <v>5</v>
      </c>
      <c r="M89" s="430">
        <v>5.5432372505543237E-4</v>
      </c>
      <c r="N89" s="425">
        <v>7043</v>
      </c>
      <c r="O89" s="522">
        <v>0.78082039911308199</v>
      </c>
      <c r="P89" s="390">
        <v>7038</v>
      </c>
      <c r="Q89" s="392">
        <v>0.78026607538802661</v>
      </c>
      <c r="R89" s="424">
        <v>1977</v>
      </c>
      <c r="S89" s="899"/>
      <c r="U89" s="574" t="s">
        <v>610</v>
      </c>
      <c r="V89" s="575">
        <v>0.60457966483727643</v>
      </c>
      <c r="AA89" s="574" t="s">
        <v>610</v>
      </c>
      <c r="AB89" s="575">
        <v>0.87615812229771461</v>
      </c>
      <c r="AG89" s="574" t="s">
        <v>610</v>
      </c>
      <c r="AH89" s="575">
        <v>0.66102110947471771</v>
      </c>
      <c r="AM89" s="574" t="s">
        <v>610</v>
      </c>
      <c r="AN89" s="575">
        <v>0.86123210952084628</v>
      </c>
      <c r="AS89" s="574" t="s">
        <v>610</v>
      </c>
      <c r="AT89" s="575">
        <v>0.91108190976784931</v>
      </c>
      <c r="AY89" s="574" t="s">
        <v>610</v>
      </c>
      <c r="AZ89" s="575">
        <v>0.55227509551927756</v>
      </c>
      <c r="BE89" s="574" t="s">
        <v>610</v>
      </c>
      <c r="BF89" s="575">
        <v>0.40624314963391644</v>
      </c>
      <c r="BK89" s="574" t="s">
        <v>610</v>
      </c>
      <c r="BL89" s="575">
        <v>0.31477449455676515</v>
      </c>
      <c r="BQ89" s="574" t="s">
        <v>610</v>
      </c>
      <c r="BR89" s="575">
        <v>0.66381606617131639</v>
      </c>
      <c r="BW89" s="574" t="s">
        <v>610</v>
      </c>
      <c r="BX89" s="575">
        <v>0.7640449438202247</v>
      </c>
      <c r="CC89" s="574" t="s">
        <v>610</v>
      </c>
      <c r="CD89" s="575">
        <v>0.84735170043226915</v>
      </c>
      <c r="CI89" s="574" t="s">
        <v>610</v>
      </c>
      <c r="CJ89" s="575">
        <v>0.74763135228251509</v>
      </c>
      <c r="CO89" s="574" t="s">
        <v>610</v>
      </c>
      <c r="CP89" s="575">
        <v>0.6283095723014257</v>
      </c>
      <c r="CU89" s="574" t="s">
        <v>610</v>
      </c>
      <c r="CV89" s="575">
        <v>0.41382582947384405</v>
      </c>
      <c r="DA89" s="574" t="s">
        <v>610</v>
      </c>
      <c r="DB89" s="575">
        <v>0.44584134372154205</v>
      </c>
      <c r="DG89" s="574" t="s">
        <v>610</v>
      </c>
      <c r="DH89" s="575">
        <v>0.80903361344537816</v>
      </c>
      <c r="DM89" s="574" t="s">
        <v>610</v>
      </c>
      <c r="DN89" s="575">
        <v>0.89552342555262066</v>
      </c>
      <c r="DS89" s="574" t="s">
        <v>610</v>
      </c>
      <c r="DT89" s="575">
        <v>0.6088243329387123</v>
      </c>
    </row>
    <row r="90" spans="1:124" ht="15.75" outlineLevel="2" thickBot="1">
      <c r="A90" s="374">
        <v>376</v>
      </c>
      <c r="B90" s="373" t="s">
        <v>476</v>
      </c>
      <c r="C90" s="427">
        <v>70387</v>
      </c>
      <c r="D90" s="428">
        <v>16876</v>
      </c>
      <c r="E90" s="555">
        <v>0.2397601829883359</v>
      </c>
      <c r="F90" s="429">
        <v>63575</v>
      </c>
      <c r="G90" s="555">
        <v>0.903220765198119</v>
      </c>
      <c r="H90" s="428">
        <v>701</v>
      </c>
      <c r="I90" s="430">
        <v>9.9592254251495305E-3</v>
      </c>
      <c r="J90" s="428">
        <v>357</v>
      </c>
      <c r="K90" s="430">
        <v>5.0719593106681631E-3</v>
      </c>
      <c r="L90" s="428">
        <v>89</v>
      </c>
      <c r="M90" s="430">
        <v>1.2644380354326793E-3</v>
      </c>
      <c r="N90" s="425">
        <v>81598</v>
      </c>
      <c r="O90" s="522">
        <v>1.1592765709577053</v>
      </c>
      <c r="P90" s="390">
        <v>81509</v>
      </c>
      <c r="Q90" s="392">
        <v>1.1580121329222726</v>
      </c>
      <c r="R90" s="424">
        <v>-11211</v>
      </c>
      <c r="S90" s="899"/>
      <c r="U90" s="576" t="s">
        <v>611</v>
      </c>
      <c r="V90" s="577">
        <v>0.36907193346834261</v>
      </c>
      <c r="AA90" s="576" t="s">
        <v>611</v>
      </c>
      <c r="AB90" s="577">
        <v>0.10356186946674902</v>
      </c>
      <c r="AG90" s="576" t="s">
        <v>611</v>
      </c>
      <c r="AH90" s="577">
        <v>0.30510554737358864</v>
      </c>
      <c r="AM90" s="576" t="s">
        <v>611</v>
      </c>
      <c r="AN90" s="577">
        <v>0.10469819539514623</v>
      </c>
      <c r="AS90" s="576" t="s">
        <v>611</v>
      </c>
      <c r="AT90" s="583">
        <v>6.6725069353190253E-2</v>
      </c>
      <c r="AY90" s="576" t="s">
        <v>611</v>
      </c>
      <c r="AZ90" s="577">
        <v>0.39597082320250088</v>
      </c>
      <c r="BE90" s="576" t="s">
        <v>611</v>
      </c>
      <c r="BF90" s="577">
        <v>0.57955193125520632</v>
      </c>
      <c r="BK90" s="576" t="s">
        <v>611</v>
      </c>
      <c r="BL90" s="577">
        <v>0.66666666666666663</v>
      </c>
      <c r="BQ90" s="576" t="s">
        <v>611</v>
      </c>
      <c r="BR90" s="577">
        <v>0.29763073040796301</v>
      </c>
      <c r="BW90" s="576" t="s">
        <v>611</v>
      </c>
      <c r="BX90" s="577">
        <v>0.21038357225881441</v>
      </c>
      <c r="CC90" s="576" t="s">
        <v>611</v>
      </c>
      <c r="CD90" s="577">
        <v>0.12119160460392688</v>
      </c>
      <c r="CI90" s="576" t="s">
        <v>611</v>
      </c>
      <c r="CJ90" s="577">
        <v>0.22325581395348837</v>
      </c>
      <c r="CO90" s="576" t="s">
        <v>611</v>
      </c>
      <c r="CP90" s="577">
        <v>0.32858112695179903</v>
      </c>
      <c r="CU90" s="576" t="s">
        <v>611</v>
      </c>
      <c r="CV90" s="577">
        <v>0.55823399893705872</v>
      </c>
      <c r="DA90" s="576" t="s">
        <v>611</v>
      </c>
      <c r="DB90" s="577">
        <v>0.53366892643934027</v>
      </c>
      <c r="DG90" s="576" t="s">
        <v>611</v>
      </c>
      <c r="DH90" s="577">
        <v>0.16092436974789917</v>
      </c>
      <c r="DM90" s="576" t="s">
        <v>611</v>
      </c>
      <c r="DN90" s="577">
        <v>7.3682747115250941E-2</v>
      </c>
      <c r="DS90" s="576" t="s">
        <v>611</v>
      </c>
      <c r="DT90" s="577">
        <v>0.36146525817320829</v>
      </c>
    </row>
    <row r="91" spans="1:124" ht="15.75" outlineLevel="2" thickBot="1">
      <c r="A91" s="374">
        <v>400</v>
      </c>
      <c r="B91" s="374" t="s">
        <v>479</v>
      </c>
      <c r="C91" s="427">
        <v>23072</v>
      </c>
      <c r="D91" s="428">
        <v>10289</v>
      </c>
      <c r="E91" s="555">
        <v>0.4459518030513176</v>
      </c>
      <c r="F91" s="429">
        <v>12819</v>
      </c>
      <c r="G91" s="555">
        <v>0.55560852981969489</v>
      </c>
      <c r="H91" s="428">
        <v>250</v>
      </c>
      <c r="I91" s="430">
        <v>1.0835644937586686E-2</v>
      </c>
      <c r="J91" s="428">
        <v>96</v>
      </c>
      <c r="K91" s="430">
        <v>4.160887656033287E-3</v>
      </c>
      <c r="L91" s="428">
        <v>38</v>
      </c>
      <c r="M91" s="430">
        <v>1.6470180305131761E-3</v>
      </c>
      <c r="N91" s="425">
        <v>23492</v>
      </c>
      <c r="O91" s="522">
        <v>1.0182038834951457</v>
      </c>
      <c r="P91" s="390">
        <v>23454</v>
      </c>
      <c r="Q91" s="392">
        <v>1.0165568654646324</v>
      </c>
      <c r="R91" s="424">
        <v>-420</v>
      </c>
      <c r="S91" s="899"/>
      <c r="U91" s="576" t="s">
        <v>612</v>
      </c>
      <c r="V91" s="577">
        <v>1.8614873763434361E-2</v>
      </c>
      <c r="AA91" s="576" t="s">
        <v>612</v>
      </c>
      <c r="AB91" s="577">
        <v>1.6368128474366892E-2</v>
      </c>
      <c r="AG91" s="576" t="s">
        <v>612</v>
      </c>
      <c r="AH91" s="577">
        <v>2.5036818851251842E-2</v>
      </c>
      <c r="AM91" s="576" t="s">
        <v>612</v>
      </c>
      <c r="AN91" s="577">
        <v>2.8624766645924081E-2</v>
      </c>
      <c r="AS91" s="576" t="s">
        <v>612</v>
      </c>
      <c r="AT91" s="577">
        <v>2.0002920134326179E-2</v>
      </c>
      <c r="AY91" s="576" t="s">
        <v>612</v>
      </c>
      <c r="AZ91" s="577">
        <v>4.133379645710316E-2</v>
      </c>
      <c r="BE91" s="576" t="s">
        <v>612</v>
      </c>
      <c r="BF91" s="577">
        <v>9.9083695032662553E-3</v>
      </c>
      <c r="BK91" s="576" t="s">
        <v>612</v>
      </c>
      <c r="BL91" s="577">
        <v>1.3374805598755831E-2</v>
      </c>
      <c r="BQ91" s="576" t="s">
        <v>612</v>
      </c>
      <c r="BR91" s="577">
        <v>1.89261180428992E-2</v>
      </c>
      <c r="BW91" s="576" t="s">
        <v>612</v>
      </c>
      <c r="BX91" s="577">
        <v>1.666020922123208E-2</v>
      </c>
      <c r="CC91" s="576" t="s">
        <v>612</v>
      </c>
      <c r="CD91" s="577">
        <v>2.7238164678922972E-2</v>
      </c>
      <c r="CI91" s="576" t="s">
        <v>612</v>
      </c>
      <c r="CJ91" s="577">
        <v>2.3083548664944015E-2</v>
      </c>
      <c r="CO91" s="576" t="s">
        <v>612</v>
      </c>
      <c r="CP91" s="577">
        <v>3.2247114731839784E-2</v>
      </c>
      <c r="CU91" s="576" t="s">
        <v>612</v>
      </c>
      <c r="CV91" s="577">
        <v>1.4805253967048819E-2</v>
      </c>
      <c r="DA91" s="576" t="s">
        <v>612</v>
      </c>
      <c r="DB91" s="577">
        <v>1.6492967722351513E-2</v>
      </c>
      <c r="DG91" s="576" t="s">
        <v>612</v>
      </c>
      <c r="DH91" s="577">
        <v>2.0588235294117647E-2</v>
      </c>
      <c r="DM91" s="576" t="s">
        <v>612</v>
      </c>
      <c r="DN91" s="577">
        <v>1.8003614625330181E-2</v>
      </c>
      <c r="DS91" s="576" t="s">
        <v>612</v>
      </c>
      <c r="DT91" s="577">
        <v>2.0102905017757945E-2</v>
      </c>
    </row>
    <row r="92" spans="1:124" ht="15.75" outlineLevel="2" thickBot="1">
      <c r="A92" s="374">
        <v>440</v>
      </c>
      <c r="B92" s="373" t="s">
        <v>482</v>
      </c>
      <c r="C92" s="427">
        <v>69898</v>
      </c>
      <c r="D92" s="428">
        <v>26855</v>
      </c>
      <c r="E92" s="555">
        <v>0.38420269535609031</v>
      </c>
      <c r="F92" s="429">
        <v>45923</v>
      </c>
      <c r="G92" s="555">
        <v>0.6570002002918538</v>
      </c>
      <c r="H92" s="428">
        <v>875</v>
      </c>
      <c r="I92" s="430">
        <v>1.2518240865260809E-2</v>
      </c>
      <c r="J92" s="428">
        <v>520</v>
      </c>
      <c r="K92" s="430">
        <v>7.4394117142121373E-3</v>
      </c>
      <c r="L92" s="428">
        <v>73</v>
      </c>
      <c r="M92" s="430">
        <v>1.0443789521874731E-3</v>
      </c>
      <c r="N92" s="425">
        <v>74246</v>
      </c>
      <c r="O92" s="522">
        <v>1.0622049271796046</v>
      </c>
      <c r="P92" s="390">
        <v>74173</v>
      </c>
      <c r="Q92" s="392">
        <v>1.0611605482274171</v>
      </c>
      <c r="R92" s="424">
        <v>-4348</v>
      </c>
      <c r="S92" s="899"/>
      <c r="U92" s="579" t="s">
        <v>613</v>
      </c>
      <c r="V92" s="578">
        <v>7.7335279309466336E-3</v>
      </c>
      <c r="AA92" s="579" t="s">
        <v>613</v>
      </c>
      <c r="AB92" s="578">
        <v>3.9118797611694461E-3</v>
      </c>
      <c r="AG92" s="579" t="s">
        <v>613</v>
      </c>
      <c r="AH92" s="578">
        <v>8.836524300441826E-3</v>
      </c>
      <c r="AM92" s="579" t="s">
        <v>613</v>
      </c>
      <c r="AN92" s="578">
        <v>5.4449284380833855E-3</v>
      </c>
      <c r="AS92" s="579" t="s">
        <v>613</v>
      </c>
      <c r="AT92" s="578">
        <v>2.1901007446342531E-3</v>
      </c>
      <c r="AY92" s="579" t="s">
        <v>613</v>
      </c>
      <c r="AZ92" s="578">
        <v>1.0420284821118444E-2</v>
      </c>
      <c r="BE92" s="579" t="s">
        <v>613</v>
      </c>
      <c r="BF92" s="578">
        <v>4.2965496076110311E-3</v>
      </c>
      <c r="BK92" s="579" t="s">
        <v>613</v>
      </c>
      <c r="BL92" s="578">
        <v>5.184033177812338E-3</v>
      </c>
      <c r="BQ92" s="579" t="s">
        <v>613</v>
      </c>
      <c r="BR92" s="578">
        <v>1.9627085377821395E-2</v>
      </c>
      <c r="BW92" s="579" t="s">
        <v>613</v>
      </c>
      <c r="BX92" s="578">
        <v>8.9112746997287873E-3</v>
      </c>
      <c r="CC92" s="579" t="s">
        <v>613</v>
      </c>
      <c r="CD92" s="578">
        <v>4.2185302848809954E-3</v>
      </c>
      <c r="CI92" s="579" t="s">
        <v>613</v>
      </c>
      <c r="CJ92" s="578">
        <v>6.029285099052541E-3</v>
      </c>
      <c r="CO92" s="579" t="s">
        <v>613</v>
      </c>
      <c r="CP92" s="578">
        <v>1.0862186014935505E-2</v>
      </c>
      <c r="CU92" s="579" t="s">
        <v>613</v>
      </c>
      <c r="CV92" s="578">
        <v>1.313491762204844E-2</v>
      </c>
      <c r="DA92" s="579" t="s">
        <v>613</v>
      </c>
      <c r="DB92" s="578">
        <v>3.9967621167661645E-3</v>
      </c>
      <c r="DG92" s="579" t="s">
        <v>613</v>
      </c>
      <c r="DH92" s="578">
        <v>9.4537815126050414E-3</v>
      </c>
      <c r="DM92" s="579" t="s">
        <v>613</v>
      </c>
      <c r="DN92" s="578">
        <v>1.2790212706798277E-2</v>
      </c>
      <c r="DS92" s="579" t="s">
        <v>613</v>
      </c>
      <c r="DT92" s="578">
        <v>9.6075038703214641E-3</v>
      </c>
    </row>
    <row r="93" spans="1:124" ht="15.75" outlineLevel="2" thickBot="1">
      <c r="A93" s="374">
        <v>483</v>
      </c>
      <c r="B93" s="373" t="s">
        <v>486</v>
      </c>
      <c r="C93" s="427">
        <v>10812</v>
      </c>
      <c r="D93" s="428">
        <v>7615</v>
      </c>
      <c r="E93" s="555">
        <v>0.7043100258971513</v>
      </c>
      <c r="F93" s="429">
        <v>733</v>
      </c>
      <c r="G93" s="555">
        <v>6.7795042545320011E-2</v>
      </c>
      <c r="H93" s="428">
        <v>198</v>
      </c>
      <c r="I93" s="430">
        <v>1.8312985571587125E-2</v>
      </c>
      <c r="J93" s="428">
        <v>58</v>
      </c>
      <c r="K93" s="430">
        <v>5.3644099149093597E-3</v>
      </c>
      <c r="L93" s="428">
        <v>22</v>
      </c>
      <c r="M93" s="430">
        <v>2.0347761746207916E-3</v>
      </c>
      <c r="N93" s="425">
        <v>8626</v>
      </c>
      <c r="O93" s="522">
        <v>0.79781724010358857</v>
      </c>
      <c r="P93" s="390">
        <v>8604</v>
      </c>
      <c r="Q93" s="392">
        <v>0.79578246392896779</v>
      </c>
      <c r="R93" s="424">
        <v>2186</v>
      </c>
      <c r="S93" s="899"/>
    </row>
    <row r="94" spans="1:124" ht="15.75" outlineLevel="2" thickBot="1">
      <c r="A94" s="374">
        <v>541</v>
      </c>
      <c r="B94" s="374" t="s">
        <v>490</v>
      </c>
      <c r="C94" s="427">
        <v>22592</v>
      </c>
      <c r="D94" s="428">
        <v>13065</v>
      </c>
      <c r="E94" s="555">
        <v>0.57830205382436262</v>
      </c>
      <c r="F94" s="429">
        <v>6093</v>
      </c>
      <c r="G94" s="555">
        <v>0.26969723796033995</v>
      </c>
      <c r="H94" s="428">
        <v>295</v>
      </c>
      <c r="I94" s="430">
        <v>1.3057719546742209E-2</v>
      </c>
      <c r="J94" s="428">
        <v>79</v>
      </c>
      <c r="K94" s="430">
        <v>3.4968130311614732E-3</v>
      </c>
      <c r="L94" s="428">
        <v>35</v>
      </c>
      <c r="M94" s="430">
        <v>1.5492209631728046E-3</v>
      </c>
      <c r="N94" s="425">
        <v>19567</v>
      </c>
      <c r="O94" s="522">
        <v>0.86610304532577909</v>
      </c>
      <c r="P94" s="390">
        <v>19532</v>
      </c>
      <c r="Q94" s="392">
        <v>0.86455382436260619</v>
      </c>
      <c r="R94" s="424">
        <v>3025</v>
      </c>
      <c r="S94" s="899"/>
    </row>
    <row r="95" spans="1:124" ht="15.75" outlineLevel="2" thickBot="1">
      <c r="A95" s="374">
        <v>607</v>
      </c>
      <c r="B95" s="373" t="s">
        <v>497</v>
      </c>
      <c r="C95" s="427">
        <v>25431</v>
      </c>
      <c r="D95" s="428">
        <v>4343</v>
      </c>
      <c r="E95" s="555">
        <v>0.17077582478077935</v>
      </c>
      <c r="F95" s="429">
        <v>14771</v>
      </c>
      <c r="G95" s="555">
        <v>0.58082655027328856</v>
      </c>
      <c r="H95" s="428">
        <v>178</v>
      </c>
      <c r="I95" s="430">
        <v>6.9993315245173212E-3</v>
      </c>
      <c r="J95" s="428">
        <v>74</v>
      </c>
      <c r="K95" s="430">
        <v>2.9098344540128191E-3</v>
      </c>
      <c r="L95" s="428">
        <v>18</v>
      </c>
      <c r="M95" s="430">
        <v>7.0779756989501001E-4</v>
      </c>
      <c r="N95" s="425">
        <v>19384</v>
      </c>
      <c r="O95" s="522">
        <v>0.76221933860249302</v>
      </c>
      <c r="P95" s="390">
        <v>19366</v>
      </c>
      <c r="Q95" s="392">
        <v>0.76151154103259799</v>
      </c>
      <c r="R95" s="424">
        <v>6047</v>
      </c>
      <c r="S95" s="899"/>
    </row>
    <row r="96" spans="1:124" ht="15.75" outlineLevel="2" thickBot="1">
      <c r="A96" s="374">
        <v>615</v>
      </c>
      <c r="B96" s="373" t="s">
        <v>498</v>
      </c>
      <c r="C96" s="427">
        <v>146880</v>
      </c>
      <c r="D96" s="428">
        <v>39662</v>
      </c>
      <c r="E96" s="555">
        <v>0.27002995642701527</v>
      </c>
      <c r="F96" s="429">
        <v>163270</v>
      </c>
      <c r="G96" s="555">
        <v>1.1115876906318083</v>
      </c>
      <c r="H96" s="428">
        <v>1927</v>
      </c>
      <c r="I96" s="430">
        <v>1.3119553376906318E-2</v>
      </c>
      <c r="J96" s="428">
        <v>1883</v>
      </c>
      <c r="K96" s="430">
        <v>1.2819989106753813E-2</v>
      </c>
      <c r="L96" s="428">
        <v>215</v>
      </c>
      <c r="M96" s="430">
        <v>1.4637799564270152E-3</v>
      </c>
      <c r="N96" s="425">
        <v>206957</v>
      </c>
      <c r="O96" s="522">
        <v>1.4090209694989106</v>
      </c>
      <c r="P96" s="390">
        <v>206742</v>
      </c>
      <c r="Q96" s="392">
        <v>1.4075571895424837</v>
      </c>
      <c r="R96" s="424">
        <v>-60077</v>
      </c>
      <c r="S96" s="899"/>
    </row>
    <row r="97" spans="1:160" ht="15.75" outlineLevel="2" thickBot="1">
      <c r="A97" s="374">
        <v>649</v>
      </c>
      <c r="B97" s="373" t="s">
        <v>503</v>
      </c>
      <c r="C97" s="427">
        <v>16984</v>
      </c>
      <c r="D97" s="428">
        <v>10208</v>
      </c>
      <c r="E97" s="555">
        <v>0.60103626943005184</v>
      </c>
      <c r="F97" s="429">
        <v>2346</v>
      </c>
      <c r="G97" s="555">
        <v>0.13813000471031558</v>
      </c>
      <c r="H97" s="428">
        <v>267</v>
      </c>
      <c r="I97" s="430">
        <v>1.5720678285445124E-2</v>
      </c>
      <c r="J97" s="428">
        <v>155</v>
      </c>
      <c r="K97" s="430">
        <v>9.1262364578426746E-3</v>
      </c>
      <c r="L97" s="428">
        <v>27</v>
      </c>
      <c r="M97" s="430">
        <v>1.5897315120113047E-3</v>
      </c>
      <c r="N97" s="425">
        <v>13003</v>
      </c>
      <c r="O97" s="522">
        <v>0.76560292039566646</v>
      </c>
      <c r="P97" s="390">
        <v>12976</v>
      </c>
      <c r="Q97" s="392">
        <v>0.76401318888365521</v>
      </c>
      <c r="R97" s="424">
        <v>3981</v>
      </c>
      <c r="S97" s="899"/>
    </row>
    <row r="98" spans="1:160" ht="15.75" outlineLevel="2" thickBot="1">
      <c r="A98" s="374">
        <v>652</v>
      </c>
      <c r="B98" s="373" t="s">
        <v>504</v>
      </c>
      <c r="C98" s="427">
        <v>5996</v>
      </c>
      <c r="D98" s="428">
        <v>4906</v>
      </c>
      <c r="E98" s="555">
        <v>0.81821214142761844</v>
      </c>
      <c r="F98" s="429">
        <v>507</v>
      </c>
      <c r="G98" s="555">
        <v>8.4556370913942622E-2</v>
      </c>
      <c r="H98" s="428">
        <v>110</v>
      </c>
      <c r="I98" s="430">
        <v>1.8345563709139426E-2</v>
      </c>
      <c r="J98" s="428">
        <v>30</v>
      </c>
      <c r="K98" s="430">
        <v>5.0033355570380253E-3</v>
      </c>
      <c r="L98" s="428">
        <v>14</v>
      </c>
      <c r="M98" s="430">
        <v>2.3348899266177454E-3</v>
      </c>
      <c r="N98" s="425">
        <v>5567</v>
      </c>
      <c r="O98" s="522">
        <v>0.92845230153435621</v>
      </c>
      <c r="P98" s="390">
        <v>5553</v>
      </c>
      <c r="Q98" s="392">
        <v>0.92611741160773853</v>
      </c>
      <c r="R98" s="424">
        <v>429</v>
      </c>
      <c r="S98" s="899"/>
    </row>
    <row r="99" spans="1:160" ht="15.75" outlineLevel="2" thickBot="1">
      <c r="A99" s="374">
        <v>660</v>
      </c>
      <c r="B99" s="373" t="s">
        <v>508</v>
      </c>
      <c r="C99" s="427">
        <v>13791</v>
      </c>
      <c r="D99" s="428">
        <v>10423</v>
      </c>
      <c r="E99" s="555">
        <v>0.75578275687042273</v>
      </c>
      <c r="F99" s="429">
        <v>3339</v>
      </c>
      <c r="G99" s="555">
        <v>0.24211442244942355</v>
      </c>
      <c r="H99" s="428">
        <v>232</v>
      </c>
      <c r="I99" s="430">
        <v>1.6822565441229786E-2</v>
      </c>
      <c r="J99" s="428">
        <v>81</v>
      </c>
      <c r="K99" s="430">
        <v>5.8733956928431587E-3</v>
      </c>
      <c r="L99" s="428">
        <v>17</v>
      </c>
      <c r="M99" s="430">
        <v>1.2326879849177E-3</v>
      </c>
      <c r="N99" s="425">
        <v>14092</v>
      </c>
      <c r="O99" s="522">
        <v>1.0218258284388368</v>
      </c>
      <c r="P99" s="390">
        <v>14075</v>
      </c>
      <c r="Q99" s="392">
        <v>1.0205931404539192</v>
      </c>
      <c r="R99" s="424">
        <v>-301</v>
      </c>
      <c r="S99" s="899"/>
    </row>
    <row r="100" spans="1:160" ht="15.75" outlineLevel="2" thickBot="1">
      <c r="A100" s="374">
        <v>667</v>
      </c>
      <c r="B100" s="373" t="s">
        <v>511</v>
      </c>
      <c r="C100" s="427">
        <v>16617</v>
      </c>
      <c r="D100" s="428">
        <v>10046</v>
      </c>
      <c r="E100" s="555">
        <v>0.60456159354877537</v>
      </c>
      <c r="F100" s="429">
        <v>3350</v>
      </c>
      <c r="G100" s="555">
        <v>0.20160077029548054</v>
      </c>
      <c r="H100" s="428">
        <v>248</v>
      </c>
      <c r="I100" s="430">
        <v>1.4924474935307215E-2</v>
      </c>
      <c r="J100" s="428">
        <v>102</v>
      </c>
      <c r="K100" s="430">
        <v>6.1382921104892584E-3</v>
      </c>
      <c r="L100" s="428">
        <v>20</v>
      </c>
      <c r="M100" s="430">
        <v>1.2035866883312271E-3</v>
      </c>
      <c r="N100" s="425">
        <v>13766</v>
      </c>
      <c r="O100" s="522">
        <v>0.82842871757838354</v>
      </c>
      <c r="P100" s="390">
        <v>13746</v>
      </c>
      <c r="Q100" s="392">
        <v>0.82722513089005234</v>
      </c>
      <c r="R100" s="424">
        <v>2851</v>
      </c>
      <c r="S100" s="899"/>
    </row>
    <row r="101" spans="1:160" ht="15.75" outlineLevel="2" thickBot="1">
      <c r="A101" s="374">
        <v>674</v>
      </c>
      <c r="B101" s="373" t="s">
        <v>513</v>
      </c>
      <c r="C101" s="427">
        <v>23546</v>
      </c>
      <c r="D101" s="428">
        <v>11751</v>
      </c>
      <c r="E101" s="555">
        <v>0.49906565871060904</v>
      </c>
      <c r="F101" s="429">
        <v>2688</v>
      </c>
      <c r="G101" s="555">
        <v>0.1141595175401342</v>
      </c>
      <c r="H101" s="428">
        <v>253</v>
      </c>
      <c r="I101" s="430">
        <v>1.0744924827996263E-2</v>
      </c>
      <c r="J101" s="428">
        <v>63</v>
      </c>
      <c r="K101" s="430">
        <v>2.6756136923468954E-3</v>
      </c>
      <c r="L101" s="428">
        <v>16</v>
      </c>
      <c r="M101" s="430">
        <v>6.795209377388941E-4</v>
      </c>
      <c r="N101" s="425">
        <v>14771</v>
      </c>
      <c r="O101" s="522">
        <v>0.62732523570882526</v>
      </c>
      <c r="P101" s="390">
        <v>14755</v>
      </c>
      <c r="Q101" s="392">
        <v>0.62664571477108644</v>
      </c>
      <c r="R101" s="424">
        <v>8775</v>
      </c>
      <c r="S101" s="899"/>
    </row>
    <row r="102" spans="1:160" ht="15.75" outlineLevel="2" thickBot="1">
      <c r="A102" s="374">
        <v>697</v>
      </c>
      <c r="B102" s="379" t="s">
        <v>517</v>
      </c>
      <c r="C102" s="427">
        <v>38116</v>
      </c>
      <c r="D102" s="428">
        <v>17777</v>
      </c>
      <c r="E102" s="555">
        <v>0.46639206632385349</v>
      </c>
      <c r="F102" s="429">
        <v>16865</v>
      </c>
      <c r="G102" s="555">
        <v>0.44246510651694826</v>
      </c>
      <c r="H102" s="428">
        <v>414</v>
      </c>
      <c r="I102" s="430">
        <v>1.086158043866093E-2</v>
      </c>
      <c r="J102" s="428">
        <v>234</v>
      </c>
      <c r="K102" s="430">
        <v>6.1391541609822648E-3</v>
      </c>
      <c r="L102" s="428">
        <v>21</v>
      </c>
      <c r="M102" s="430">
        <v>5.5094973239584429E-4</v>
      </c>
      <c r="N102" s="425">
        <v>35311</v>
      </c>
      <c r="O102" s="522">
        <v>0.92640885717284083</v>
      </c>
      <c r="P102" s="390">
        <v>35290</v>
      </c>
      <c r="Q102" s="392">
        <v>0.92585790744044494</v>
      </c>
      <c r="R102" s="424">
        <v>2805</v>
      </c>
      <c r="S102" s="899"/>
      <c r="U102" s="574" t="s">
        <v>610</v>
      </c>
      <c r="V102" s="575">
        <v>0.39455792557706526</v>
      </c>
      <c r="AA102" s="574" t="s">
        <v>610</v>
      </c>
      <c r="AB102" s="575">
        <v>0.75809907160942669</v>
      </c>
      <c r="AG102" s="574" t="s">
        <v>610</v>
      </c>
      <c r="AH102" s="575">
        <v>0.82533754668198789</v>
      </c>
      <c r="AM102" s="574" t="s">
        <v>610</v>
      </c>
      <c r="AN102" s="575">
        <v>0.88353528153955807</v>
      </c>
      <c r="AS102" s="574" t="s">
        <v>610</v>
      </c>
      <c r="AT102" s="575">
        <v>0.33174455151452353</v>
      </c>
      <c r="AY102" s="574" t="s">
        <v>610</v>
      </c>
      <c r="AZ102" s="575">
        <v>0.78654653840942956</v>
      </c>
      <c r="BE102" s="574" t="s">
        <v>610</v>
      </c>
      <c r="BF102" s="575">
        <v>0.76468910439247006</v>
      </c>
      <c r="BK102" s="574" t="s">
        <v>610</v>
      </c>
      <c r="BL102" s="575">
        <v>0.76220903696942033</v>
      </c>
      <c r="BQ102" s="574" t="s">
        <v>610</v>
      </c>
      <c r="BR102" s="575">
        <v>0.30847950344719216</v>
      </c>
      <c r="BW102" s="574" t="s">
        <v>610</v>
      </c>
      <c r="BX102" s="575">
        <v>0.57246376811594202</v>
      </c>
      <c r="CC102" s="574" t="s">
        <v>610</v>
      </c>
      <c r="CD102" s="575">
        <v>0.20704462083941649</v>
      </c>
      <c r="CI102" s="574" t="s">
        <v>610</v>
      </c>
      <c r="CJ102" s="575">
        <v>0.43868849663170462</v>
      </c>
      <c r="CO102" s="574" t="s">
        <v>610</v>
      </c>
      <c r="CP102" s="575">
        <v>0.36205897024523748</v>
      </c>
      <c r="CU102" s="574" t="s">
        <v>610</v>
      </c>
      <c r="CV102" s="575">
        <v>0.88505346350534631</v>
      </c>
      <c r="DA102" s="574" t="s">
        <v>610</v>
      </c>
      <c r="DB102" s="575">
        <v>0.66890231415113655</v>
      </c>
      <c r="DG102" s="574" t="s">
        <v>610</v>
      </c>
      <c r="DH102" s="575">
        <v>0.22425901063719922</v>
      </c>
      <c r="DM102" s="574" t="s">
        <v>610</v>
      </c>
      <c r="DN102" s="575">
        <v>0.1918429733677724</v>
      </c>
      <c r="DS102" s="574" t="s">
        <v>610</v>
      </c>
      <c r="DT102" s="575">
        <v>0.78668310727496915</v>
      </c>
      <c r="DY102" s="574" t="s">
        <v>610</v>
      </c>
      <c r="DZ102" s="575">
        <v>0.88348640374572307</v>
      </c>
      <c r="EE102" s="574" t="s">
        <v>610</v>
      </c>
      <c r="EF102" s="575">
        <v>0.74053285968028415</v>
      </c>
      <c r="EK102" s="574" t="s">
        <v>610</v>
      </c>
      <c r="EL102" s="575">
        <v>0.73083078713807648</v>
      </c>
      <c r="EQ102" s="574" t="s">
        <v>610</v>
      </c>
      <c r="ER102" s="575">
        <v>0.79640799728905454</v>
      </c>
      <c r="EW102" s="574" t="s">
        <v>610</v>
      </c>
      <c r="EX102" s="575">
        <v>0.50374043638424482</v>
      </c>
      <c r="FC102" s="574" t="s">
        <v>610</v>
      </c>
      <c r="FD102" s="575">
        <v>0.74431086976992378</v>
      </c>
    </row>
    <row r="103" spans="1:160" ht="15.75" outlineLevel="2" thickBot="1">
      <c r="A103" s="374">
        <v>756</v>
      </c>
      <c r="B103" s="373" t="s">
        <v>519</v>
      </c>
      <c r="C103" s="427">
        <v>38520</v>
      </c>
      <c r="D103" s="428">
        <v>23713</v>
      </c>
      <c r="E103" s="555">
        <v>0.6156022845275182</v>
      </c>
      <c r="F103" s="429">
        <v>7209</v>
      </c>
      <c r="G103" s="555">
        <v>0.18714953271028037</v>
      </c>
      <c r="H103" s="428">
        <v>761</v>
      </c>
      <c r="I103" s="430">
        <v>1.9755970924195225E-2</v>
      </c>
      <c r="J103" s="428">
        <v>176</v>
      </c>
      <c r="K103" s="430">
        <v>4.569055036344756E-3</v>
      </c>
      <c r="L103" s="428">
        <v>72</v>
      </c>
      <c r="M103" s="430">
        <v>1.869158878504673E-3</v>
      </c>
      <c r="N103" s="425">
        <v>31931</v>
      </c>
      <c r="O103" s="522">
        <v>0.82894600207684321</v>
      </c>
      <c r="P103" s="390">
        <v>31859</v>
      </c>
      <c r="Q103" s="392">
        <v>0.82707684319833852</v>
      </c>
      <c r="R103" s="424">
        <v>6589</v>
      </c>
      <c r="S103" s="899"/>
      <c r="U103" s="576" t="s">
        <v>611</v>
      </c>
      <c r="V103" s="577">
        <v>0.58593138194463457</v>
      </c>
      <c r="AA103" s="576" t="s">
        <v>611</v>
      </c>
      <c r="AB103" s="577">
        <v>0.20554437447250534</v>
      </c>
      <c r="AG103" s="576" t="s">
        <v>611</v>
      </c>
      <c r="AH103" s="577">
        <v>0.14191324332088481</v>
      </c>
      <c r="AM103" s="576" t="s">
        <v>611</v>
      </c>
      <c r="AN103" s="577">
        <v>8.2679971489665008E-2</v>
      </c>
      <c r="AS103" s="576" t="s">
        <v>611</v>
      </c>
      <c r="AT103" s="577">
        <v>0.65162504749076089</v>
      </c>
      <c r="AY103" s="576" t="s">
        <v>611</v>
      </c>
      <c r="AZ103" s="577">
        <v>0.18791491667795693</v>
      </c>
      <c r="BE103" s="576" t="s">
        <v>611</v>
      </c>
      <c r="BF103" s="577">
        <v>0.20365088419851682</v>
      </c>
      <c r="BK103" s="576" t="s">
        <v>611</v>
      </c>
      <c r="BL103" s="577">
        <v>0.2042446371519854</v>
      </c>
      <c r="BQ103" s="576" t="s">
        <v>611</v>
      </c>
      <c r="BR103" s="577">
        <v>0.67657284280410912</v>
      </c>
      <c r="BW103" s="576" t="s">
        <v>611</v>
      </c>
      <c r="BX103" s="577">
        <v>0.39670360897982382</v>
      </c>
      <c r="CC103" s="576" t="s">
        <v>611</v>
      </c>
      <c r="CD103" s="577">
        <v>0.77997521746064846</v>
      </c>
      <c r="CI103" s="576" t="s">
        <v>611</v>
      </c>
      <c r="CJ103" s="577">
        <v>0.54655922230749554</v>
      </c>
      <c r="CO103" s="576" t="s">
        <v>611</v>
      </c>
      <c r="CP103" s="577">
        <v>0.6191336470144122</v>
      </c>
      <c r="CU103" s="576" t="s">
        <v>611</v>
      </c>
      <c r="CV103" s="577">
        <v>8.5192933519293357E-2</v>
      </c>
      <c r="DA103" s="576" t="s">
        <v>611</v>
      </c>
      <c r="DB103" s="577">
        <v>0.31194962113454844</v>
      </c>
      <c r="DG103" s="576" t="s">
        <v>611</v>
      </c>
      <c r="DH103" s="577">
        <v>0.76272849323556746</v>
      </c>
      <c r="DM103" s="576" t="s">
        <v>611</v>
      </c>
      <c r="DN103" s="577">
        <v>0.78972826034381016</v>
      </c>
      <c r="DS103" s="576" t="s">
        <v>611</v>
      </c>
      <c r="DT103" s="577">
        <v>0.1807953144266338</v>
      </c>
      <c r="DY103" s="576" t="s">
        <v>611</v>
      </c>
      <c r="DZ103" s="577">
        <v>9.1301998919502969E-2</v>
      </c>
      <c r="EE103" s="576" t="s">
        <v>611</v>
      </c>
      <c r="EF103" s="577">
        <v>0.23722912966252221</v>
      </c>
      <c r="EK103" s="576" t="s">
        <v>611</v>
      </c>
      <c r="EL103" s="577">
        <v>0.24370726029390369</v>
      </c>
      <c r="EQ103" s="576" t="s">
        <v>611</v>
      </c>
      <c r="ER103" s="577">
        <v>0.18217553371738393</v>
      </c>
      <c r="EW103" s="576" t="s">
        <v>611</v>
      </c>
      <c r="EX103" s="577">
        <v>0.47789742136582603</v>
      </c>
      <c r="FC103" s="576" t="s">
        <v>611</v>
      </c>
      <c r="FD103" s="577">
        <v>0.2262782887096268</v>
      </c>
    </row>
    <row r="104" spans="1:160" ht="15.75" outlineLevel="2" thickBot="1">
      <c r="A104" s="375"/>
      <c r="B104" s="375" t="s">
        <v>399</v>
      </c>
      <c r="C104" s="367">
        <v>387888</v>
      </c>
      <c r="D104" s="367">
        <v>210825</v>
      </c>
      <c r="E104" s="581">
        <v>0.54352029451800521</v>
      </c>
      <c r="F104" s="367">
        <v>87412</v>
      </c>
      <c r="G104" s="581">
        <v>0.2253537103493792</v>
      </c>
      <c r="H104" s="367">
        <v>6139</v>
      </c>
      <c r="I104" s="581">
        <v>1.5826733490079611E-2</v>
      </c>
      <c r="J104" s="367">
        <v>3268</v>
      </c>
      <c r="K104" s="581">
        <v>8.4251124035804141E-3</v>
      </c>
      <c r="L104" s="367">
        <v>1016</v>
      </c>
      <c r="M104" s="581">
        <v>2.619312791321206E-3</v>
      </c>
      <c r="N104" s="367">
        <v>308660</v>
      </c>
      <c r="O104" s="385">
        <v>79.574516355236568</v>
      </c>
      <c r="P104" s="390">
        <v>307644</v>
      </c>
      <c r="Q104" s="392">
        <v>0.79312585076104447</v>
      </c>
      <c r="R104" s="368">
        <v>79228</v>
      </c>
      <c r="S104" s="899"/>
      <c r="U104" s="576" t="s">
        <v>612</v>
      </c>
      <c r="V104" s="577">
        <v>1.2659839544371731E-2</v>
      </c>
      <c r="AA104" s="576" t="s">
        <v>612</v>
      </c>
      <c r="AB104" s="577">
        <v>2.9539700058430176E-2</v>
      </c>
      <c r="AG104" s="576" t="s">
        <v>612</v>
      </c>
      <c r="AH104" s="577">
        <v>1.6374604998563632E-2</v>
      </c>
      <c r="AM104" s="576" t="s">
        <v>612</v>
      </c>
      <c r="AN104" s="577">
        <v>2.7940128296507483E-2</v>
      </c>
      <c r="AS104" s="576" t="s">
        <v>612</v>
      </c>
      <c r="AT104" s="577">
        <v>1.2261250992988637E-2</v>
      </c>
      <c r="AY104" s="576" t="s">
        <v>612</v>
      </c>
      <c r="AZ104" s="577">
        <v>1.883213656686086E-2</v>
      </c>
      <c r="BE104" s="576" t="s">
        <v>612</v>
      </c>
      <c r="BF104" s="577">
        <v>2.0821448944666286E-2</v>
      </c>
      <c r="BK104" s="576" t="s">
        <v>612</v>
      </c>
      <c r="BL104" s="577">
        <v>2.350524874486536E-2</v>
      </c>
      <c r="BQ104" s="576" t="s">
        <v>612</v>
      </c>
      <c r="BR104" s="577">
        <v>8.9960912180078959E-3</v>
      </c>
      <c r="BW104" s="576" t="s">
        <v>612</v>
      </c>
      <c r="BX104" s="577">
        <v>1.4919011082693947E-2</v>
      </c>
      <c r="CC104" s="576" t="s">
        <v>612</v>
      </c>
      <c r="CD104" s="577">
        <v>8.6002772699947244E-3</v>
      </c>
      <c r="CI104" s="576" t="s">
        <v>612</v>
      </c>
      <c r="CJ104" s="577">
        <v>1.0659162616184872E-2</v>
      </c>
      <c r="CO104" s="576" t="s">
        <v>612</v>
      </c>
      <c r="CP104" s="577">
        <v>1.1796745446456258E-2</v>
      </c>
      <c r="CU104" s="576" t="s">
        <v>612</v>
      </c>
      <c r="CV104" s="577">
        <v>2.3012552301255231E-2</v>
      </c>
      <c r="DA104" s="576" t="s">
        <v>612</v>
      </c>
      <c r="DB104" s="577">
        <v>1.5103420028670898E-2</v>
      </c>
      <c r="DG104" s="576" t="s">
        <v>612</v>
      </c>
      <c r="DH104" s="577">
        <v>9.1913663120933593E-3</v>
      </c>
      <c r="DM104" s="576" t="s">
        <v>612</v>
      </c>
      <c r="DN104" s="577">
        <v>9.3207959679213713E-3</v>
      </c>
      <c r="DS104" s="576" t="s">
        <v>612</v>
      </c>
      <c r="DT104" s="577">
        <v>2.057644882860666E-2</v>
      </c>
      <c r="DY104" s="576" t="s">
        <v>612</v>
      </c>
      <c r="DZ104" s="577">
        <v>1.9809112191608139E-2</v>
      </c>
      <c r="EE104" s="576" t="s">
        <v>612</v>
      </c>
      <c r="EF104" s="577">
        <v>1.6483126110124334E-2</v>
      </c>
      <c r="EK104" s="576" t="s">
        <v>612</v>
      </c>
      <c r="EL104" s="577">
        <v>1.8041612105339735E-2</v>
      </c>
      <c r="EQ104" s="576" t="s">
        <v>612</v>
      </c>
      <c r="ER104" s="577">
        <v>1.714672992206032E-2</v>
      </c>
      <c r="EW104" s="576" t="s">
        <v>612</v>
      </c>
      <c r="EX104" s="577">
        <v>1.1731368659676963E-2</v>
      </c>
      <c r="FC104" s="576" t="s">
        <v>612</v>
      </c>
      <c r="FD104" s="577">
        <v>2.3886499890140935E-2</v>
      </c>
    </row>
    <row r="105" spans="1:160" ht="15.75" outlineLevel="2" thickBot="1">
      <c r="A105" s="374">
        <v>30</v>
      </c>
      <c r="B105" s="373" t="s">
        <v>418</v>
      </c>
      <c r="C105" s="427">
        <v>32412</v>
      </c>
      <c r="D105" s="428">
        <v>10589</v>
      </c>
      <c r="E105" s="555">
        <v>0.32669998765889174</v>
      </c>
      <c r="F105" s="429">
        <v>14762</v>
      </c>
      <c r="G105" s="555">
        <v>0.45544859928421572</v>
      </c>
      <c r="H105" s="428">
        <v>431</v>
      </c>
      <c r="I105" s="430">
        <v>1.3297544119461928E-2</v>
      </c>
      <c r="J105" s="428">
        <v>237</v>
      </c>
      <c r="K105" s="430">
        <v>7.3121066271751205E-3</v>
      </c>
      <c r="L105" s="428">
        <v>89</v>
      </c>
      <c r="M105" s="430">
        <v>2.7458965815130199E-3</v>
      </c>
      <c r="N105" s="425">
        <v>26108</v>
      </c>
      <c r="O105" s="522">
        <v>0.80550413427125755</v>
      </c>
      <c r="P105" s="390">
        <v>26019</v>
      </c>
      <c r="Q105" s="392">
        <v>0.80275823768974452</v>
      </c>
      <c r="R105" s="424">
        <v>6304</v>
      </c>
      <c r="S105" s="899"/>
      <c r="U105" s="579" t="s">
        <v>613</v>
      </c>
      <c r="V105" s="578">
        <v>6.8508529339284243E-3</v>
      </c>
      <c r="AA105" s="579" t="s">
        <v>613</v>
      </c>
      <c r="AB105" s="578">
        <v>6.8168538596377328E-3</v>
      </c>
      <c r="AG105" s="579" t="s">
        <v>613</v>
      </c>
      <c r="AH105" s="578">
        <v>1.6374604998563632E-2</v>
      </c>
      <c r="AM105" s="579" t="s">
        <v>613</v>
      </c>
      <c r="AN105" s="578">
        <v>5.8446186742694226E-3</v>
      </c>
      <c r="AS105" s="579" t="s">
        <v>613</v>
      </c>
      <c r="AT105" s="578">
        <v>4.3691500017269368E-3</v>
      </c>
      <c r="AY105" s="579" t="s">
        <v>613</v>
      </c>
      <c r="AZ105" s="578">
        <v>6.7064083457526085E-3</v>
      </c>
      <c r="BE105" s="579" t="s">
        <v>613</v>
      </c>
      <c r="BF105" s="578">
        <v>1.0838562464346835E-2</v>
      </c>
      <c r="BK105" s="579" t="s">
        <v>613</v>
      </c>
      <c r="BL105" s="578">
        <v>1.0041077133728891E-2</v>
      </c>
      <c r="BQ105" s="579" t="s">
        <v>613</v>
      </c>
      <c r="BR105" s="578">
        <v>5.951562530690813E-3</v>
      </c>
      <c r="BW105" s="579" t="s">
        <v>613</v>
      </c>
      <c r="BX105" s="578">
        <v>1.5913611821540212E-2</v>
      </c>
      <c r="CC105" s="579" t="s">
        <v>613</v>
      </c>
      <c r="CD105" s="578">
        <v>4.3798844299402524E-3</v>
      </c>
      <c r="CI105" s="579" t="s">
        <v>613</v>
      </c>
      <c r="CJ105" s="578">
        <v>4.0931184446149913E-3</v>
      </c>
      <c r="CO105" s="579" t="s">
        <v>613</v>
      </c>
      <c r="CP105" s="578">
        <v>7.0106372938940047E-3</v>
      </c>
      <c r="CU105" s="579" t="s">
        <v>613</v>
      </c>
      <c r="CV105" s="578">
        <v>6.7410506741050671E-3</v>
      </c>
      <c r="DA105" s="579" t="s">
        <v>613</v>
      </c>
      <c r="DB105" s="578">
        <v>4.044644685644071E-3</v>
      </c>
      <c r="DG105" s="579" t="s">
        <v>613</v>
      </c>
      <c r="DH105" s="578">
        <v>3.821129815139936E-3</v>
      </c>
      <c r="DM105" s="579" t="s">
        <v>613</v>
      </c>
      <c r="DN105" s="578">
        <v>9.1079703204960775E-3</v>
      </c>
      <c r="DS105" s="579" t="s">
        <v>613</v>
      </c>
      <c r="DT105" s="578">
        <v>1.1945129469790382E-2</v>
      </c>
      <c r="DY105" s="579" t="s">
        <v>613</v>
      </c>
      <c r="DZ105" s="578">
        <v>5.4024851431658562E-3</v>
      </c>
      <c r="EE105" s="579" t="s">
        <v>613</v>
      </c>
      <c r="EF105" s="578">
        <v>5.7548845470692719E-3</v>
      </c>
      <c r="EK105" s="579" t="s">
        <v>613</v>
      </c>
      <c r="EL105" s="578">
        <v>7.4203404626800524E-3</v>
      </c>
      <c r="EQ105" s="579" t="s">
        <v>613</v>
      </c>
      <c r="ER105" s="578">
        <v>4.2697390715011859E-3</v>
      </c>
      <c r="EW105" s="579" t="s">
        <v>613</v>
      </c>
      <c r="EX105" s="578">
        <v>6.6307735902521965E-3</v>
      </c>
      <c r="FC105" s="579" t="s">
        <v>613</v>
      </c>
      <c r="FD105" s="578">
        <v>5.524341630308547E-3</v>
      </c>
    </row>
    <row r="106" spans="1:160" ht="15.75" outlineLevel="2" thickBot="1">
      <c r="A106" s="374">
        <v>34</v>
      </c>
      <c r="B106" s="373" t="s">
        <v>420</v>
      </c>
      <c r="C106" s="427">
        <v>46183</v>
      </c>
      <c r="D106" s="428">
        <v>27644</v>
      </c>
      <c r="E106" s="555">
        <v>0.59857523331095863</v>
      </c>
      <c r="F106" s="429">
        <v>11569</v>
      </c>
      <c r="G106" s="555">
        <v>0.25050343199878744</v>
      </c>
      <c r="H106" s="428">
        <v>743</v>
      </c>
      <c r="I106" s="430">
        <v>1.6088170972002686E-2</v>
      </c>
      <c r="J106" s="428">
        <v>636</v>
      </c>
      <c r="K106" s="430">
        <v>1.3771301128120738E-2</v>
      </c>
      <c r="L106" s="428">
        <v>78</v>
      </c>
      <c r="M106" s="430">
        <v>1.6889331572223546E-3</v>
      </c>
      <c r="N106" s="425">
        <v>40670</v>
      </c>
      <c r="O106" s="522">
        <v>0.88062707056709177</v>
      </c>
      <c r="P106" s="390">
        <v>40592</v>
      </c>
      <c r="Q106" s="392">
        <v>0.87893813740986948</v>
      </c>
      <c r="R106" s="424">
        <v>5513</v>
      </c>
      <c r="S106" s="899"/>
    </row>
    <row r="107" spans="1:160" ht="15.75" outlineLevel="2" thickBot="1">
      <c r="A107" s="374">
        <v>36</v>
      </c>
      <c r="B107" s="373" t="s">
        <v>421</v>
      </c>
      <c r="C107" s="427">
        <v>6109</v>
      </c>
      <c r="D107" s="428">
        <v>2364</v>
      </c>
      <c r="E107" s="555">
        <v>0.38697004419708625</v>
      </c>
      <c r="F107" s="429">
        <v>1185</v>
      </c>
      <c r="G107" s="555">
        <v>0.19397610083483385</v>
      </c>
      <c r="H107" s="428">
        <v>100</v>
      </c>
      <c r="I107" s="430">
        <v>1.636929120969062E-2</v>
      </c>
      <c r="J107" s="428">
        <v>32</v>
      </c>
      <c r="K107" s="430">
        <v>5.2381731871009984E-3</v>
      </c>
      <c r="L107" s="428">
        <v>11</v>
      </c>
      <c r="M107" s="430">
        <v>1.8006220330659681E-3</v>
      </c>
      <c r="N107" s="425">
        <v>3692</v>
      </c>
      <c r="O107" s="522">
        <v>0.60435423146177769</v>
      </c>
      <c r="P107" s="390">
        <v>3681</v>
      </c>
      <c r="Q107" s="392">
        <v>0.60255360942871172</v>
      </c>
      <c r="R107" s="424">
        <v>2417</v>
      </c>
      <c r="S107" s="899"/>
    </row>
    <row r="108" spans="1:160" ht="15.75" outlineLevel="2" thickBot="1">
      <c r="A108" s="374">
        <v>91</v>
      </c>
      <c r="B108" s="373" t="s">
        <v>433</v>
      </c>
      <c r="C108" s="427">
        <v>10892</v>
      </c>
      <c r="D108" s="428">
        <v>6023</v>
      </c>
      <c r="E108" s="555">
        <v>0.5529746603011384</v>
      </c>
      <c r="F108" s="429">
        <v>1014</v>
      </c>
      <c r="G108" s="555">
        <v>9.3095850165258912E-2</v>
      </c>
      <c r="H108" s="428">
        <v>153</v>
      </c>
      <c r="I108" s="430">
        <v>1.4047006977598238E-2</v>
      </c>
      <c r="J108" s="428">
        <v>48</v>
      </c>
      <c r="K108" s="430">
        <v>4.4069041498347415E-3</v>
      </c>
      <c r="L108" s="428">
        <v>12</v>
      </c>
      <c r="M108" s="430">
        <v>1.1017260374586854E-3</v>
      </c>
      <c r="N108" s="425">
        <v>7250</v>
      </c>
      <c r="O108" s="522">
        <v>0.66562614763128902</v>
      </c>
      <c r="P108" s="390">
        <v>7238</v>
      </c>
      <c r="Q108" s="392">
        <v>0.66452442159383029</v>
      </c>
      <c r="R108" s="424">
        <v>3642</v>
      </c>
      <c r="S108" s="899"/>
    </row>
    <row r="109" spans="1:160" ht="15.75" outlineLevel="1" thickBot="1">
      <c r="A109" s="374">
        <v>93</v>
      </c>
      <c r="B109" s="373" t="s">
        <v>434</v>
      </c>
      <c r="C109" s="427">
        <v>16604</v>
      </c>
      <c r="D109" s="428">
        <v>13983</v>
      </c>
      <c r="E109" s="555">
        <v>0.84214647072994464</v>
      </c>
      <c r="F109" s="429">
        <v>1273</v>
      </c>
      <c r="G109" s="555">
        <v>7.6668272705372201E-2</v>
      </c>
      <c r="H109" s="428">
        <v>298</v>
      </c>
      <c r="I109" s="430">
        <v>1.7947482534329078E-2</v>
      </c>
      <c r="J109" s="428">
        <v>86</v>
      </c>
      <c r="K109" s="430">
        <v>5.179474825343291E-3</v>
      </c>
      <c r="L109" s="428">
        <v>44</v>
      </c>
      <c r="M109" s="430">
        <v>2.6499638641291254E-3</v>
      </c>
      <c r="N109" s="425">
        <v>15684</v>
      </c>
      <c r="O109" s="522">
        <v>0.94459166465911826</v>
      </c>
      <c r="P109" s="390">
        <v>15640</v>
      </c>
      <c r="Q109" s="392">
        <v>0.94194170079498918</v>
      </c>
      <c r="R109" s="424">
        <v>920</v>
      </c>
      <c r="S109" s="899"/>
    </row>
    <row r="110" spans="1:160" ht="15.75" outlineLevel="2" thickBot="1">
      <c r="A110" s="374">
        <v>101</v>
      </c>
      <c r="B110" s="374" t="s">
        <v>435</v>
      </c>
      <c r="C110" s="427">
        <v>27711</v>
      </c>
      <c r="D110" s="428">
        <v>18498</v>
      </c>
      <c r="E110" s="555">
        <v>0.66753274872794199</v>
      </c>
      <c r="F110" s="429">
        <v>6951</v>
      </c>
      <c r="G110" s="555">
        <v>0.25083901699686045</v>
      </c>
      <c r="H110" s="428">
        <v>431</v>
      </c>
      <c r="I110" s="430">
        <v>1.5553390350402367E-2</v>
      </c>
      <c r="J110" s="428">
        <v>215</v>
      </c>
      <c r="K110" s="430">
        <v>7.7586517989246149E-3</v>
      </c>
      <c r="L110" s="428">
        <v>135</v>
      </c>
      <c r="M110" s="430">
        <v>4.871711594673595E-3</v>
      </c>
      <c r="N110" s="425">
        <v>26230</v>
      </c>
      <c r="O110" s="522">
        <v>0.94655551946880301</v>
      </c>
      <c r="P110" s="390">
        <v>26095</v>
      </c>
      <c r="Q110" s="392">
        <v>0.94168380787412942</v>
      </c>
      <c r="R110" s="424">
        <v>1481</v>
      </c>
      <c r="S110" s="899"/>
    </row>
    <row r="111" spans="1:160" ht="15.75" outlineLevel="2" thickBot="1">
      <c r="A111" s="374">
        <v>145</v>
      </c>
      <c r="B111" s="373" t="s">
        <v>444</v>
      </c>
      <c r="C111" s="427">
        <v>4951</v>
      </c>
      <c r="D111" s="428">
        <v>3297</v>
      </c>
      <c r="E111" s="555">
        <v>0.66592607554029493</v>
      </c>
      <c r="F111" s="429">
        <v>853</v>
      </c>
      <c r="G111" s="555">
        <v>0.17228842658048879</v>
      </c>
      <c r="H111" s="428">
        <v>125</v>
      </c>
      <c r="I111" s="430">
        <v>2.5247424762674206E-2</v>
      </c>
      <c r="J111" s="428">
        <v>33</v>
      </c>
      <c r="K111" s="430">
        <v>6.6653201373459911E-3</v>
      </c>
      <c r="L111" s="428">
        <v>7</v>
      </c>
      <c r="M111" s="430">
        <v>1.4138557867097556E-3</v>
      </c>
      <c r="N111" s="425">
        <v>4315</v>
      </c>
      <c r="O111" s="522">
        <v>0.87154110280751362</v>
      </c>
      <c r="P111" s="390">
        <v>4308</v>
      </c>
      <c r="Q111" s="392">
        <v>0.87012724702080391</v>
      </c>
      <c r="R111" s="424">
        <v>636</v>
      </c>
      <c r="S111" s="899"/>
    </row>
    <row r="112" spans="1:160" ht="15.75" outlineLevel="2" thickBot="1">
      <c r="A112" s="374">
        <v>209</v>
      </c>
      <c r="B112" s="373" t="s">
        <v>453</v>
      </c>
      <c r="C112" s="427">
        <v>22737</v>
      </c>
      <c r="D112" s="428">
        <v>12798</v>
      </c>
      <c r="E112" s="555">
        <v>0.56287109117297796</v>
      </c>
      <c r="F112" s="429">
        <v>3248</v>
      </c>
      <c r="G112" s="555">
        <v>0.14285085983199192</v>
      </c>
      <c r="H112" s="428">
        <v>297</v>
      </c>
      <c r="I112" s="430">
        <v>1.3062409288824383E-2</v>
      </c>
      <c r="J112" s="428">
        <v>93</v>
      </c>
      <c r="K112" s="430">
        <v>4.0902493732682408E-3</v>
      </c>
      <c r="L112" s="428">
        <v>95</v>
      </c>
      <c r="M112" s="430">
        <v>4.1782117253815363E-3</v>
      </c>
      <c r="N112" s="425">
        <v>16531</v>
      </c>
      <c r="O112" s="522">
        <v>0.72705282139244398</v>
      </c>
      <c r="P112" s="390">
        <v>16436</v>
      </c>
      <c r="Q112" s="392">
        <v>0.72287460966706252</v>
      </c>
      <c r="R112" s="424">
        <v>6206</v>
      </c>
      <c r="S112" s="899"/>
    </row>
    <row r="113" spans="1:160" ht="15.75" outlineLevel="2" thickBot="1">
      <c r="A113" s="374">
        <v>282</v>
      </c>
      <c r="B113" s="373" t="s">
        <v>461</v>
      </c>
      <c r="C113" s="427">
        <v>25981</v>
      </c>
      <c r="D113" s="428">
        <v>8029</v>
      </c>
      <c r="E113" s="555">
        <v>0.30903352449867211</v>
      </c>
      <c r="F113" s="429">
        <v>6062</v>
      </c>
      <c r="G113" s="555">
        <v>0.23332435241137756</v>
      </c>
      <c r="H113" s="428">
        <v>530</v>
      </c>
      <c r="I113" s="430">
        <v>2.0399522728147493E-2</v>
      </c>
      <c r="J113" s="428">
        <v>312</v>
      </c>
      <c r="K113" s="430">
        <v>1.2008775643739656E-2</v>
      </c>
      <c r="L113" s="428">
        <v>35</v>
      </c>
      <c r="M113" s="430">
        <v>1.3471382933682306E-3</v>
      </c>
      <c r="N113" s="425">
        <v>14968</v>
      </c>
      <c r="O113" s="522">
        <v>0.57611331357530504</v>
      </c>
      <c r="P113" s="390">
        <v>14933</v>
      </c>
      <c r="Q113" s="392">
        <v>0.57476617528193685</v>
      </c>
      <c r="R113" s="424">
        <v>11013</v>
      </c>
      <c r="S113" s="899"/>
    </row>
    <row r="114" spans="1:160" ht="15.75" outlineLevel="2" thickBot="1">
      <c r="A114" s="374">
        <v>353</v>
      </c>
      <c r="B114" s="373" t="s">
        <v>471</v>
      </c>
      <c r="C114" s="427">
        <v>5846</v>
      </c>
      <c r="D114" s="428">
        <v>2678</v>
      </c>
      <c r="E114" s="555">
        <v>0.45809100239479988</v>
      </c>
      <c r="F114" s="429">
        <v>829</v>
      </c>
      <c r="G114" s="555">
        <v>0.14180636332535065</v>
      </c>
      <c r="H114" s="428">
        <v>77</v>
      </c>
      <c r="I114" s="430">
        <v>1.3171399247348614E-2</v>
      </c>
      <c r="J114" s="428">
        <v>74</v>
      </c>
      <c r="K114" s="430">
        <v>1.2658227848101266E-2</v>
      </c>
      <c r="L114" s="428">
        <v>12</v>
      </c>
      <c r="M114" s="430">
        <v>2.0526855969893944E-3</v>
      </c>
      <c r="N114" s="425">
        <v>3670</v>
      </c>
      <c r="O114" s="522">
        <v>0.62777967841258986</v>
      </c>
      <c r="P114" s="390">
        <v>3658</v>
      </c>
      <c r="Q114" s="392">
        <v>0.6257269928156004</v>
      </c>
      <c r="R114" s="424">
        <v>2176</v>
      </c>
      <c r="S114" s="899"/>
    </row>
    <row r="115" spans="1:160" ht="15.75" outlineLevel="2" thickBot="1">
      <c r="A115" s="374">
        <v>364</v>
      </c>
      <c r="B115" s="373" t="s">
        <v>474</v>
      </c>
      <c r="C115" s="427">
        <v>15513</v>
      </c>
      <c r="D115" s="428">
        <v>9557</v>
      </c>
      <c r="E115" s="555">
        <v>0.61606394636756268</v>
      </c>
      <c r="F115" s="429">
        <v>3693</v>
      </c>
      <c r="G115" s="555">
        <v>0.23805840263005221</v>
      </c>
      <c r="H115" s="428">
        <v>297</v>
      </c>
      <c r="I115" s="430">
        <v>1.9145233030361631E-2</v>
      </c>
      <c r="J115" s="428">
        <v>107</v>
      </c>
      <c r="K115" s="430">
        <v>6.8974408560562106E-3</v>
      </c>
      <c r="L115" s="428">
        <v>32</v>
      </c>
      <c r="M115" s="430">
        <v>2.0627860504093343E-3</v>
      </c>
      <c r="N115" s="425">
        <v>13686</v>
      </c>
      <c r="O115" s="522">
        <v>0.88222780893444208</v>
      </c>
      <c r="P115" s="390">
        <v>13654</v>
      </c>
      <c r="Q115" s="392">
        <v>0.88016502288403276</v>
      </c>
      <c r="R115" s="424">
        <v>1827</v>
      </c>
      <c r="S115" s="899"/>
    </row>
    <row r="116" spans="1:160" ht="15.75" outlineLevel="1" thickBot="1">
      <c r="A116" s="374">
        <v>368</v>
      </c>
      <c r="B116" s="373" t="s">
        <v>475</v>
      </c>
      <c r="C116" s="427">
        <v>14454</v>
      </c>
      <c r="D116" s="428">
        <v>6434</v>
      </c>
      <c r="E116" s="555">
        <v>0.44513629445136293</v>
      </c>
      <c r="F116" s="429">
        <v>3454</v>
      </c>
      <c r="G116" s="555">
        <v>0.23896499238964991</v>
      </c>
      <c r="H116" s="428">
        <v>323</v>
      </c>
      <c r="I116" s="430">
        <v>2.2346755223467553E-2</v>
      </c>
      <c r="J116" s="428">
        <v>93</v>
      </c>
      <c r="K116" s="430">
        <v>6.4342050643420509E-3</v>
      </c>
      <c r="L116" s="428">
        <v>36</v>
      </c>
      <c r="M116" s="430">
        <v>2.4906600249066002E-3</v>
      </c>
      <c r="N116" s="425">
        <v>10340</v>
      </c>
      <c r="O116" s="522">
        <v>0.71537290715372903</v>
      </c>
      <c r="P116" s="390">
        <v>10304</v>
      </c>
      <c r="Q116" s="392">
        <v>0.71288224712882242</v>
      </c>
      <c r="R116" s="424">
        <v>4114</v>
      </c>
      <c r="S116" s="899"/>
    </row>
    <row r="117" spans="1:160" ht="15.75" outlineLevel="2" thickBot="1">
      <c r="A117" s="374">
        <v>390</v>
      </c>
      <c r="B117" s="373" t="s">
        <v>478</v>
      </c>
      <c r="C117" s="427">
        <v>8614</v>
      </c>
      <c r="D117" s="428">
        <v>4710</v>
      </c>
      <c r="E117" s="555">
        <v>0.54678430462038541</v>
      </c>
      <c r="F117" s="429">
        <v>3100</v>
      </c>
      <c r="G117" s="555">
        <v>0.35987926631065709</v>
      </c>
      <c r="H117" s="428">
        <v>110</v>
      </c>
      <c r="I117" s="430">
        <v>1.2769909449732993E-2</v>
      </c>
      <c r="J117" s="428">
        <v>51</v>
      </c>
      <c r="K117" s="430">
        <v>5.9205943812398422E-3</v>
      </c>
      <c r="L117" s="428">
        <v>48</v>
      </c>
      <c r="M117" s="430">
        <v>5.5723241235198515E-3</v>
      </c>
      <c r="N117" s="425">
        <v>8019</v>
      </c>
      <c r="O117" s="522">
        <v>0.93092639888553519</v>
      </c>
      <c r="P117" s="390">
        <v>7971</v>
      </c>
      <c r="Q117" s="392">
        <v>0.92535407476201537</v>
      </c>
      <c r="R117" s="424">
        <v>595</v>
      </c>
      <c r="S117" s="899"/>
    </row>
    <row r="118" spans="1:160" ht="15.75" outlineLevel="2" thickBot="1">
      <c r="A118" s="374">
        <v>467</v>
      </c>
      <c r="B118" s="373" t="s">
        <v>483</v>
      </c>
      <c r="C118" s="427">
        <v>7035</v>
      </c>
      <c r="D118" s="428">
        <v>4341</v>
      </c>
      <c r="E118" s="555">
        <v>0.61705756929637523</v>
      </c>
      <c r="F118" s="429">
        <v>869</v>
      </c>
      <c r="G118" s="555">
        <v>0.12352523098791755</v>
      </c>
      <c r="H118" s="428">
        <v>103</v>
      </c>
      <c r="I118" s="430">
        <v>1.4641080312722104E-2</v>
      </c>
      <c r="J118" s="428">
        <v>52</v>
      </c>
      <c r="K118" s="430">
        <v>7.3916133617626155E-3</v>
      </c>
      <c r="L118" s="428">
        <v>12</v>
      </c>
      <c r="M118" s="430">
        <v>1.7057569296375266E-3</v>
      </c>
      <c r="N118" s="425">
        <v>5377</v>
      </c>
      <c r="O118" s="522">
        <v>0.76432125088841507</v>
      </c>
      <c r="P118" s="390">
        <v>5365</v>
      </c>
      <c r="Q118" s="392">
        <v>0.76261549395877759</v>
      </c>
      <c r="R118" s="424">
        <v>1658</v>
      </c>
      <c r="S118" s="899"/>
    </row>
    <row r="119" spans="1:160" ht="15.75" outlineLevel="2" thickBot="1">
      <c r="A119" s="374">
        <v>576</v>
      </c>
      <c r="B119" s="373" t="s">
        <v>492</v>
      </c>
      <c r="C119" s="427">
        <v>9198</v>
      </c>
      <c r="D119" s="428">
        <v>5570</v>
      </c>
      <c r="E119" s="555">
        <v>0.60556642748423573</v>
      </c>
      <c r="F119" s="429">
        <v>1206</v>
      </c>
      <c r="G119" s="555">
        <v>0.13111545988258316</v>
      </c>
      <c r="H119" s="428">
        <v>113</v>
      </c>
      <c r="I119" s="430">
        <v>1.2285279408567079E-2</v>
      </c>
      <c r="J119" s="428">
        <v>32</v>
      </c>
      <c r="K119" s="430">
        <v>3.4790171776473144E-3</v>
      </c>
      <c r="L119" s="428">
        <v>15</v>
      </c>
      <c r="M119" s="430">
        <v>1.6307893020221786E-3</v>
      </c>
      <c r="N119" s="425">
        <v>6936</v>
      </c>
      <c r="O119" s="522">
        <v>0.7540769732550554</v>
      </c>
      <c r="P119" s="390">
        <v>6921</v>
      </c>
      <c r="Q119" s="392">
        <v>0.75244618395303331</v>
      </c>
      <c r="R119" s="424">
        <v>2262</v>
      </c>
      <c r="S119" s="899"/>
    </row>
    <row r="120" spans="1:160" ht="15.75" outlineLevel="2" thickBot="1">
      <c r="A120" s="374">
        <v>642</v>
      </c>
      <c r="B120" s="373" t="s">
        <v>501</v>
      </c>
      <c r="C120" s="427">
        <v>19314</v>
      </c>
      <c r="D120" s="428">
        <v>12423</v>
      </c>
      <c r="E120" s="555">
        <v>0.64321217769493633</v>
      </c>
      <c r="F120" s="429">
        <v>2303</v>
      </c>
      <c r="G120" s="555">
        <v>0.11923992958475717</v>
      </c>
      <c r="H120" s="428">
        <v>212</v>
      </c>
      <c r="I120" s="430">
        <v>1.0976493735114425E-2</v>
      </c>
      <c r="J120" s="428">
        <v>73</v>
      </c>
      <c r="K120" s="430">
        <v>3.7796417106761935E-3</v>
      </c>
      <c r="L120" s="428">
        <v>56</v>
      </c>
      <c r="M120" s="430">
        <v>2.8994511753132443E-3</v>
      </c>
      <c r="N120" s="425">
        <v>15067</v>
      </c>
      <c r="O120" s="522">
        <v>0.78010769390079737</v>
      </c>
      <c r="P120" s="390">
        <v>15011</v>
      </c>
      <c r="Q120" s="392">
        <v>0.77720824272548406</v>
      </c>
      <c r="R120" s="424">
        <v>4247</v>
      </c>
      <c r="S120" s="899"/>
    </row>
    <row r="121" spans="1:160" ht="15.75" outlineLevel="2" thickBot="1">
      <c r="A121" s="374">
        <v>679</v>
      </c>
      <c r="B121" s="373" t="s">
        <v>514</v>
      </c>
      <c r="C121" s="427">
        <v>27862</v>
      </c>
      <c r="D121" s="428">
        <v>12664</v>
      </c>
      <c r="E121" s="555">
        <v>0.45452587753930085</v>
      </c>
      <c r="F121" s="429">
        <v>5218</v>
      </c>
      <c r="G121" s="555">
        <v>0.18728016653506568</v>
      </c>
      <c r="H121" s="428">
        <v>293</v>
      </c>
      <c r="I121" s="430">
        <v>1.0516115138898859E-2</v>
      </c>
      <c r="J121" s="428">
        <v>436</v>
      </c>
      <c r="K121" s="430">
        <v>1.5648553585528677E-2</v>
      </c>
      <c r="L121" s="428">
        <v>61</v>
      </c>
      <c r="M121" s="430">
        <v>2.1893618548560765E-3</v>
      </c>
      <c r="N121" s="425">
        <v>18672</v>
      </c>
      <c r="O121" s="522">
        <v>0.67016007465365013</v>
      </c>
      <c r="P121" s="390">
        <v>18611</v>
      </c>
      <c r="Q121" s="392">
        <v>0.66797071279879405</v>
      </c>
      <c r="R121" s="424">
        <v>9190</v>
      </c>
      <c r="S121" s="899"/>
    </row>
    <row r="122" spans="1:160" ht="15.75" outlineLevel="2" thickBot="1">
      <c r="A122" s="374">
        <v>789</v>
      </c>
      <c r="B122" s="373" t="s">
        <v>521</v>
      </c>
      <c r="C122" s="427">
        <v>17176</v>
      </c>
      <c r="D122" s="428">
        <v>9238</v>
      </c>
      <c r="E122" s="555">
        <v>0.53784350256171398</v>
      </c>
      <c r="F122" s="429">
        <v>4225</v>
      </c>
      <c r="G122" s="555">
        <v>0.24598276665114113</v>
      </c>
      <c r="H122" s="428">
        <v>314</v>
      </c>
      <c r="I122" s="430">
        <v>1.8281322775966464E-2</v>
      </c>
      <c r="J122" s="428">
        <v>193</v>
      </c>
      <c r="K122" s="430">
        <v>1.1236609222170471E-2</v>
      </c>
      <c r="L122" s="428">
        <v>40</v>
      </c>
      <c r="M122" s="430">
        <v>2.328830926874709E-3</v>
      </c>
      <c r="N122" s="425">
        <v>14010</v>
      </c>
      <c r="O122" s="522">
        <v>0.81567303213786679</v>
      </c>
      <c r="P122" s="390">
        <v>13970</v>
      </c>
      <c r="Q122" s="392">
        <v>0.81334420121099205</v>
      </c>
      <c r="R122" s="424">
        <v>3166</v>
      </c>
      <c r="S122" s="899"/>
      <c r="U122" s="574" t="s">
        <v>610</v>
      </c>
      <c r="V122" s="575">
        <v>0.68528884034793458</v>
      </c>
      <c r="AA122" s="574" t="s">
        <v>610</v>
      </c>
      <c r="AB122" s="575">
        <v>0.40697182827933431</v>
      </c>
      <c r="AG122" s="574" t="s">
        <v>610</v>
      </c>
      <c r="AH122" s="575">
        <v>0.68102089081592432</v>
      </c>
      <c r="AM122" s="574" t="s">
        <v>610</v>
      </c>
      <c r="AN122" s="575">
        <v>0.64221678891605538</v>
      </c>
      <c r="AS122" s="574" t="s">
        <v>610</v>
      </c>
      <c r="AT122" s="575">
        <v>0.83213594915722577</v>
      </c>
      <c r="AY122" s="574" t="s">
        <v>610</v>
      </c>
      <c r="AZ122" s="575">
        <v>0.89405370843989773</v>
      </c>
      <c r="BE122" s="574" t="s">
        <v>610</v>
      </c>
      <c r="BF122" s="575">
        <v>0.7088714313086798</v>
      </c>
      <c r="BK122" s="574" t="s">
        <v>610</v>
      </c>
      <c r="BL122" s="575">
        <v>0.76532033426183843</v>
      </c>
      <c r="BQ122" s="574" t="s">
        <v>610</v>
      </c>
      <c r="BR122" s="575">
        <v>0.77865660744706744</v>
      </c>
      <c r="BW122" s="574" t="s">
        <v>610</v>
      </c>
      <c r="BX122" s="575">
        <v>0.53766825152347153</v>
      </c>
      <c r="CC122" s="574" t="s">
        <v>610</v>
      </c>
      <c r="CD122" s="575">
        <v>0.7320940404592674</v>
      </c>
      <c r="CI122" s="574" t="s">
        <v>610</v>
      </c>
      <c r="CJ122" s="575">
        <v>0.69994140911088321</v>
      </c>
      <c r="CO122" s="574" t="s">
        <v>610</v>
      </c>
      <c r="CP122" s="575">
        <v>0.62441770186335399</v>
      </c>
      <c r="CU122" s="574" t="s">
        <v>610</v>
      </c>
      <c r="CV122" s="575">
        <v>0.59089198343996985</v>
      </c>
      <c r="DA122" s="574" t="s">
        <v>610</v>
      </c>
      <c r="DB122" s="575">
        <v>0.80913327120223677</v>
      </c>
      <c r="DG122" s="574" t="s">
        <v>610</v>
      </c>
      <c r="DH122" s="575">
        <v>0.80479699465395171</v>
      </c>
      <c r="DM122" s="574" t="s">
        <v>610</v>
      </c>
      <c r="DN122" s="575">
        <v>0.82759309839451067</v>
      </c>
      <c r="DS122" s="574" t="s">
        <v>610</v>
      </c>
      <c r="DT122" s="575">
        <v>0.6804577937778733</v>
      </c>
      <c r="DY122" s="574" t="s">
        <v>610</v>
      </c>
      <c r="DZ122" s="575">
        <v>0.66127415891195418</v>
      </c>
      <c r="EE122" s="574" t="s">
        <v>610</v>
      </c>
      <c r="EF122" s="575">
        <v>0.62972440944881891</v>
      </c>
      <c r="EK122" s="574" t="s">
        <v>610</v>
      </c>
      <c r="EL122" s="575">
        <v>0.48263254113345522</v>
      </c>
      <c r="EQ122" s="574" t="s">
        <v>610</v>
      </c>
      <c r="ER122" s="575">
        <v>0.79720957271582216</v>
      </c>
      <c r="EW122" s="574" t="s">
        <v>610</v>
      </c>
      <c r="EX122" s="575">
        <v>0.64208672683248957</v>
      </c>
      <c r="FC122" s="574" t="s">
        <v>610</v>
      </c>
      <c r="FD122" s="575">
        <v>0.60303983228511526</v>
      </c>
    </row>
    <row r="123" spans="1:160" ht="15.75" outlineLevel="2" thickBot="1">
      <c r="A123" s="374">
        <v>792</v>
      </c>
      <c r="B123" s="373" t="s">
        <v>523</v>
      </c>
      <c r="C123" s="427">
        <v>6555</v>
      </c>
      <c r="D123" s="428">
        <v>3199</v>
      </c>
      <c r="E123" s="555">
        <v>0.48802440884820747</v>
      </c>
      <c r="F123" s="429">
        <v>1726</v>
      </c>
      <c r="G123" s="555">
        <v>0.2633104500381388</v>
      </c>
      <c r="H123" s="428">
        <v>95</v>
      </c>
      <c r="I123" s="430">
        <v>1.4492753623188406E-2</v>
      </c>
      <c r="J123" s="428">
        <v>60</v>
      </c>
      <c r="K123" s="430">
        <v>9.1533180778032037E-3</v>
      </c>
      <c r="L123" s="428">
        <v>15</v>
      </c>
      <c r="M123" s="430">
        <v>2.2883295194508009E-3</v>
      </c>
      <c r="N123" s="425">
        <v>5095</v>
      </c>
      <c r="O123" s="522">
        <v>0.77726926010678876</v>
      </c>
      <c r="P123" s="390">
        <v>5080</v>
      </c>
      <c r="Q123" s="392">
        <v>0.77498093058733786</v>
      </c>
      <c r="R123" s="424">
        <v>1460</v>
      </c>
      <c r="S123" s="899"/>
      <c r="U123" s="576" t="s">
        <v>611</v>
      </c>
      <c r="V123" s="577">
        <v>0.28413360897660933</v>
      </c>
      <c r="AA123" s="576" t="s">
        <v>611</v>
      </c>
      <c r="AB123" s="577">
        <v>0.56735462546600557</v>
      </c>
      <c r="AG123" s="576" t="s">
        <v>611</v>
      </c>
      <c r="AH123" s="577">
        <v>0.28500689791091843</v>
      </c>
      <c r="AM123" s="576" t="s">
        <v>611</v>
      </c>
      <c r="AN123" s="577">
        <v>0.32192339038304807</v>
      </c>
      <c r="AS123" s="576" t="s">
        <v>611</v>
      </c>
      <c r="AT123" s="577">
        <v>0.1400939486045869</v>
      </c>
      <c r="AY123" s="576" t="s">
        <v>611</v>
      </c>
      <c r="AZ123" s="577">
        <v>8.1393861892583116E-2</v>
      </c>
      <c r="BE123" s="576" t="s">
        <v>611</v>
      </c>
      <c r="BF123" s="577">
        <v>0.26637286836558727</v>
      </c>
      <c r="BK123" s="576" t="s">
        <v>611</v>
      </c>
      <c r="BL123" s="577">
        <v>0.1980037140204271</v>
      </c>
      <c r="BQ123" s="576" t="s">
        <v>611</v>
      </c>
      <c r="BR123" s="577">
        <v>0.19761499148211242</v>
      </c>
      <c r="BW123" s="576" t="s">
        <v>611</v>
      </c>
      <c r="BX123" s="577">
        <v>0.40594656130717205</v>
      </c>
      <c r="CC123" s="576" t="s">
        <v>611</v>
      </c>
      <c r="CD123" s="577">
        <v>0.22662657189721158</v>
      </c>
      <c r="CI123" s="576" t="s">
        <v>611</v>
      </c>
      <c r="CJ123" s="577">
        <v>0.27047019188516186</v>
      </c>
      <c r="CO123" s="576" t="s">
        <v>611</v>
      </c>
      <c r="CP123" s="577">
        <v>0.33520962732919257</v>
      </c>
      <c r="CU123" s="576" t="s">
        <v>611</v>
      </c>
      <c r="CV123" s="577">
        <v>0.38890979801781456</v>
      </c>
      <c r="DA123" s="576" t="s">
        <v>611</v>
      </c>
      <c r="DB123" s="577">
        <v>0.1619757688723206</v>
      </c>
      <c r="DG123" s="576" t="s">
        <v>611</v>
      </c>
      <c r="DH123" s="577">
        <v>0.17425227568270482</v>
      </c>
      <c r="DM123" s="576" t="s">
        <v>611</v>
      </c>
      <c r="DN123" s="577">
        <v>0.15342082472853241</v>
      </c>
      <c r="DS123" s="576" t="s">
        <v>611</v>
      </c>
      <c r="DT123" s="577">
        <v>0.28037182311536191</v>
      </c>
      <c r="DY123" s="576" t="s">
        <v>611</v>
      </c>
      <c r="DZ123" s="577">
        <v>0.30243378668575521</v>
      </c>
      <c r="EE123" s="576" t="s">
        <v>611</v>
      </c>
      <c r="EF123" s="577">
        <v>0.33976377952755904</v>
      </c>
      <c r="EK123" s="576" t="s">
        <v>611</v>
      </c>
      <c r="EL123" s="577">
        <v>0.49275769933905217</v>
      </c>
      <c r="EQ123" s="576" t="s">
        <v>611</v>
      </c>
      <c r="ER123" s="577">
        <v>0.17365888318315409</v>
      </c>
      <c r="EW123" s="576" t="s">
        <v>611</v>
      </c>
      <c r="EX123" s="577">
        <v>0.32137354171252475</v>
      </c>
      <c r="FC123" s="576" t="s">
        <v>611</v>
      </c>
      <c r="FD123" s="577">
        <v>0.37012578616352199</v>
      </c>
    </row>
    <row r="124" spans="1:160" ht="15.75" outlineLevel="2" thickBot="1">
      <c r="A124" s="374">
        <v>809</v>
      </c>
      <c r="B124" s="373" t="s">
        <v>524</v>
      </c>
      <c r="C124" s="427">
        <v>11364</v>
      </c>
      <c r="D124" s="428">
        <v>3432</v>
      </c>
      <c r="E124" s="555">
        <v>0.3020063357972545</v>
      </c>
      <c r="F124" s="429">
        <v>3504</v>
      </c>
      <c r="G124" s="555">
        <v>0.30834213305174235</v>
      </c>
      <c r="H124" s="428">
        <v>120</v>
      </c>
      <c r="I124" s="430">
        <v>1.0559662090813094E-2</v>
      </c>
      <c r="J124" s="428">
        <v>55</v>
      </c>
      <c r="K124" s="430">
        <v>4.839845124956001E-3</v>
      </c>
      <c r="L124" s="428">
        <v>26</v>
      </c>
      <c r="M124" s="430">
        <v>2.2879267863428372E-3</v>
      </c>
      <c r="N124" s="425">
        <v>7137</v>
      </c>
      <c r="O124" s="522">
        <v>0.62803590285110877</v>
      </c>
      <c r="P124" s="390">
        <v>7111</v>
      </c>
      <c r="Q124" s="392">
        <v>0.62574797606476595</v>
      </c>
      <c r="R124" s="424">
        <v>4227</v>
      </c>
      <c r="S124" s="899"/>
      <c r="U124" s="576" t="s">
        <v>612</v>
      </c>
      <c r="V124" s="577">
        <v>1.995488291661791E-2</v>
      </c>
      <c r="AA124" s="576" t="s">
        <v>612</v>
      </c>
      <c r="AB124" s="577">
        <v>1.6564818017602522E-2</v>
      </c>
      <c r="AG124" s="576" t="s">
        <v>612</v>
      </c>
      <c r="AH124" s="577">
        <v>1.8304099329917226E-2</v>
      </c>
      <c r="AM124" s="576" t="s">
        <v>612</v>
      </c>
      <c r="AN124" s="577">
        <v>2.7166530834012496E-2</v>
      </c>
      <c r="AS124" s="576" t="s">
        <v>612</v>
      </c>
      <c r="AT124" s="577">
        <v>2.1138436032053055E-2</v>
      </c>
      <c r="AY124" s="576" t="s">
        <v>612</v>
      </c>
      <c r="AZ124" s="577">
        <v>1.9053708439897697E-2</v>
      </c>
      <c r="BE124" s="576" t="s">
        <v>612</v>
      </c>
      <c r="BF124" s="577">
        <v>1.6516574056332632E-2</v>
      </c>
      <c r="BK124" s="576" t="s">
        <v>612</v>
      </c>
      <c r="BL124" s="577">
        <v>2.9015784586815228E-2</v>
      </c>
      <c r="BQ124" s="576" t="s">
        <v>612</v>
      </c>
      <c r="BR124" s="577">
        <v>1.807009004623996E-2</v>
      </c>
      <c r="BW124" s="576" t="s">
        <v>612</v>
      </c>
      <c r="BX124" s="577">
        <v>3.549186365767093E-2</v>
      </c>
      <c r="CC124" s="576" t="s">
        <v>612</v>
      </c>
      <c r="CD124" s="577">
        <v>2.1049753963914706E-2</v>
      </c>
      <c r="CI124" s="576" t="s">
        <v>612</v>
      </c>
      <c r="CJ124" s="577">
        <v>2.1751867584590596E-2</v>
      </c>
      <c r="CO124" s="576" t="s">
        <v>612</v>
      </c>
      <c r="CP124" s="577">
        <v>3.1347049689440992E-2</v>
      </c>
      <c r="CU124" s="576" t="s">
        <v>612</v>
      </c>
      <c r="CV124" s="577">
        <v>1.3800025090954711E-2</v>
      </c>
      <c r="DA124" s="576" t="s">
        <v>612</v>
      </c>
      <c r="DB124" s="577">
        <v>1.9198508853681268E-2</v>
      </c>
      <c r="DG124" s="576" t="s">
        <v>612</v>
      </c>
      <c r="DH124" s="577">
        <v>1.6327120358329721E-2</v>
      </c>
      <c r="DM124" s="576" t="s">
        <v>612</v>
      </c>
      <c r="DN124" s="577">
        <v>1.4122976483911798E-2</v>
      </c>
      <c r="DS124" s="576" t="s">
        <v>612</v>
      </c>
      <c r="DT124" s="577">
        <v>1.5743377572403416E-2</v>
      </c>
      <c r="DY124" s="576" t="s">
        <v>612</v>
      </c>
      <c r="DZ124" s="577">
        <v>2.2476735862562634E-2</v>
      </c>
      <c r="EE124" s="576" t="s">
        <v>612</v>
      </c>
      <c r="EF124" s="577">
        <v>1.8700787401574805E-2</v>
      </c>
      <c r="EK124" s="576" t="s">
        <v>612</v>
      </c>
      <c r="EL124" s="577">
        <v>1.6875263675994939E-2</v>
      </c>
      <c r="EQ124" s="576" t="s">
        <v>612</v>
      </c>
      <c r="ER124" s="577">
        <v>2.3382747149823982E-2</v>
      </c>
      <c r="EW124" s="576" t="s">
        <v>612</v>
      </c>
      <c r="EX124" s="577">
        <v>2.509355051727933E-2</v>
      </c>
      <c r="FC124" s="576" t="s">
        <v>612</v>
      </c>
      <c r="FD124" s="577">
        <v>1.4255765199161425E-2</v>
      </c>
    </row>
    <row r="125" spans="1:160" ht="15.75" outlineLevel="2" thickBot="1">
      <c r="A125" s="374">
        <v>847</v>
      </c>
      <c r="B125" s="373" t="s">
        <v>528</v>
      </c>
      <c r="C125" s="427">
        <v>32139</v>
      </c>
      <c r="D125" s="428">
        <v>24684</v>
      </c>
      <c r="E125" s="555">
        <v>0.76803883132642581</v>
      </c>
      <c r="F125" s="429">
        <v>5377</v>
      </c>
      <c r="G125" s="555">
        <v>0.16730452098696288</v>
      </c>
      <c r="H125" s="428">
        <v>724</v>
      </c>
      <c r="I125" s="430">
        <v>2.2527147702168706E-2</v>
      </c>
      <c r="J125" s="428">
        <v>178</v>
      </c>
      <c r="K125" s="430">
        <v>5.538442390864682E-3</v>
      </c>
      <c r="L125" s="428">
        <v>91</v>
      </c>
      <c r="M125" s="430">
        <v>2.831450885217337E-3</v>
      </c>
      <c r="N125" s="425">
        <v>31054</v>
      </c>
      <c r="O125" s="522">
        <v>0.96624039329163947</v>
      </c>
      <c r="P125" s="390">
        <v>30963</v>
      </c>
      <c r="Q125" s="392">
        <v>0.96340894240642205</v>
      </c>
      <c r="R125" s="424">
        <v>1085</v>
      </c>
      <c r="S125" s="899"/>
      <c r="U125" s="579" t="s">
        <v>613</v>
      </c>
      <c r="V125" s="578">
        <v>1.0622667758838137E-2</v>
      </c>
      <c r="AA125" s="579" t="s">
        <v>613</v>
      </c>
      <c r="AB125" s="578">
        <v>9.108728237057535E-3</v>
      </c>
      <c r="AG125" s="579" t="s">
        <v>613</v>
      </c>
      <c r="AH125" s="578">
        <v>1.5668111943240047E-2</v>
      </c>
      <c r="AM125" s="579" t="s">
        <v>613</v>
      </c>
      <c r="AN125" s="578">
        <v>8.6932898668839985E-3</v>
      </c>
      <c r="AS125" s="579" t="s">
        <v>613</v>
      </c>
      <c r="AT125" s="578">
        <v>6.6316662061342915E-3</v>
      </c>
      <c r="AY125" s="579" t="s">
        <v>613</v>
      </c>
      <c r="AZ125" s="578">
        <v>5.4987212276214831E-3</v>
      </c>
      <c r="BE125" s="579" t="s">
        <v>613</v>
      </c>
      <c r="BF125" s="578">
        <v>8.2391262694002688E-3</v>
      </c>
      <c r="BK125" s="579" t="s">
        <v>613</v>
      </c>
      <c r="BL125" s="578">
        <v>7.6601671309192198E-3</v>
      </c>
      <c r="BQ125" s="579" t="s">
        <v>613</v>
      </c>
      <c r="BR125" s="578">
        <v>5.6583110245801895E-3</v>
      </c>
      <c r="BW125" s="579" t="s">
        <v>613</v>
      </c>
      <c r="BX125" s="578">
        <v>2.0893323511685529E-2</v>
      </c>
      <c r="CC125" s="579" t="s">
        <v>613</v>
      </c>
      <c r="CD125" s="578">
        <v>2.0229633679606344E-2</v>
      </c>
      <c r="CI125" s="579" t="s">
        <v>613</v>
      </c>
      <c r="CJ125" s="578">
        <v>7.8365314193642888E-3</v>
      </c>
      <c r="CO125" s="579" t="s">
        <v>613</v>
      </c>
      <c r="CP125" s="578">
        <v>9.025621118012422E-3</v>
      </c>
      <c r="CU125" s="579" t="s">
        <v>613</v>
      </c>
      <c r="CV125" s="578">
        <v>6.3981934512608203E-3</v>
      </c>
      <c r="DA125" s="579" t="s">
        <v>613</v>
      </c>
      <c r="DB125" s="578">
        <v>9.6924510717614158E-3</v>
      </c>
      <c r="DG125" s="579" t="s">
        <v>613</v>
      </c>
      <c r="DH125" s="578">
        <v>4.623609305013726E-3</v>
      </c>
      <c r="DM125" s="579" t="s">
        <v>613</v>
      </c>
      <c r="DN125" s="578">
        <v>4.8631003930451003E-3</v>
      </c>
      <c r="DS125" s="579" t="s">
        <v>613</v>
      </c>
      <c r="DT125" s="578">
        <v>2.34270055343614E-2</v>
      </c>
      <c r="DY125" s="579" t="s">
        <v>613</v>
      </c>
      <c r="DZ125" s="578">
        <v>1.3815318539727988E-2</v>
      </c>
      <c r="EE125" s="579" t="s">
        <v>613</v>
      </c>
      <c r="EF125" s="578">
        <v>1.1811023622047244E-2</v>
      </c>
      <c r="EK125" s="579" t="s">
        <v>613</v>
      </c>
      <c r="EL125" s="578">
        <v>7.7344958514976797E-3</v>
      </c>
      <c r="EQ125" s="579" t="s">
        <v>613</v>
      </c>
      <c r="ER125" s="578">
        <v>5.748796951199819E-3</v>
      </c>
      <c r="EW125" s="579" t="s">
        <v>613</v>
      </c>
      <c r="EX125" s="578">
        <v>1.1446180937706361E-2</v>
      </c>
      <c r="FC125" s="579" t="s">
        <v>613</v>
      </c>
      <c r="FD125" s="578">
        <v>1.2578616352201259E-2</v>
      </c>
    </row>
    <row r="126" spans="1:160" ht="15.75" outlineLevel="2" thickBot="1">
      <c r="A126" s="374">
        <v>856</v>
      </c>
      <c r="B126" s="373" t="s">
        <v>530</v>
      </c>
      <c r="C126" s="427">
        <v>6916</v>
      </c>
      <c r="D126" s="428">
        <v>2917</v>
      </c>
      <c r="E126" s="555">
        <v>0.42177559282822441</v>
      </c>
      <c r="F126" s="429">
        <v>1460</v>
      </c>
      <c r="G126" s="555">
        <v>0.21110468478889532</v>
      </c>
      <c r="H126" s="428">
        <v>114</v>
      </c>
      <c r="I126" s="430">
        <v>1.6483516483516484E-2</v>
      </c>
      <c r="J126" s="428">
        <v>52</v>
      </c>
      <c r="K126" s="430">
        <v>7.5187969924812026E-3</v>
      </c>
      <c r="L126" s="428">
        <v>11</v>
      </c>
      <c r="M126" s="430">
        <v>1.5905147484094853E-3</v>
      </c>
      <c r="N126" s="425">
        <v>4554</v>
      </c>
      <c r="O126" s="522">
        <v>0.65847310584152685</v>
      </c>
      <c r="P126" s="390">
        <v>4543</v>
      </c>
      <c r="Q126" s="392">
        <v>0.65688259109311742</v>
      </c>
      <c r="R126" s="424">
        <v>2362</v>
      </c>
      <c r="S126" s="899"/>
    </row>
    <row r="127" spans="1:160" ht="15.75" outlineLevel="2" thickBot="1">
      <c r="A127" s="374">
        <v>861</v>
      </c>
      <c r="B127" s="373" t="s">
        <v>532</v>
      </c>
      <c r="C127" s="427">
        <v>12322</v>
      </c>
      <c r="D127" s="428">
        <v>5753</v>
      </c>
      <c r="E127" s="555">
        <v>0.46688849212790129</v>
      </c>
      <c r="F127" s="429">
        <v>3531</v>
      </c>
      <c r="G127" s="555">
        <v>0.28656062327544229</v>
      </c>
      <c r="H127" s="428">
        <v>136</v>
      </c>
      <c r="I127" s="430">
        <v>1.1037169290699561E-2</v>
      </c>
      <c r="J127" s="428">
        <v>120</v>
      </c>
      <c r="K127" s="430">
        <v>9.7386787859113783E-3</v>
      </c>
      <c r="L127" s="428">
        <v>55</v>
      </c>
      <c r="M127" s="430">
        <v>4.463561110209382E-3</v>
      </c>
      <c r="N127" s="425">
        <v>9595</v>
      </c>
      <c r="O127" s="522">
        <v>0.77868852459016391</v>
      </c>
      <c r="P127" s="390">
        <v>9540</v>
      </c>
      <c r="Q127" s="392">
        <v>0.77422496347995451</v>
      </c>
      <c r="R127" s="424">
        <v>2727</v>
      </c>
      <c r="S127" s="899"/>
    </row>
    <row r="128" spans="1:160" s="20" customFormat="1" ht="15.75" outlineLevel="1" thickBot="1">
      <c r="A128" s="375"/>
      <c r="B128" s="375" t="s">
        <v>400</v>
      </c>
      <c r="C128" s="367">
        <v>4179996</v>
      </c>
      <c r="D128" s="367">
        <v>1193205</v>
      </c>
      <c r="E128" s="581">
        <v>0.2854560147904448</v>
      </c>
      <c r="F128" s="367">
        <v>3126044</v>
      </c>
      <c r="G128" s="581">
        <v>0.74785813192165729</v>
      </c>
      <c r="H128" s="367">
        <v>63346</v>
      </c>
      <c r="I128" s="581">
        <v>1.5154559956516704E-2</v>
      </c>
      <c r="J128" s="367">
        <v>67655</v>
      </c>
      <c r="K128" s="581">
        <v>1.6185422187006877E-2</v>
      </c>
      <c r="L128" s="367">
        <v>7687</v>
      </c>
      <c r="M128" s="581">
        <v>1.8389969751167227E-3</v>
      </c>
      <c r="N128" s="367">
        <v>4457937</v>
      </c>
      <c r="O128" s="385">
        <v>100</v>
      </c>
      <c r="P128" s="390">
        <v>4450250</v>
      </c>
      <c r="Q128" s="392">
        <v>1.0646541288556257</v>
      </c>
      <c r="R128" s="368">
        <v>-277941</v>
      </c>
      <c r="S128" s="899"/>
      <c r="U128"/>
      <c r="V128"/>
    </row>
    <row r="129" spans="1:82" ht="21.75" customHeight="1" outlineLevel="2" thickBot="1">
      <c r="A129" s="374">
        <v>1</v>
      </c>
      <c r="B129" s="374" t="s">
        <v>414</v>
      </c>
      <c r="C129" s="427">
        <v>2616335</v>
      </c>
      <c r="D129" s="428">
        <v>844392</v>
      </c>
      <c r="E129" s="555">
        <v>0.3227384872350062</v>
      </c>
      <c r="F129" s="429">
        <v>2046740</v>
      </c>
      <c r="G129" s="555">
        <v>0.78229278742974429</v>
      </c>
      <c r="H129" s="428">
        <v>48826</v>
      </c>
      <c r="I129" s="430">
        <v>1.8661983270490973E-2</v>
      </c>
      <c r="J129" s="428">
        <v>51013</v>
      </c>
      <c r="K129" s="430">
        <v>1.949788540076099E-2</v>
      </c>
      <c r="L129" s="428">
        <v>5774</v>
      </c>
      <c r="M129" s="430">
        <v>2.2069039324092671E-3</v>
      </c>
      <c r="N129" s="425">
        <v>2996745</v>
      </c>
      <c r="O129" s="522">
        <v>1.1453980472684118</v>
      </c>
      <c r="P129" s="390">
        <v>2990971</v>
      </c>
      <c r="Q129" s="392">
        <v>1.1431911433360025</v>
      </c>
      <c r="R129" s="424">
        <v>-380410</v>
      </c>
      <c r="S129" s="899"/>
    </row>
    <row r="130" spans="1:82" ht="15" customHeight="1" outlineLevel="2" thickBot="1">
      <c r="A130" s="374">
        <v>79</v>
      </c>
      <c r="B130" s="373" t="s">
        <v>430</v>
      </c>
      <c r="C130" s="427">
        <v>56103</v>
      </c>
      <c r="D130" s="428">
        <v>21807</v>
      </c>
      <c r="E130" s="555">
        <v>0.38869579166889473</v>
      </c>
      <c r="F130" s="429">
        <v>25183</v>
      </c>
      <c r="G130" s="555">
        <v>0.4488708268720033</v>
      </c>
      <c r="H130" s="428">
        <v>462</v>
      </c>
      <c r="I130" s="430">
        <v>8.2348537511363028E-3</v>
      </c>
      <c r="J130" s="428">
        <v>477</v>
      </c>
      <c r="K130" s="430">
        <v>8.5022191326667024E-3</v>
      </c>
      <c r="L130" s="428">
        <v>79</v>
      </c>
      <c r="M130" s="430">
        <v>1.4081243427267703E-3</v>
      </c>
      <c r="N130" s="425">
        <v>48008</v>
      </c>
      <c r="O130" s="522">
        <v>0.85571181576742772</v>
      </c>
      <c r="P130" s="390">
        <v>47929</v>
      </c>
      <c r="Q130" s="392">
        <v>0.85430369142470097</v>
      </c>
      <c r="R130" s="424">
        <v>8095</v>
      </c>
      <c r="S130" s="899"/>
    </row>
    <row r="131" spans="1:82" ht="15" customHeight="1" outlineLevel="2" thickBot="1">
      <c r="A131" s="374">
        <v>88</v>
      </c>
      <c r="B131" s="373" t="s">
        <v>432</v>
      </c>
      <c r="C131" s="427">
        <v>566456</v>
      </c>
      <c r="D131" s="428">
        <v>139918</v>
      </c>
      <c r="E131" s="555">
        <v>0.24700594573982798</v>
      </c>
      <c r="F131" s="429">
        <v>341084</v>
      </c>
      <c r="G131" s="555">
        <v>0.602136794384736</v>
      </c>
      <c r="H131" s="428">
        <v>4639</v>
      </c>
      <c r="I131" s="430">
        <v>8.1895151609304162E-3</v>
      </c>
      <c r="J131" s="428">
        <v>7945</v>
      </c>
      <c r="K131" s="430">
        <v>1.4025802533647803E-2</v>
      </c>
      <c r="L131" s="428">
        <v>790</v>
      </c>
      <c r="M131" s="430">
        <v>1.3946361235471069E-3</v>
      </c>
      <c r="N131" s="425">
        <v>494376</v>
      </c>
      <c r="O131" s="522">
        <v>0.87275269394268928</v>
      </c>
      <c r="P131" s="390">
        <v>493586</v>
      </c>
      <c r="Q131" s="392">
        <v>0.87135805781914222</v>
      </c>
      <c r="R131" s="424">
        <v>72080</v>
      </c>
    </row>
    <row r="132" spans="1:82" ht="15" customHeight="1" outlineLevel="2" thickBot="1">
      <c r="A132" s="374">
        <v>129</v>
      </c>
      <c r="B132" s="373" t="s">
        <v>440</v>
      </c>
      <c r="C132" s="427">
        <v>86081</v>
      </c>
      <c r="D132" s="428">
        <v>21837</v>
      </c>
      <c r="E132" s="555">
        <v>0.25367967379561113</v>
      </c>
      <c r="F132" s="429">
        <v>73250</v>
      </c>
      <c r="G132" s="555">
        <v>0.85094271674353228</v>
      </c>
      <c r="H132" s="428">
        <v>647</v>
      </c>
      <c r="I132" s="430">
        <v>7.5161766243421893E-3</v>
      </c>
      <c r="J132" s="428">
        <v>545</v>
      </c>
      <c r="K132" s="430">
        <v>6.3312461518802059E-3</v>
      </c>
      <c r="L132" s="428">
        <v>148</v>
      </c>
      <c r="M132" s="430">
        <v>1.7193108816115055E-3</v>
      </c>
      <c r="N132" s="425">
        <v>96427</v>
      </c>
      <c r="O132" s="522">
        <v>1.1201891241969772</v>
      </c>
      <c r="P132" s="390">
        <v>96279</v>
      </c>
      <c r="Q132" s="392">
        <v>1.1184698133153657</v>
      </c>
      <c r="R132" s="424">
        <v>-10346</v>
      </c>
    </row>
    <row r="133" spans="1:82" ht="15" customHeight="1" outlineLevel="2" thickBot="1">
      <c r="A133" s="374">
        <v>212</v>
      </c>
      <c r="B133" s="373" t="s">
        <v>454</v>
      </c>
      <c r="C133" s="427">
        <v>84209</v>
      </c>
      <c r="D133" s="428">
        <v>20524</v>
      </c>
      <c r="E133" s="555">
        <v>0.24372691755038059</v>
      </c>
      <c r="F133" s="429">
        <v>49002</v>
      </c>
      <c r="G133" s="555">
        <v>0.58190929710601003</v>
      </c>
      <c r="H133" s="428">
        <v>947</v>
      </c>
      <c r="I133" s="430">
        <v>1.1245828830647555E-2</v>
      </c>
      <c r="J133" s="428">
        <v>855</v>
      </c>
      <c r="K133" s="430">
        <v>1.0153309028726146E-2</v>
      </c>
      <c r="L133" s="428">
        <v>100</v>
      </c>
      <c r="M133" s="430">
        <v>1.1875215238276193E-3</v>
      </c>
      <c r="N133" s="425">
        <v>71428</v>
      </c>
      <c r="O133" s="522">
        <v>0.84822287403959196</v>
      </c>
      <c r="P133" s="390">
        <v>71328</v>
      </c>
      <c r="Q133" s="392">
        <v>0.84703535251576434</v>
      </c>
      <c r="R133" s="424">
        <v>12781</v>
      </c>
    </row>
    <row r="134" spans="1:82" ht="15" customHeight="1" outlineLevel="2" thickBot="1">
      <c r="A134" s="374">
        <v>266</v>
      </c>
      <c r="B134" s="373" t="s">
        <v>460</v>
      </c>
      <c r="C134" s="427">
        <v>248304</v>
      </c>
      <c r="D134" s="428">
        <v>29573</v>
      </c>
      <c r="E134" s="555">
        <v>0.11909997422514337</v>
      </c>
      <c r="F134" s="429">
        <v>183229</v>
      </c>
      <c r="G134" s="555">
        <v>0.73792206327727305</v>
      </c>
      <c r="H134" s="428">
        <v>3175</v>
      </c>
      <c r="I134" s="430">
        <v>1.278674527997938E-2</v>
      </c>
      <c r="J134" s="428">
        <v>1553</v>
      </c>
      <c r="K134" s="430">
        <v>6.2544300534828276E-3</v>
      </c>
      <c r="L134" s="428">
        <v>130</v>
      </c>
      <c r="M134" s="430">
        <v>5.2355177524325016E-4</v>
      </c>
      <c r="N134" s="425">
        <v>217660</v>
      </c>
      <c r="O134" s="522">
        <v>0.87658676461112184</v>
      </c>
      <c r="P134" s="390">
        <v>217530</v>
      </c>
      <c r="Q134" s="392">
        <v>0.87606321283587862</v>
      </c>
      <c r="R134" s="424">
        <v>30644</v>
      </c>
    </row>
    <row r="135" spans="1:82" ht="15" customHeight="1" outlineLevel="2" thickBot="1">
      <c r="A135" s="374">
        <v>308</v>
      </c>
      <c r="B135" s="373" t="s">
        <v>464</v>
      </c>
      <c r="C135" s="427">
        <v>55902</v>
      </c>
      <c r="D135" s="428">
        <v>16295</v>
      </c>
      <c r="E135" s="555">
        <v>0.29149225430217168</v>
      </c>
      <c r="F135" s="429">
        <v>37069</v>
      </c>
      <c r="G135" s="555">
        <v>0.66310686558620446</v>
      </c>
      <c r="H135" s="428">
        <v>406</v>
      </c>
      <c r="I135" s="430">
        <v>7.2627097420485849E-3</v>
      </c>
      <c r="J135" s="428">
        <v>468</v>
      </c>
      <c r="K135" s="430">
        <v>8.3717934957604385E-3</v>
      </c>
      <c r="L135" s="428">
        <v>65</v>
      </c>
      <c r="M135" s="430">
        <v>1.1627490966333942E-3</v>
      </c>
      <c r="N135" s="425">
        <v>54303</v>
      </c>
      <c r="O135" s="522">
        <v>0.97139637222281849</v>
      </c>
      <c r="P135" s="390">
        <v>54238</v>
      </c>
      <c r="Q135" s="392">
        <v>0.97023362312618511</v>
      </c>
      <c r="R135" s="424">
        <v>1599</v>
      </c>
      <c r="U135" s="574" t="s">
        <v>610</v>
      </c>
      <c r="V135" s="575">
        <v>0.26812089208471435</v>
      </c>
      <c r="AA135" s="574" t="s">
        <v>610</v>
      </c>
      <c r="AB135" s="575">
        <v>0.28231367004227054</v>
      </c>
      <c r="AG135" s="574" t="s">
        <v>610</v>
      </c>
      <c r="AH135" s="575">
        <v>0.45498549938450628</v>
      </c>
      <c r="AM135" s="574" t="s">
        <v>610</v>
      </c>
      <c r="AN135" s="575">
        <v>0.28347238373859873</v>
      </c>
      <c r="AS135" s="574" t="s">
        <v>610</v>
      </c>
      <c r="AT135" s="575">
        <v>0.22680958464462656</v>
      </c>
      <c r="AY135" s="574" t="s">
        <v>610</v>
      </c>
      <c r="AZ135" s="575">
        <v>0.28774113952445041</v>
      </c>
      <c r="BE135" s="574" t="s">
        <v>610</v>
      </c>
      <c r="BF135" s="575">
        <v>0.13594906449685101</v>
      </c>
      <c r="BK135" s="574" t="s">
        <v>610</v>
      </c>
      <c r="BL135" s="575">
        <v>0.3004351192890593</v>
      </c>
      <c r="BQ135" s="574" t="s">
        <v>610</v>
      </c>
      <c r="BR135" s="575">
        <v>0.21875441755837324</v>
      </c>
      <c r="BW135" s="574" t="s">
        <v>610</v>
      </c>
      <c r="BX135" s="575">
        <v>0.22035137875438393</v>
      </c>
      <c r="CC135" s="574" t="s">
        <v>610</v>
      </c>
      <c r="CD135" s="575">
        <v>0.15533290239172592</v>
      </c>
    </row>
    <row r="136" spans="1:82" ht="15" customHeight="1" outlineLevel="2" thickBot="1">
      <c r="A136" s="374">
        <v>360</v>
      </c>
      <c r="B136" s="377" t="s">
        <v>472</v>
      </c>
      <c r="C136" s="427">
        <v>299348</v>
      </c>
      <c r="D136" s="428">
        <v>71184</v>
      </c>
      <c r="E136" s="555">
        <v>0.23779681173750952</v>
      </c>
      <c r="F136" s="429">
        <v>247996</v>
      </c>
      <c r="G136" s="555">
        <v>0.82845383967823405</v>
      </c>
      <c r="H136" s="428">
        <v>3345</v>
      </c>
      <c r="I136" s="430">
        <v>1.117428544703823E-2</v>
      </c>
      <c r="J136" s="428">
        <v>2881</v>
      </c>
      <c r="K136" s="430">
        <v>9.6242500367465286E-3</v>
      </c>
      <c r="L136" s="428">
        <v>481</v>
      </c>
      <c r="M136" s="430">
        <v>1.606825500754974E-3</v>
      </c>
      <c r="N136" s="425">
        <v>325887</v>
      </c>
      <c r="O136" s="522">
        <v>1.0886560124002833</v>
      </c>
      <c r="P136" s="390">
        <v>325406</v>
      </c>
      <c r="Q136" s="392">
        <v>1.0870491868995282</v>
      </c>
      <c r="R136" s="424">
        <v>-26539</v>
      </c>
      <c r="U136" s="576" t="s">
        <v>611</v>
      </c>
      <c r="V136" s="577">
        <v>0.70244233470029771</v>
      </c>
      <c r="AA136" s="576" t="s">
        <v>611</v>
      </c>
      <c r="AB136" s="577">
        <v>0.68430620022728406</v>
      </c>
      <c r="AG136" s="576" t="s">
        <v>611</v>
      </c>
      <c r="AH136" s="577">
        <v>0.52542302155271337</v>
      </c>
      <c r="AM136" s="576" t="s">
        <v>611</v>
      </c>
      <c r="AN136" s="577">
        <v>0.69103256575348571</v>
      </c>
      <c r="AS136" s="576" t="s">
        <v>611</v>
      </c>
      <c r="AT136" s="577">
        <v>0.7608097300553599</v>
      </c>
      <c r="AY136" s="576" t="s">
        <v>611</v>
      </c>
      <c r="AZ136" s="577">
        <v>0.68699528936742937</v>
      </c>
      <c r="BE136" s="576" t="s">
        <v>611</v>
      </c>
      <c r="BF136" s="577">
        <v>0.84231600239047488</v>
      </c>
      <c r="BK136" s="576" t="s">
        <v>611</v>
      </c>
      <c r="BL136" s="577">
        <v>0.68345071720933659</v>
      </c>
      <c r="BQ136" s="576" t="s">
        <v>611</v>
      </c>
      <c r="BR136" s="577">
        <v>0.76211256092389201</v>
      </c>
      <c r="BW136" s="576" t="s">
        <v>611</v>
      </c>
      <c r="BX136" s="577">
        <v>0.75669431378089524</v>
      </c>
      <c r="CC136" s="576" t="s">
        <v>611</v>
      </c>
      <c r="CD136" s="577">
        <v>0.82919629390217631</v>
      </c>
    </row>
    <row r="137" spans="1:82" ht="15" customHeight="1" outlineLevel="2" thickBot="1">
      <c r="A137" s="374">
        <v>380</v>
      </c>
      <c r="B137" s="373" t="s">
        <v>477</v>
      </c>
      <c r="C137" s="427">
        <v>77611</v>
      </c>
      <c r="D137" s="428">
        <v>13257</v>
      </c>
      <c r="E137" s="555">
        <v>0.1708134156240739</v>
      </c>
      <c r="F137" s="429">
        <v>45525</v>
      </c>
      <c r="G137" s="555">
        <v>0.58657922201749757</v>
      </c>
      <c r="H137" s="428">
        <v>339</v>
      </c>
      <c r="I137" s="430">
        <v>4.3679375346278235E-3</v>
      </c>
      <c r="J137" s="428">
        <v>1042</v>
      </c>
      <c r="K137" s="430">
        <v>1.3425931891097911E-2</v>
      </c>
      <c r="L137" s="428">
        <v>72</v>
      </c>
      <c r="M137" s="430">
        <v>9.2770354717759077E-4</v>
      </c>
      <c r="N137" s="425">
        <v>60235</v>
      </c>
      <c r="O137" s="522">
        <v>0.77611421061447472</v>
      </c>
      <c r="P137" s="390">
        <v>60163</v>
      </c>
      <c r="Q137" s="392">
        <v>0.77518650706729719</v>
      </c>
      <c r="R137" s="424">
        <v>17376</v>
      </c>
      <c r="U137" s="576" t="s">
        <v>612</v>
      </c>
      <c r="V137" s="577">
        <v>1.4234256502443683E-2</v>
      </c>
      <c r="AA137" s="576" t="s">
        <v>612</v>
      </c>
      <c r="AB137" s="577">
        <v>1.6324464530080698E-2</v>
      </c>
      <c r="AG137" s="576" t="s">
        <v>612</v>
      </c>
      <c r="AH137" s="577">
        <v>9.6392580692273994E-3</v>
      </c>
      <c r="AM137" s="576" t="s">
        <v>612</v>
      </c>
      <c r="AN137" s="577">
        <v>9.3985647891147647E-3</v>
      </c>
      <c r="AS137" s="576" t="s">
        <v>612</v>
      </c>
      <c r="AT137" s="577">
        <v>6.7200531787824968E-3</v>
      </c>
      <c r="AY137" s="576" t="s">
        <v>612</v>
      </c>
      <c r="AZ137" s="577">
        <v>1.3276693584567071E-2</v>
      </c>
      <c r="BE137" s="576" t="s">
        <v>612</v>
      </c>
      <c r="BF137" s="577">
        <v>1.4595687951087207E-2</v>
      </c>
      <c r="BK137" s="576" t="s">
        <v>612</v>
      </c>
      <c r="BL137" s="577">
        <v>7.4855267524613738E-3</v>
      </c>
      <c r="BQ137" s="576" t="s">
        <v>612</v>
      </c>
      <c r="BR137" s="577">
        <v>1.0279466266755992E-2</v>
      </c>
      <c r="BW137" s="576" t="s">
        <v>612</v>
      </c>
      <c r="BX137" s="577">
        <v>5.6346924189285778E-3</v>
      </c>
      <c r="CC137" s="576" t="s">
        <v>612</v>
      </c>
      <c r="CD137" s="577">
        <v>6.0331825037707393E-3</v>
      </c>
    </row>
    <row r="138" spans="1:82" ht="15" customHeight="1" outlineLevel="2" thickBot="1">
      <c r="A138" s="381">
        <v>631</v>
      </c>
      <c r="B138" s="380" t="s">
        <v>500</v>
      </c>
      <c r="C138" s="427">
        <v>89647</v>
      </c>
      <c r="D138" s="431">
        <v>14418</v>
      </c>
      <c r="E138" s="556">
        <v>0.16083081419344764</v>
      </c>
      <c r="F138" s="432">
        <v>76966</v>
      </c>
      <c r="G138" s="556">
        <v>0.85854518277242964</v>
      </c>
      <c r="H138" s="431">
        <v>560</v>
      </c>
      <c r="I138" s="433">
        <v>6.246723259004763E-3</v>
      </c>
      <c r="J138" s="431">
        <v>876</v>
      </c>
      <c r="K138" s="433">
        <v>9.7716599551574516E-3</v>
      </c>
      <c r="L138" s="431">
        <v>48</v>
      </c>
      <c r="M138" s="433">
        <v>5.354334222004083E-4</v>
      </c>
      <c r="N138" s="425">
        <v>92868</v>
      </c>
      <c r="O138" s="523">
        <v>1.0359298136022399</v>
      </c>
      <c r="P138" s="390">
        <v>92820</v>
      </c>
      <c r="Q138" s="392">
        <v>1.0353943801800396</v>
      </c>
      <c r="R138" s="426">
        <v>-3221</v>
      </c>
      <c r="U138" s="579" t="s">
        <v>613</v>
      </c>
      <c r="V138" s="578">
        <v>1.520251671254424E-2</v>
      </c>
      <c r="AA138" s="579" t="s">
        <v>613</v>
      </c>
      <c r="AB138" s="578">
        <v>1.7055665200364698E-2</v>
      </c>
      <c r="AG138" s="579" t="s">
        <v>613</v>
      </c>
      <c r="AH138" s="578">
        <v>9.9522209935529633E-3</v>
      </c>
      <c r="AM138" s="579" t="s">
        <v>613</v>
      </c>
      <c r="AN138" s="578">
        <v>1.6096485718800776E-2</v>
      </c>
      <c r="AS138" s="579" t="s">
        <v>613</v>
      </c>
      <c r="AT138" s="578">
        <v>5.6606321212310058E-3</v>
      </c>
      <c r="AY138" s="579" t="s">
        <v>613</v>
      </c>
      <c r="AZ138" s="578">
        <v>1.1986877523553163E-2</v>
      </c>
      <c r="BE138" s="579" t="s">
        <v>613</v>
      </c>
      <c r="BF138" s="578">
        <v>7.1392451615869077E-3</v>
      </c>
      <c r="BK138" s="579" t="s">
        <v>613</v>
      </c>
      <c r="BL138" s="578">
        <v>8.6286367491426683E-3</v>
      </c>
      <c r="BQ138" s="579" t="s">
        <v>613</v>
      </c>
      <c r="BR138" s="578">
        <v>8.8535552509787768E-3</v>
      </c>
      <c r="BW138" s="579" t="s">
        <v>613</v>
      </c>
      <c r="BX138" s="578">
        <v>1.7298912592346644E-2</v>
      </c>
      <c r="CC138" s="579" t="s">
        <v>613</v>
      </c>
      <c r="CD138" s="578">
        <v>9.4376212023270841E-3</v>
      </c>
    </row>
    <row r="139" spans="1:82" ht="15" customHeight="1">
      <c r="C139" s="237"/>
      <c r="D139" s="237"/>
      <c r="F139" s="237"/>
      <c r="H139" s="237"/>
      <c r="J139" s="237"/>
      <c r="N139" s="237"/>
    </row>
    <row r="140" spans="1:82" ht="36" customHeight="1">
      <c r="A140" s="657" t="s">
        <v>614</v>
      </c>
      <c r="B140" s="212" t="s">
        <v>615</v>
      </c>
      <c r="C140" s="827"/>
      <c r="D140" s="827"/>
      <c r="E140" s="827"/>
      <c r="F140" s="827"/>
      <c r="G140" s="827"/>
      <c r="H140" s="826" t="s">
        <v>603</v>
      </c>
      <c r="I140" s="662"/>
      <c r="J140" s="662"/>
      <c r="K140" s="662"/>
      <c r="L140" s="662"/>
      <c r="M140" s="662"/>
      <c r="N140" s="662"/>
      <c r="O140" s="662"/>
      <c r="P140" s="662"/>
      <c r="Q140" s="662"/>
      <c r="R140" s="658"/>
    </row>
    <row r="141" spans="1:82" ht="36.75" customHeight="1">
      <c r="A141" s="657" t="s">
        <v>616</v>
      </c>
      <c r="B141" s="948" t="s">
        <v>617</v>
      </c>
      <c r="C141" s="949"/>
      <c r="D141" s="949"/>
      <c r="E141" s="949"/>
      <c r="F141" s="949"/>
      <c r="G141" s="949"/>
      <c r="H141" s="950"/>
      <c r="I141" s="662"/>
      <c r="J141" s="662"/>
      <c r="K141" s="662"/>
      <c r="L141" s="662"/>
      <c r="M141" s="662"/>
      <c r="N141" s="662"/>
      <c r="O141" s="662"/>
      <c r="P141" s="662"/>
      <c r="Q141" s="662"/>
      <c r="R141" s="662"/>
    </row>
    <row r="142" spans="1:82" ht="42" customHeight="1">
      <c r="A142" s="664" t="s">
        <v>618</v>
      </c>
      <c r="B142" s="944" t="s">
        <v>619</v>
      </c>
      <c r="C142" s="945"/>
      <c r="D142" s="945"/>
      <c r="E142" s="945"/>
      <c r="F142" s="945"/>
      <c r="G142" s="945"/>
      <c r="H142" s="946"/>
      <c r="I142" s="658"/>
      <c r="J142" s="658"/>
      <c r="K142" s="658"/>
      <c r="L142" s="658"/>
      <c r="M142" s="658"/>
      <c r="N142" s="658"/>
      <c r="O142" s="658"/>
      <c r="P142" s="658"/>
      <c r="Q142" s="658"/>
      <c r="R142" s="658"/>
    </row>
    <row r="143" spans="1:82" ht="15" customHeight="1">
      <c r="A143" s="201" t="s">
        <v>404</v>
      </c>
      <c r="B143" s="921" t="s">
        <v>405</v>
      </c>
      <c r="C143" s="922"/>
      <c r="D143" s="922"/>
      <c r="E143" s="922"/>
      <c r="F143" s="922"/>
      <c r="G143" s="922"/>
      <c r="H143" s="922"/>
      <c r="I143" s="663"/>
      <c r="J143" s="663"/>
      <c r="K143" s="663"/>
      <c r="L143" s="663"/>
      <c r="M143" s="663"/>
      <c r="N143" s="663"/>
      <c r="O143" s="663"/>
      <c r="P143" s="663"/>
      <c r="Q143" s="663"/>
      <c r="R143" s="123"/>
    </row>
    <row r="144" spans="1:82" ht="15" customHeight="1">
      <c r="A144" s="553" t="s">
        <v>406</v>
      </c>
      <c r="B144" s="771" t="s">
        <v>407</v>
      </c>
      <c r="C144" s="663"/>
      <c r="D144" s="663"/>
      <c r="E144" s="663"/>
      <c r="F144" s="663"/>
      <c r="G144" s="663"/>
      <c r="H144" s="663"/>
      <c r="I144" s="663"/>
      <c r="J144" s="663"/>
      <c r="K144" s="663"/>
      <c r="L144" s="663"/>
      <c r="M144" s="663"/>
      <c r="N144" s="663"/>
      <c r="O144" s="663"/>
      <c r="P144" s="663"/>
      <c r="Q144" s="663"/>
      <c r="R144" s="663"/>
    </row>
  </sheetData>
  <sheetProtection autoFilter="0"/>
  <mergeCells count="14">
    <mergeCell ref="B142:H142"/>
    <mergeCell ref="B143:H143"/>
    <mergeCell ref="D1:O1"/>
    <mergeCell ref="R1:R3"/>
    <mergeCell ref="H2:I2"/>
    <mergeCell ref="B141:H141"/>
    <mergeCell ref="P2:Q2"/>
    <mergeCell ref="A2:A3"/>
    <mergeCell ref="B2:B3"/>
    <mergeCell ref="F2:G2"/>
    <mergeCell ref="D2:E2"/>
    <mergeCell ref="N2:O2"/>
    <mergeCell ref="J2:K2"/>
    <mergeCell ref="L2:M2"/>
  </mergeCells>
  <hyperlinks>
    <hyperlink ref="S1" location="INDICE!B2" display="Indice" xr:uid="{4B851F2E-42FA-4876-AEB1-B6F36FC89945}"/>
  </hyperlink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6FF66"/>
  </sheetPr>
  <dimension ref="A1:BM138"/>
  <sheetViews>
    <sheetView zoomScale="80" zoomScaleNormal="80" zoomScaleSheetLayoutView="90" workbookViewId="0">
      <pane xSplit="3" ySplit="4" topLeftCell="D59" activePane="bottomRight" state="frozen"/>
      <selection pane="bottomRight" sqref="A1:O73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14.42578125" customWidth="1"/>
    <col min="2" max="2" width="48.140625" customWidth="1"/>
    <col min="3" max="3" width="17" style="90" customWidth="1"/>
    <col min="4" max="4" width="11.140625" style="90" bestFit="1" customWidth="1"/>
    <col min="5" max="5" width="11.28515625" style="90" bestFit="1" customWidth="1"/>
    <col min="6" max="6" width="11.7109375" style="90" customWidth="1"/>
    <col min="7" max="7" width="11.28515625" style="90" bestFit="1" customWidth="1"/>
    <col min="8" max="8" width="11.140625" style="90" bestFit="1" customWidth="1"/>
    <col min="9" max="9" width="11.28515625" style="90" customWidth="1"/>
    <col min="10" max="10" width="10.140625" style="90" bestFit="1" customWidth="1"/>
    <col min="11" max="11" width="11.28515625" style="90" bestFit="1" customWidth="1"/>
    <col min="12" max="13" width="11.28515625" style="90" customWidth="1"/>
    <col min="14" max="14" width="12.85546875" style="90" bestFit="1" customWidth="1"/>
    <col min="15" max="15" width="13.85546875" style="90" customWidth="1"/>
    <col min="16" max="16" width="10" customWidth="1"/>
    <col min="17" max="17" width="11.42578125" customWidth="1"/>
    <col min="18" max="18" width="8.7109375" customWidth="1"/>
    <col min="19" max="19" width="11.28515625" customWidth="1"/>
    <col min="22" max="22" width="14.42578125" customWidth="1"/>
    <col min="28" max="28" width="11.42578125" customWidth="1"/>
  </cols>
  <sheetData>
    <row r="1" spans="1:22" s="6" customFormat="1" ht="51.75" customHeight="1" thickBot="1">
      <c r="A1" s="486"/>
      <c r="B1" s="485" t="s">
        <v>367</v>
      </c>
      <c r="C1" s="748" t="s">
        <v>603</v>
      </c>
      <c r="D1" s="934" t="s">
        <v>620</v>
      </c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47"/>
      <c r="P1" s="871" t="s">
        <v>389</v>
      </c>
    </row>
    <row r="2" spans="1:22" ht="47.25" customHeight="1">
      <c r="A2" s="926" t="s">
        <v>371</v>
      </c>
      <c r="B2" s="926" t="s">
        <v>621</v>
      </c>
      <c r="C2" s="878" t="s">
        <v>373</v>
      </c>
      <c r="D2" s="942" t="s">
        <v>374</v>
      </c>
      <c r="E2" s="943"/>
      <c r="F2" s="942" t="s">
        <v>375</v>
      </c>
      <c r="G2" s="943"/>
      <c r="H2" s="942" t="s">
        <v>605</v>
      </c>
      <c r="I2" s="943"/>
      <c r="J2" s="928" t="s">
        <v>380</v>
      </c>
      <c r="K2" s="929"/>
      <c r="L2" s="954" t="s">
        <v>381</v>
      </c>
      <c r="M2" s="955"/>
      <c r="N2" s="928" t="s">
        <v>385</v>
      </c>
      <c r="O2" s="929"/>
      <c r="S2" s="5"/>
    </row>
    <row r="3" spans="1:22" ht="43.5" customHeight="1" outlineLevel="1" thickBot="1">
      <c r="A3" s="956"/>
      <c r="B3" s="956"/>
      <c r="C3" s="592" t="s">
        <v>608</v>
      </c>
      <c r="D3" s="593" t="s">
        <v>383</v>
      </c>
      <c r="E3" s="594" t="s">
        <v>384</v>
      </c>
      <c r="F3" s="593" t="s">
        <v>383</v>
      </c>
      <c r="G3" s="594" t="s">
        <v>384</v>
      </c>
      <c r="H3" s="593" t="s">
        <v>383</v>
      </c>
      <c r="I3" s="594" t="s">
        <v>384</v>
      </c>
      <c r="J3" s="593" t="s">
        <v>383</v>
      </c>
      <c r="K3" s="594" t="s">
        <v>384</v>
      </c>
      <c r="L3" s="422" t="s">
        <v>387</v>
      </c>
      <c r="M3" s="423" t="s">
        <v>609</v>
      </c>
      <c r="N3" s="593" t="s">
        <v>385</v>
      </c>
      <c r="O3" s="594" t="s">
        <v>386</v>
      </c>
    </row>
    <row r="4" spans="1:22" s="20" customFormat="1" ht="27" customHeight="1" outlineLevel="1">
      <c r="A4" s="595"/>
      <c r="B4" s="596" t="s">
        <v>622</v>
      </c>
      <c r="C4" s="597">
        <v>4179996</v>
      </c>
      <c r="D4" s="597">
        <v>1193205</v>
      </c>
      <c r="E4" s="598">
        <v>0.2854560147904448</v>
      </c>
      <c r="F4" s="597">
        <v>3126044</v>
      </c>
      <c r="G4" s="598">
        <v>0.74785813192165729</v>
      </c>
      <c r="H4" s="597">
        <v>63346</v>
      </c>
      <c r="I4" s="598">
        <v>1.5154559956516704E-2</v>
      </c>
      <c r="J4" s="597">
        <v>67655</v>
      </c>
      <c r="K4" s="598">
        <v>1.6185422187006877E-2</v>
      </c>
      <c r="L4" s="597">
        <v>7687</v>
      </c>
      <c r="M4" s="598">
        <v>1.8389969751167227E-3</v>
      </c>
      <c r="N4" s="597">
        <v>4457937</v>
      </c>
      <c r="O4" s="599">
        <v>100</v>
      </c>
    </row>
    <row r="5" spans="1:22" ht="15" customHeight="1" outlineLevel="2" thickBot="1">
      <c r="A5" s="324">
        <v>1</v>
      </c>
      <c r="B5" s="324" t="s">
        <v>414</v>
      </c>
      <c r="C5" s="603">
        <v>2616335</v>
      </c>
      <c r="D5" s="603">
        <v>844392</v>
      </c>
      <c r="E5" s="604">
        <v>0.3227384872350062</v>
      </c>
      <c r="F5" s="605">
        <v>2046740</v>
      </c>
      <c r="G5" s="604">
        <v>0.78229278742974429</v>
      </c>
      <c r="H5" s="603">
        <v>48826</v>
      </c>
      <c r="I5" s="606">
        <v>1.8661983270490973E-2</v>
      </c>
      <c r="J5" s="603">
        <v>51013</v>
      </c>
      <c r="K5" s="606">
        <v>1.949788540076099E-2</v>
      </c>
      <c r="L5" s="603">
        <v>5774</v>
      </c>
      <c r="M5" s="606">
        <v>2.2069039324092671E-3</v>
      </c>
      <c r="N5" s="607">
        <v>2996745</v>
      </c>
      <c r="O5" s="608">
        <v>1.1453980472684118</v>
      </c>
      <c r="P5" s="900"/>
    </row>
    <row r="6" spans="1:22" ht="15" customHeight="1" outlineLevel="2">
      <c r="A6" s="324">
        <v>79</v>
      </c>
      <c r="B6" s="600" t="s">
        <v>430</v>
      </c>
      <c r="C6" s="603">
        <v>56103</v>
      </c>
      <c r="D6" s="603">
        <v>21807</v>
      </c>
      <c r="E6" s="604">
        <v>0.38869579166889473</v>
      </c>
      <c r="F6" s="605">
        <v>25183</v>
      </c>
      <c r="G6" s="604">
        <v>0.4488708268720033</v>
      </c>
      <c r="H6" s="603">
        <v>462</v>
      </c>
      <c r="I6" s="606">
        <v>8.2348537511363028E-3</v>
      </c>
      <c r="J6" s="603">
        <v>477</v>
      </c>
      <c r="K6" s="606">
        <v>8.5022191326667024E-3</v>
      </c>
      <c r="L6" s="603">
        <v>79</v>
      </c>
      <c r="M6" s="606">
        <v>1.4081243427267703E-3</v>
      </c>
      <c r="N6" s="607">
        <v>48008</v>
      </c>
      <c r="O6" s="608">
        <v>0.85571181576742772</v>
      </c>
      <c r="P6" s="901"/>
      <c r="R6" s="574" t="s">
        <v>610</v>
      </c>
      <c r="S6" s="575">
        <v>0.26765856045071967</v>
      </c>
      <c r="T6" s="5">
        <v>1193205</v>
      </c>
      <c r="U6" s="769">
        <v>26.812089208471434</v>
      </c>
    </row>
    <row r="7" spans="1:22" outlineLevel="2">
      <c r="A7" s="324">
        <v>88</v>
      </c>
      <c r="B7" s="600" t="s">
        <v>432</v>
      </c>
      <c r="C7" s="603">
        <v>566456</v>
      </c>
      <c r="D7" s="603">
        <v>139918</v>
      </c>
      <c r="E7" s="604">
        <v>0.24700594573982798</v>
      </c>
      <c r="F7" s="605">
        <v>341084</v>
      </c>
      <c r="G7" s="604">
        <v>0.602136794384736</v>
      </c>
      <c r="H7" s="603">
        <v>4639</v>
      </c>
      <c r="I7" s="606">
        <v>8.1895151609304162E-3</v>
      </c>
      <c r="J7" s="603">
        <v>7945</v>
      </c>
      <c r="K7" s="606">
        <v>1.4025802533647803E-2</v>
      </c>
      <c r="L7" s="603">
        <v>790</v>
      </c>
      <c r="M7" s="606">
        <v>1.3946361235471069E-3</v>
      </c>
      <c r="N7" s="607">
        <v>494376</v>
      </c>
      <c r="O7" s="608">
        <v>0.87275269394268928</v>
      </c>
      <c r="P7" s="901"/>
      <c r="R7" s="576" t="s">
        <v>611</v>
      </c>
      <c r="S7" s="577">
        <v>0.701231085140952</v>
      </c>
      <c r="T7" s="5">
        <v>3126044</v>
      </c>
      <c r="U7" s="769">
        <v>70.244233470029769</v>
      </c>
    </row>
    <row r="8" spans="1:22" outlineLevel="2">
      <c r="A8" s="324">
        <v>129</v>
      </c>
      <c r="B8" s="600" t="s">
        <v>440</v>
      </c>
      <c r="C8" s="603">
        <v>86081</v>
      </c>
      <c r="D8" s="603">
        <v>21837</v>
      </c>
      <c r="E8" s="604">
        <v>0.25367967379561113</v>
      </c>
      <c r="F8" s="605">
        <v>73250</v>
      </c>
      <c r="G8" s="604">
        <v>0.85094271674353228</v>
      </c>
      <c r="H8" s="603">
        <v>647</v>
      </c>
      <c r="I8" s="606">
        <v>7.5161766243421893E-3</v>
      </c>
      <c r="J8" s="603">
        <v>545</v>
      </c>
      <c r="K8" s="606">
        <v>6.3312461518802059E-3</v>
      </c>
      <c r="L8" s="603">
        <v>148</v>
      </c>
      <c r="M8" s="606">
        <v>1.7193108816115055E-3</v>
      </c>
      <c r="N8" s="607">
        <v>96427</v>
      </c>
      <c r="O8" s="608">
        <v>1.1201891241969772</v>
      </c>
      <c r="P8" s="901"/>
      <c r="R8" s="576" t="s">
        <v>623</v>
      </c>
      <c r="S8" s="577">
        <v>1.4209711801669696E-2</v>
      </c>
      <c r="T8" s="5">
        <v>63346</v>
      </c>
      <c r="U8" s="769">
        <v>1.4234256502443683</v>
      </c>
    </row>
    <row r="9" spans="1:22" ht="15.75" outlineLevel="1" thickBot="1">
      <c r="A9" s="324">
        <v>212</v>
      </c>
      <c r="B9" s="600" t="s">
        <v>454</v>
      </c>
      <c r="C9" s="603">
        <v>84209</v>
      </c>
      <c r="D9" s="603">
        <v>20524</v>
      </c>
      <c r="E9" s="604">
        <v>0.24372691755038059</v>
      </c>
      <c r="F9" s="605">
        <v>49002</v>
      </c>
      <c r="G9" s="604">
        <v>0.58190929710601003</v>
      </c>
      <c r="H9" s="603">
        <v>947</v>
      </c>
      <c r="I9" s="606">
        <v>1.1245828830647555E-2</v>
      </c>
      <c r="J9" s="603">
        <v>855</v>
      </c>
      <c r="K9" s="606">
        <v>1.0153309028726146E-2</v>
      </c>
      <c r="L9" s="603">
        <v>100</v>
      </c>
      <c r="M9" s="606">
        <v>1.1875215238276193E-3</v>
      </c>
      <c r="N9" s="607">
        <v>71428</v>
      </c>
      <c r="O9" s="608">
        <v>0.84822287403959196</v>
      </c>
      <c r="P9" s="901"/>
      <c r="R9" s="579" t="s">
        <v>624</v>
      </c>
      <c r="S9" s="578">
        <v>1.5176302401761174E-2</v>
      </c>
      <c r="T9" s="5">
        <v>67655</v>
      </c>
      <c r="U9" s="769">
        <v>1.5202516712544241</v>
      </c>
    </row>
    <row r="10" spans="1:22" outlineLevel="2">
      <c r="A10" s="324">
        <v>266</v>
      </c>
      <c r="B10" s="600" t="s">
        <v>460</v>
      </c>
      <c r="C10" s="603">
        <v>248304</v>
      </c>
      <c r="D10" s="603">
        <v>29573</v>
      </c>
      <c r="E10" s="604">
        <v>0.11909997422514337</v>
      </c>
      <c r="F10" s="605">
        <v>183229</v>
      </c>
      <c r="G10" s="604">
        <v>0.73792206327727305</v>
      </c>
      <c r="H10" s="603">
        <v>3175</v>
      </c>
      <c r="I10" s="606">
        <v>1.278674527997938E-2</v>
      </c>
      <c r="J10" s="603">
        <v>1553</v>
      </c>
      <c r="K10" s="606">
        <v>6.2544300534828276E-3</v>
      </c>
      <c r="L10" s="603">
        <v>130</v>
      </c>
      <c r="M10" s="606">
        <v>5.2355177524325016E-4</v>
      </c>
      <c r="N10" s="607">
        <v>217660</v>
      </c>
      <c r="O10" s="608">
        <v>0.87658676461112184</v>
      </c>
      <c r="P10" s="901"/>
      <c r="T10" s="5">
        <v>4450250</v>
      </c>
      <c r="U10" s="769">
        <v>100</v>
      </c>
    </row>
    <row r="11" spans="1:22" outlineLevel="2">
      <c r="A11" s="324">
        <v>308</v>
      </c>
      <c r="B11" s="600" t="s">
        <v>464</v>
      </c>
      <c r="C11" s="603">
        <v>55902</v>
      </c>
      <c r="D11" s="603">
        <v>16295</v>
      </c>
      <c r="E11" s="604">
        <v>0.29149225430217168</v>
      </c>
      <c r="F11" s="605">
        <v>37069</v>
      </c>
      <c r="G11" s="604">
        <v>0.66310686558620446</v>
      </c>
      <c r="H11" s="603">
        <v>406</v>
      </c>
      <c r="I11" s="606">
        <v>7.2627097420485849E-3</v>
      </c>
      <c r="J11" s="603">
        <v>468</v>
      </c>
      <c r="K11" s="606">
        <v>8.3717934957604385E-3</v>
      </c>
      <c r="L11" s="603">
        <v>65</v>
      </c>
      <c r="M11" s="606">
        <v>1.1627490966333942E-3</v>
      </c>
      <c r="N11" s="607">
        <v>54303</v>
      </c>
      <c r="O11" s="608">
        <v>0.97139637222281849</v>
      </c>
      <c r="P11" s="901"/>
      <c r="V11" s="227" t="s">
        <v>368</v>
      </c>
    </row>
    <row r="12" spans="1:22" outlineLevel="2">
      <c r="A12" s="324">
        <v>360</v>
      </c>
      <c r="B12" s="601" t="s">
        <v>472</v>
      </c>
      <c r="C12" s="603">
        <v>299348</v>
      </c>
      <c r="D12" s="603">
        <v>71184</v>
      </c>
      <c r="E12" s="604">
        <v>0.23779681173750952</v>
      </c>
      <c r="F12" s="605">
        <v>247996</v>
      </c>
      <c r="G12" s="604">
        <v>0.82845383967823405</v>
      </c>
      <c r="H12" s="603">
        <v>3345</v>
      </c>
      <c r="I12" s="606">
        <v>1.117428544703823E-2</v>
      </c>
      <c r="J12" s="603">
        <v>2881</v>
      </c>
      <c r="K12" s="606">
        <v>9.6242500367465286E-3</v>
      </c>
      <c r="L12" s="603">
        <v>481</v>
      </c>
      <c r="M12" s="606">
        <v>1.606825500754974E-3</v>
      </c>
      <c r="N12" s="607">
        <v>325887</v>
      </c>
      <c r="O12" s="608">
        <v>1.0886560124002833</v>
      </c>
      <c r="P12" s="901"/>
    </row>
    <row r="13" spans="1:22" outlineLevel="2">
      <c r="A13" s="324">
        <v>380</v>
      </c>
      <c r="B13" s="600" t="s">
        <v>477</v>
      </c>
      <c r="C13" s="603">
        <v>77611</v>
      </c>
      <c r="D13" s="603">
        <v>13257</v>
      </c>
      <c r="E13" s="604">
        <v>0.1708134156240739</v>
      </c>
      <c r="F13" s="605">
        <v>45525</v>
      </c>
      <c r="G13" s="604">
        <v>0.58657922201749757</v>
      </c>
      <c r="H13" s="603">
        <v>339</v>
      </c>
      <c r="I13" s="606">
        <v>4.3679375346278235E-3</v>
      </c>
      <c r="J13" s="603">
        <v>1042</v>
      </c>
      <c r="K13" s="606">
        <v>1.3425931891097911E-2</v>
      </c>
      <c r="L13" s="603">
        <v>72</v>
      </c>
      <c r="M13" s="606">
        <v>9.2770354717759077E-4</v>
      </c>
      <c r="N13" s="607">
        <v>60235</v>
      </c>
      <c r="O13" s="608">
        <v>0.77611421061447472</v>
      </c>
      <c r="P13" s="901"/>
    </row>
    <row r="14" spans="1:22" outlineLevel="2">
      <c r="A14" s="324">
        <v>631</v>
      </c>
      <c r="B14" s="600" t="s">
        <v>500</v>
      </c>
      <c r="C14" s="603">
        <v>89647</v>
      </c>
      <c r="D14" s="603">
        <v>14418</v>
      </c>
      <c r="E14" s="604">
        <v>0.16083081419344764</v>
      </c>
      <c r="F14" s="605">
        <v>76966</v>
      </c>
      <c r="G14" s="604">
        <v>0.85854518277242964</v>
      </c>
      <c r="H14" s="603">
        <v>560</v>
      </c>
      <c r="I14" s="606">
        <v>6.246723259004763E-3</v>
      </c>
      <c r="J14" s="603">
        <v>876</v>
      </c>
      <c r="K14" s="606">
        <v>9.7716599551574516E-3</v>
      </c>
      <c r="L14" s="603">
        <v>48</v>
      </c>
      <c r="M14" s="606">
        <v>5.354334222004083E-4</v>
      </c>
      <c r="N14" s="607">
        <v>92868</v>
      </c>
      <c r="O14" s="608">
        <v>1.0359298136022399</v>
      </c>
      <c r="P14" s="901"/>
    </row>
    <row r="15" spans="1:22" ht="27" customHeight="1" outlineLevel="2">
      <c r="A15" s="609"/>
      <c r="B15" s="610" t="s">
        <v>625</v>
      </c>
      <c r="C15" s="611">
        <v>141064</v>
      </c>
      <c r="D15" s="611">
        <v>66152</v>
      </c>
      <c r="E15" s="612">
        <v>0.46895026371008902</v>
      </c>
      <c r="F15" s="611">
        <v>31704</v>
      </c>
      <c r="G15" s="613">
        <v>0.22474905007656099</v>
      </c>
      <c r="H15" s="611">
        <v>2256</v>
      </c>
      <c r="I15" s="613">
        <v>1.5992740883570575</v>
      </c>
      <c r="J15" s="611">
        <v>1434</v>
      </c>
      <c r="K15" s="613">
        <v>1.016559859354619</v>
      </c>
      <c r="L15" s="611">
        <v>335</v>
      </c>
      <c r="M15" s="613">
        <v>0.2374808597516021</v>
      </c>
      <c r="N15" s="611">
        <v>101881</v>
      </c>
      <c r="O15" s="614">
        <v>72.223246186128279</v>
      </c>
      <c r="P15" s="901"/>
    </row>
    <row r="16" spans="1:22" outlineLevel="2">
      <c r="A16" s="324">
        <v>145</v>
      </c>
      <c r="B16" s="600" t="s">
        <v>444</v>
      </c>
      <c r="C16" s="603">
        <v>4951</v>
      </c>
      <c r="D16" s="603">
        <v>3297</v>
      </c>
      <c r="E16" s="604">
        <v>0.66592607554029493</v>
      </c>
      <c r="F16" s="605">
        <v>853</v>
      </c>
      <c r="G16" s="604">
        <v>0.17228842658048879</v>
      </c>
      <c r="H16" s="603">
        <v>125</v>
      </c>
      <c r="I16" s="606">
        <v>2.5247424762674206E-2</v>
      </c>
      <c r="J16" s="603">
        <v>33</v>
      </c>
      <c r="K16" s="606">
        <v>6.6653201373459911E-3</v>
      </c>
      <c r="L16" s="603">
        <v>7</v>
      </c>
      <c r="M16" s="606">
        <v>1.4138557867097556E-3</v>
      </c>
      <c r="N16" s="607">
        <v>4315</v>
      </c>
      <c r="O16" s="608">
        <v>0.87154110280751362</v>
      </c>
      <c r="P16" s="901"/>
    </row>
    <row r="17" spans="1:22" outlineLevel="2">
      <c r="A17" s="324">
        <v>282</v>
      </c>
      <c r="B17" s="600" t="s">
        <v>461</v>
      </c>
      <c r="C17" s="603">
        <v>25981</v>
      </c>
      <c r="D17" s="603">
        <v>8029</v>
      </c>
      <c r="E17" s="604">
        <v>0.30903352449867211</v>
      </c>
      <c r="F17" s="605">
        <v>6062</v>
      </c>
      <c r="G17" s="604">
        <v>0.23332435241137756</v>
      </c>
      <c r="H17" s="603">
        <v>530</v>
      </c>
      <c r="I17" s="606">
        <v>2.0399522728147493E-2</v>
      </c>
      <c r="J17" s="603">
        <v>312</v>
      </c>
      <c r="K17" s="606">
        <v>1.2008775643739656E-2</v>
      </c>
      <c r="L17" s="603">
        <v>35</v>
      </c>
      <c r="M17" s="606">
        <v>1.3471382933682306E-3</v>
      </c>
      <c r="N17" s="607">
        <v>14968</v>
      </c>
      <c r="O17" s="608">
        <v>0.57611331357530504</v>
      </c>
      <c r="P17" s="901"/>
    </row>
    <row r="18" spans="1:22" ht="15.75" outlineLevel="2" thickBot="1">
      <c r="A18" s="324">
        <v>368</v>
      </c>
      <c r="B18" s="600" t="s">
        <v>475</v>
      </c>
      <c r="C18" s="603">
        <v>14454</v>
      </c>
      <c r="D18" s="603">
        <v>6434</v>
      </c>
      <c r="E18" s="604">
        <v>0.44513629445136293</v>
      </c>
      <c r="F18" s="605">
        <v>3454</v>
      </c>
      <c r="G18" s="604">
        <v>0.23896499238964991</v>
      </c>
      <c r="H18" s="603">
        <v>323</v>
      </c>
      <c r="I18" s="606">
        <v>2.2346755223467553E-2</v>
      </c>
      <c r="J18" s="603">
        <v>93</v>
      </c>
      <c r="K18" s="606">
        <v>6.4342050643420509E-3</v>
      </c>
      <c r="L18" s="603">
        <v>36</v>
      </c>
      <c r="M18" s="606">
        <v>2.4906600249066002E-3</v>
      </c>
      <c r="N18" s="607">
        <v>10340</v>
      </c>
      <c r="O18" s="608">
        <v>0.71537290715372903</v>
      </c>
      <c r="P18" s="901"/>
    </row>
    <row r="19" spans="1:22" outlineLevel="1">
      <c r="A19" s="324">
        <v>390</v>
      </c>
      <c r="B19" s="600" t="s">
        <v>478</v>
      </c>
      <c r="C19" s="603">
        <v>8614</v>
      </c>
      <c r="D19" s="603">
        <v>4710</v>
      </c>
      <c r="E19" s="604">
        <v>0.54678430462038541</v>
      </c>
      <c r="F19" s="605">
        <v>3100</v>
      </c>
      <c r="G19" s="604">
        <v>0.35987926631065709</v>
      </c>
      <c r="H19" s="603">
        <v>110</v>
      </c>
      <c r="I19" s="606">
        <v>1.2769909449732993E-2</v>
      </c>
      <c r="J19" s="603">
        <v>51</v>
      </c>
      <c r="K19" s="606">
        <v>5.9205943812398422E-3</v>
      </c>
      <c r="L19" s="603">
        <v>48</v>
      </c>
      <c r="M19" s="606">
        <v>5.5723241235198515E-3</v>
      </c>
      <c r="N19" s="607">
        <v>8019</v>
      </c>
      <c r="O19" s="608">
        <v>0.93092639888553519</v>
      </c>
      <c r="P19" s="901"/>
      <c r="R19" s="574" t="s">
        <v>610</v>
      </c>
      <c r="S19" s="575">
        <v>0.64930654390907039</v>
      </c>
    </row>
    <row r="20" spans="1:22" outlineLevel="2">
      <c r="A20" s="324">
        <v>467</v>
      </c>
      <c r="B20" s="600" t="s">
        <v>483</v>
      </c>
      <c r="C20" s="603">
        <v>7035</v>
      </c>
      <c r="D20" s="603">
        <v>4341</v>
      </c>
      <c r="E20" s="604">
        <v>0.61705756929637523</v>
      </c>
      <c r="F20" s="605">
        <v>869</v>
      </c>
      <c r="G20" s="604">
        <v>0.12352523098791755</v>
      </c>
      <c r="H20" s="603">
        <v>103</v>
      </c>
      <c r="I20" s="606">
        <v>1.4641080312722104E-2</v>
      </c>
      <c r="J20" s="603">
        <v>52</v>
      </c>
      <c r="K20" s="606">
        <v>7.3916133617626155E-3</v>
      </c>
      <c r="L20" s="603">
        <v>12</v>
      </c>
      <c r="M20" s="606">
        <v>1.7057569296375266E-3</v>
      </c>
      <c r="N20" s="607">
        <v>5377</v>
      </c>
      <c r="O20" s="608">
        <v>0.76432125088841507</v>
      </c>
      <c r="P20" s="901"/>
      <c r="R20" s="576" t="s">
        <v>611</v>
      </c>
      <c r="S20" s="577">
        <v>0.31118658042225733</v>
      </c>
    </row>
    <row r="21" spans="1:22" outlineLevel="2">
      <c r="A21" s="324">
        <v>576</v>
      </c>
      <c r="B21" s="600" t="s">
        <v>492</v>
      </c>
      <c r="C21" s="603">
        <v>9198</v>
      </c>
      <c r="D21" s="603">
        <v>5570</v>
      </c>
      <c r="E21" s="604">
        <v>0.60556642748423573</v>
      </c>
      <c r="F21" s="605">
        <v>1206</v>
      </c>
      <c r="G21" s="604">
        <v>0.13111545988258316</v>
      </c>
      <c r="H21" s="603">
        <v>113</v>
      </c>
      <c r="I21" s="606">
        <v>1.2285279408567079E-2</v>
      </c>
      <c r="J21" s="603">
        <v>32</v>
      </c>
      <c r="K21" s="606">
        <v>3.4790171776473144E-3</v>
      </c>
      <c r="L21" s="603">
        <v>15</v>
      </c>
      <c r="M21" s="606">
        <v>1.6307893020221786E-3</v>
      </c>
      <c r="N21" s="607">
        <v>6936</v>
      </c>
      <c r="O21" s="608">
        <v>0.7540769732550554</v>
      </c>
      <c r="P21" s="901"/>
      <c r="R21" s="576" t="s">
        <v>623</v>
      </c>
      <c r="S21" s="577">
        <v>2.214348112013035E-2</v>
      </c>
    </row>
    <row r="22" spans="1:22" ht="15.75" outlineLevel="2" thickBot="1">
      <c r="A22" s="324">
        <v>679</v>
      </c>
      <c r="B22" s="600" t="s">
        <v>514</v>
      </c>
      <c r="C22" s="603">
        <v>27862</v>
      </c>
      <c r="D22" s="603">
        <v>12664</v>
      </c>
      <c r="E22" s="604">
        <v>0.45452587753930085</v>
      </c>
      <c r="F22" s="605">
        <v>5218</v>
      </c>
      <c r="G22" s="604">
        <v>0.18728016653506568</v>
      </c>
      <c r="H22" s="603">
        <v>293</v>
      </c>
      <c r="I22" s="606">
        <v>1.0516115138898859E-2</v>
      </c>
      <c r="J22" s="603">
        <v>436</v>
      </c>
      <c r="K22" s="606">
        <v>1.5648553585528677E-2</v>
      </c>
      <c r="L22" s="603">
        <v>61</v>
      </c>
      <c r="M22" s="606">
        <v>2.1893618548560765E-3</v>
      </c>
      <c r="N22" s="607">
        <v>18672</v>
      </c>
      <c r="O22" s="608">
        <v>0.67016007465365013</v>
      </c>
      <c r="P22" s="901"/>
      <c r="R22" s="579" t="s">
        <v>624</v>
      </c>
      <c r="S22" s="578">
        <v>1.4075244648167961E-2</v>
      </c>
      <c r="V22" s="196"/>
    </row>
    <row r="23" spans="1:22" outlineLevel="2">
      <c r="A23" s="324">
        <v>789</v>
      </c>
      <c r="B23" s="600" t="s">
        <v>521</v>
      </c>
      <c r="C23" s="603">
        <v>17176</v>
      </c>
      <c r="D23" s="603">
        <v>9238</v>
      </c>
      <c r="E23" s="604">
        <v>0.53784350256171398</v>
      </c>
      <c r="F23" s="605">
        <v>4225</v>
      </c>
      <c r="G23" s="604">
        <v>0.24598276665114113</v>
      </c>
      <c r="H23" s="603">
        <v>314</v>
      </c>
      <c r="I23" s="606">
        <v>1.8281322775966464E-2</v>
      </c>
      <c r="J23" s="603">
        <v>193</v>
      </c>
      <c r="K23" s="606">
        <v>1.1236609222170471E-2</v>
      </c>
      <c r="L23" s="603">
        <v>40</v>
      </c>
      <c r="M23" s="606">
        <v>2.328830926874709E-3</v>
      </c>
      <c r="N23" s="607">
        <v>14010</v>
      </c>
      <c r="O23" s="608">
        <v>0.81567303213786679</v>
      </c>
      <c r="P23" s="901"/>
    </row>
    <row r="24" spans="1:22" outlineLevel="2">
      <c r="A24" s="324">
        <v>792</v>
      </c>
      <c r="B24" s="600" t="s">
        <v>523</v>
      </c>
      <c r="C24" s="603">
        <v>6555</v>
      </c>
      <c r="D24" s="603">
        <v>3199</v>
      </c>
      <c r="E24" s="604">
        <v>0.48802440884820747</v>
      </c>
      <c r="F24" s="605">
        <v>1726</v>
      </c>
      <c r="G24" s="604">
        <v>0.2633104500381388</v>
      </c>
      <c r="H24" s="603">
        <v>95</v>
      </c>
      <c r="I24" s="606">
        <v>1.4492753623188406E-2</v>
      </c>
      <c r="J24" s="603">
        <v>60</v>
      </c>
      <c r="K24" s="606">
        <v>9.1533180778032037E-3</v>
      </c>
      <c r="L24" s="603">
        <v>15</v>
      </c>
      <c r="M24" s="606">
        <v>2.2883295194508009E-3</v>
      </c>
      <c r="N24" s="607">
        <v>5095</v>
      </c>
      <c r="O24" s="608">
        <v>0.77726926010678876</v>
      </c>
      <c r="P24" s="901"/>
    </row>
    <row r="25" spans="1:22" outlineLevel="2">
      <c r="A25" s="324">
        <v>856</v>
      </c>
      <c r="B25" s="600" t="s">
        <v>530</v>
      </c>
      <c r="C25" s="603">
        <v>6916</v>
      </c>
      <c r="D25" s="603">
        <v>2917</v>
      </c>
      <c r="E25" s="604">
        <v>0.42177559282822441</v>
      </c>
      <c r="F25" s="605">
        <v>1460</v>
      </c>
      <c r="G25" s="604">
        <v>0.21110468478889532</v>
      </c>
      <c r="H25" s="603">
        <v>114</v>
      </c>
      <c r="I25" s="606">
        <v>1.6483516483516484E-2</v>
      </c>
      <c r="J25" s="603">
        <v>52</v>
      </c>
      <c r="K25" s="606">
        <v>7.5187969924812026E-3</v>
      </c>
      <c r="L25" s="603">
        <v>11</v>
      </c>
      <c r="M25" s="606">
        <v>1.5905147484094853E-3</v>
      </c>
      <c r="N25" s="607">
        <v>4554</v>
      </c>
      <c r="O25" s="608">
        <v>0.65847310584152685</v>
      </c>
      <c r="P25" s="901"/>
    </row>
    <row r="26" spans="1:22" outlineLevel="2">
      <c r="A26" s="324">
        <v>861</v>
      </c>
      <c r="B26" s="600" t="s">
        <v>532</v>
      </c>
      <c r="C26" s="603">
        <v>12322</v>
      </c>
      <c r="D26" s="603">
        <v>5753</v>
      </c>
      <c r="E26" s="604">
        <v>0.46688849212790129</v>
      </c>
      <c r="F26" s="605">
        <v>3531</v>
      </c>
      <c r="G26" s="604">
        <v>0.28656062327544229</v>
      </c>
      <c r="H26" s="603">
        <v>136</v>
      </c>
      <c r="I26" s="606">
        <v>1.1037169290699561E-2</v>
      </c>
      <c r="J26" s="603">
        <v>120</v>
      </c>
      <c r="K26" s="606">
        <v>9.7386787859113783E-3</v>
      </c>
      <c r="L26" s="603">
        <v>55</v>
      </c>
      <c r="M26" s="606">
        <v>4.463561110209382E-3</v>
      </c>
      <c r="N26" s="607">
        <v>9595</v>
      </c>
      <c r="O26" s="608">
        <v>0.77868852459016391</v>
      </c>
      <c r="P26" s="901"/>
    </row>
    <row r="27" spans="1:22" ht="27" customHeight="1" outlineLevel="2">
      <c r="A27" s="595"/>
      <c r="B27" s="596" t="s">
        <v>626</v>
      </c>
      <c r="C27" s="597">
        <v>134517</v>
      </c>
      <c r="D27" s="597">
        <v>101813</v>
      </c>
      <c r="E27" s="602">
        <v>0.75687831277831052</v>
      </c>
      <c r="F27" s="597">
        <v>41015</v>
      </c>
      <c r="G27" s="598">
        <v>0.30490569965134517</v>
      </c>
      <c r="H27" s="597">
        <v>3242</v>
      </c>
      <c r="I27" s="598">
        <v>2.4101042990848739E-2</v>
      </c>
      <c r="J27" s="597">
        <v>1432</v>
      </c>
      <c r="K27" s="598">
        <v>1.0645494621497654E-2</v>
      </c>
      <c r="L27" s="597">
        <v>386</v>
      </c>
      <c r="M27" s="598">
        <v>2.8695257848450383E-3</v>
      </c>
      <c r="N27" s="597">
        <v>147888</v>
      </c>
      <c r="O27" s="599">
        <v>100</v>
      </c>
      <c r="P27" s="901"/>
    </row>
    <row r="28" spans="1:22" outlineLevel="2">
      <c r="A28" s="324">
        <v>837</v>
      </c>
      <c r="B28" s="600" t="s">
        <v>526</v>
      </c>
      <c r="C28" s="603">
        <v>134517</v>
      </c>
      <c r="D28" s="603">
        <v>101813</v>
      </c>
      <c r="E28" s="604">
        <v>0.75687831277831052</v>
      </c>
      <c r="F28" s="605">
        <v>41015</v>
      </c>
      <c r="G28" s="604">
        <v>0.30490569965134517</v>
      </c>
      <c r="H28" s="603">
        <v>3242</v>
      </c>
      <c r="I28" s="606">
        <v>2.4101042990848739E-2</v>
      </c>
      <c r="J28" s="603">
        <v>1432</v>
      </c>
      <c r="K28" s="606">
        <v>1.0645494621497654E-2</v>
      </c>
      <c r="L28" s="603">
        <v>386</v>
      </c>
      <c r="M28" s="606">
        <v>2.8695257848450383E-3</v>
      </c>
      <c r="N28" s="607">
        <v>147888</v>
      </c>
      <c r="O28" s="608">
        <v>1.0994000758268472</v>
      </c>
      <c r="P28" s="901"/>
    </row>
    <row r="29" spans="1:22" ht="27" customHeight="1" outlineLevel="2">
      <c r="A29" s="595"/>
      <c r="B29" s="596" t="s">
        <v>627</v>
      </c>
      <c r="C29" s="597">
        <v>137718</v>
      </c>
      <c r="D29" s="597">
        <v>80398</v>
      </c>
      <c r="E29" s="602">
        <v>0.58378715926748859</v>
      </c>
      <c r="F29" s="597">
        <v>31261</v>
      </c>
      <c r="G29" s="602">
        <v>0.22699284044206278</v>
      </c>
      <c r="H29" s="597">
        <v>2209</v>
      </c>
      <c r="I29" s="602">
        <v>1.6040023816785026E-2</v>
      </c>
      <c r="J29" s="597">
        <v>760</v>
      </c>
      <c r="K29" s="602">
        <v>5.5185233593284828E-3</v>
      </c>
      <c r="L29" s="597">
        <v>380</v>
      </c>
      <c r="M29" s="602">
        <v>2.7592616796642414E-3</v>
      </c>
      <c r="N29" s="597">
        <v>115008</v>
      </c>
      <c r="O29" s="599">
        <v>83.509780856532913</v>
      </c>
      <c r="P29" s="901"/>
    </row>
    <row r="30" spans="1:22" outlineLevel="2">
      <c r="A30" s="324">
        <v>44</v>
      </c>
      <c r="B30" s="600" t="s">
        <v>425</v>
      </c>
      <c r="C30" s="603">
        <v>7483</v>
      </c>
      <c r="D30" s="603">
        <v>5623</v>
      </c>
      <c r="E30" s="604">
        <v>0.75143658960310034</v>
      </c>
      <c r="F30" s="605">
        <v>1300</v>
      </c>
      <c r="G30" s="604">
        <v>0.17372711479353201</v>
      </c>
      <c r="H30" s="603">
        <v>95</v>
      </c>
      <c r="I30" s="606">
        <v>1.2695443004142723E-2</v>
      </c>
      <c r="J30" s="603">
        <v>42</v>
      </c>
      <c r="K30" s="606">
        <v>5.6127221702525721E-3</v>
      </c>
      <c r="L30" s="603">
        <v>8</v>
      </c>
      <c r="M30" s="606">
        <v>1.0690899371909662E-3</v>
      </c>
      <c r="N30" s="607">
        <v>7068</v>
      </c>
      <c r="O30" s="608">
        <v>0.94454095950821859</v>
      </c>
      <c r="P30" s="901"/>
      <c r="Q30" s="192"/>
    </row>
    <row r="31" spans="1:22" ht="15.75" outlineLevel="2" thickBot="1">
      <c r="A31" s="324">
        <v>125</v>
      </c>
      <c r="B31" s="600" t="s">
        <v>439</v>
      </c>
      <c r="C31" s="603">
        <v>8870</v>
      </c>
      <c r="D31" s="603">
        <v>6925</v>
      </c>
      <c r="E31" s="604">
        <v>0.78072153325817362</v>
      </c>
      <c r="F31" s="605">
        <v>612</v>
      </c>
      <c r="G31" s="604">
        <v>6.8996617812852309E-2</v>
      </c>
      <c r="H31" s="603">
        <v>144</v>
      </c>
      <c r="I31" s="606">
        <v>1.6234498308906425E-2</v>
      </c>
      <c r="J31" s="603">
        <v>37</v>
      </c>
      <c r="K31" s="606">
        <v>4.1713641488162348E-3</v>
      </c>
      <c r="L31" s="603">
        <v>16</v>
      </c>
      <c r="M31" s="606">
        <v>1.8038331454340473E-3</v>
      </c>
      <c r="N31" s="607">
        <v>7734</v>
      </c>
      <c r="O31" s="608">
        <v>0.87192784667418266</v>
      </c>
      <c r="P31" s="901"/>
    </row>
    <row r="32" spans="1:22" outlineLevel="2">
      <c r="A32" s="324">
        <v>30</v>
      </c>
      <c r="B32" s="600" t="s">
        <v>418</v>
      </c>
      <c r="C32" s="603">
        <v>32412</v>
      </c>
      <c r="D32" s="603">
        <v>10589</v>
      </c>
      <c r="E32" s="604">
        <v>0.32669998765889174</v>
      </c>
      <c r="F32" s="605">
        <v>14762</v>
      </c>
      <c r="G32" s="604">
        <v>0.45544859928421572</v>
      </c>
      <c r="H32" s="603">
        <v>431</v>
      </c>
      <c r="I32" s="606">
        <v>1.3297544119461928E-2</v>
      </c>
      <c r="J32" s="603">
        <v>237</v>
      </c>
      <c r="K32" s="606">
        <v>7.3121066271751205E-3</v>
      </c>
      <c r="L32" s="603">
        <v>89</v>
      </c>
      <c r="M32" s="606">
        <v>2.7458965815130199E-3</v>
      </c>
      <c r="N32" s="607">
        <v>26108</v>
      </c>
      <c r="O32" s="608">
        <v>0.80550413427125755</v>
      </c>
      <c r="P32" s="901"/>
      <c r="R32" s="574" t="s">
        <v>610</v>
      </c>
      <c r="S32" s="575">
        <v>0.68844666233906737</v>
      </c>
    </row>
    <row r="33" spans="1:19" outlineLevel="2">
      <c r="A33" s="324">
        <v>36</v>
      </c>
      <c r="B33" s="600" t="s">
        <v>421</v>
      </c>
      <c r="C33" s="603">
        <v>6109</v>
      </c>
      <c r="D33" s="603">
        <v>2364</v>
      </c>
      <c r="E33" s="604">
        <v>0.38697004419708625</v>
      </c>
      <c r="F33" s="605">
        <v>1185</v>
      </c>
      <c r="G33" s="604">
        <v>0.19397610083483385</v>
      </c>
      <c r="H33" s="603">
        <v>100</v>
      </c>
      <c r="I33" s="606">
        <v>1.636929120969062E-2</v>
      </c>
      <c r="J33" s="603">
        <v>32</v>
      </c>
      <c r="K33" s="606">
        <v>5.2381731871009984E-3</v>
      </c>
      <c r="L33" s="603">
        <v>11</v>
      </c>
      <c r="M33" s="606">
        <v>1.8006220330659681E-3</v>
      </c>
      <c r="N33" s="607">
        <v>3692</v>
      </c>
      <c r="O33" s="608">
        <v>0.60435423146177769</v>
      </c>
      <c r="P33" s="901"/>
      <c r="R33" s="576" t="s">
        <v>611</v>
      </c>
      <c r="S33" s="577">
        <v>0.27733825597749651</v>
      </c>
    </row>
    <row r="34" spans="1:19" outlineLevel="2">
      <c r="A34" s="324">
        <v>93</v>
      </c>
      <c r="B34" s="324" t="s">
        <v>434</v>
      </c>
      <c r="C34" s="603">
        <v>16604</v>
      </c>
      <c r="D34" s="603">
        <v>13983</v>
      </c>
      <c r="E34" s="604">
        <v>0.84214647072994464</v>
      </c>
      <c r="F34" s="605">
        <v>1273</v>
      </c>
      <c r="G34" s="604">
        <v>7.6668272705372201E-2</v>
      </c>
      <c r="H34" s="603">
        <v>298</v>
      </c>
      <c r="I34" s="606">
        <v>1.7947482534329078E-2</v>
      </c>
      <c r="J34" s="603">
        <v>86</v>
      </c>
      <c r="K34" s="606">
        <v>5.179474825343291E-3</v>
      </c>
      <c r="L34" s="603">
        <v>44</v>
      </c>
      <c r="M34" s="606">
        <v>2.6499638641291254E-3</v>
      </c>
      <c r="N34" s="607">
        <v>15684</v>
      </c>
      <c r="O34" s="608">
        <v>0.94459166465911826</v>
      </c>
      <c r="P34" s="901"/>
      <c r="R34" s="576" t="s">
        <v>623</v>
      </c>
      <c r="S34" s="577">
        <v>2.1921995023260844E-2</v>
      </c>
    </row>
    <row r="35" spans="1:19" ht="15.75" outlineLevel="2" thickBot="1">
      <c r="A35" s="324">
        <v>209</v>
      </c>
      <c r="B35" s="324" t="s">
        <v>453</v>
      </c>
      <c r="C35" s="603">
        <v>22737</v>
      </c>
      <c r="D35" s="603">
        <v>12798</v>
      </c>
      <c r="E35" s="604">
        <v>0.56287109117297796</v>
      </c>
      <c r="F35" s="605">
        <v>3248</v>
      </c>
      <c r="G35" s="604">
        <v>0.14285085983199192</v>
      </c>
      <c r="H35" s="603">
        <v>297</v>
      </c>
      <c r="I35" s="606">
        <v>1.3062409288824383E-2</v>
      </c>
      <c r="J35" s="603">
        <v>93</v>
      </c>
      <c r="K35" s="606">
        <v>4.0902493732682408E-3</v>
      </c>
      <c r="L35" s="603">
        <v>95</v>
      </c>
      <c r="M35" s="606">
        <v>4.1782117253815363E-3</v>
      </c>
      <c r="N35" s="607">
        <v>16531</v>
      </c>
      <c r="O35" s="608">
        <v>0.72705282139244398</v>
      </c>
      <c r="P35" s="901"/>
      <c r="Q35" s="192"/>
      <c r="R35" s="579" t="s">
        <v>624</v>
      </c>
      <c r="S35" s="578">
        <v>9.6830033538894307E-3</v>
      </c>
    </row>
    <row r="36" spans="1:19" outlineLevel="2">
      <c r="A36" s="324">
        <v>809</v>
      </c>
      <c r="B36" s="324" t="s">
        <v>524</v>
      </c>
      <c r="C36" s="603">
        <v>11364</v>
      </c>
      <c r="D36" s="603">
        <v>3432</v>
      </c>
      <c r="E36" s="604">
        <v>0.3020063357972545</v>
      </c>
      <c r="F36" s="605">
        <v>3504</v>
      </c>
      <c r="G36" s="604">
        <v>0.30834213305174235</v>
      </c>
      <c r="H36" s="603">
        <v>120</v>
      </c>
      <c r="I36" s="606">
        <v>1.0559662090813094E-2</v>
      </c>
      <c r="J36" s="603">
        <v>55</v>
      </c>
      <c r="K36" s="606">
        <v>4.839845124956001E-3</v>
      </c>
      <c r="L36" s="603">
        <v>26</v>
      </c>
      <c r="M36" s="606">
        <v>2.2879267863428372E-3</v>
      </c>
      <c r="N36" s="607">
        <v>7137</v>
      </c>
      <c r="O36" s="608">
        <v>0.62803590285110877</v>
      </c>
      <c r="P36" s="901"/>
    </row>
    <row r="37" spans="1:19" ht="15.75" outlineLevel="2" thickBot="1">
      <c r="A37" s="324">
        <v>847</v>
      </c>
      <c r="B37" s="601" t="s">
        <v>528</v>
      </c>
      <c r="C37" s="603">
        <v>32139</v>
      </c>
      <c r="D37" s="603">
        <v>24684</v>
      </c>
      <c r="E37" s="604">
        <v>0.76803883132642581</v>
      </c>
      <c r="F37" s="605">
        <v>5377</v>
      </c>
      <c r="G37" s="604">
        <v>0.16730452098696288</v>
      </c>
      <c r="H37" s="603">
        <v>724</v>
      </c>
      <c r="I37" s="606">
        <v>2.2527147702168706E-2</v>
      </c>
      <c r="J37" s="603">
        <v>178</v>
      </c>
      <c r="K37" s="606">
        <v>5.538442390864682E-3</v>
      </c>
      <c r="L37" s="603">
        <v>91</v>
      </c>
      <c r="M37" s="606">
        <v>2.831450885217337E-3</v>
      </c>
      <c r="N37" s="607">
        <v>31054</v>
      </c>
      <c r="O37" s="608">
        <v>0.96624039329163947</v>
      </c>
      <c r="P37" s="901"/>
    </row>
    <row r="38" spans="1:19" ht="27" customHeight="1" outlineLevel="2">
      <c r="A38" s="595"/>
      <c r="B38" s="596" t="s">
        <v>628</v>
      </c>
      <c r="C38" s="597">
        <v>125459</v>
      </c>
      <c r="D38" s="597">
        <v>76823</v>
      </c>
      <c r="E38" s="602">
        <v>0.61233550402920478</v>
      </c>
      <c r="F38" s="597">
        <v>26359</v>
      </c>
      <c r="G38" s="602">
        <v>0.21010051092388748</v>
      </c>
      <c r="H38" s="597">
        <v>1913</v>
      </c>
      <c r="I38" s="602">
        <v>1.5248009309814362E-2</v>
      </c>
      <c r="J38" s="597">
        <v>1153</v>
      </c>
      <c r="K38" s="602">
        <v>9.1902533895535585E-3</v>
      </c>
      <c r="L38" s="597">
        <v>325</v>
      </c>
      <c r="M38" s="602">
        <v>2.5904877290588955E-3</v>
      </c>
      <c r="N38" s="597">
        <v>106573</v>
      </c>
      <c r="O38" s="599">
        <v>84.946476538151913</v>
      </c>
      <c r="P38" s="901"/>
      <c r="R38" s="574" t="s">
        <v>610</v>
      </c>
      <c r="S38" s="575">
        <v>0.69906441291040622</v>
      </c>
    </row>
    <row r="39" spans="1:19" outlineLevel="2">
      <c r="A39" s="324">
        <v>34</v>
      </c>
      <c r="B39" s="600" t="s">
        <v>420</v>
      </c>
      <c r="C39" s="603">
        <v>46183</v>
      </c>
      <c r="D39" s="603">
        <v>27644</v>
      </c>
      <c r="E39" s="604">
        <v>0.59857523331095863</v>
      </c>
      <c r="F39" s="605">
        <v>11569</v>
      </c>
      <c r="G39" s="604">
        <v>0.25050343199878744</v>
      </c>
      <c r="H39" s="603">
        <v>743</v>
      </c>
      <c r="I39" s="606">
        <v>1.6088170972002686E-2</v>
      </c>
      <c r="J39" s="603">
        <v>636</v>
      </c>
      <c r="K39" s="606">
        <v>1.3771301128120738E-2</v>
      </c>
      <c r="L39" s="603">
        <v>78</v>
      </c>
      <c r="M39" s="606">
        <v>1.6889331572223546E-3</v>
      </c>
      <c r="N39" s="607">
        <v>40670</v>
      </c>
      <c r="O39" s="608">
        <v>0.88062707056709177</v>
      </c>
      <c r="P39" s="901"/>
      <c r="R39" s="576" t="s">
        <v>611</v>
      </c>
      <c r="S39" s="577">
        <v>0.2718158736783528</v>
      </c>
    </row>
    <row r="40" spans="1:19" outlineLevel="1">
      <c r="A40" s="324">
        <v>91</v>
      </c>
      <c r="B40" s="600" t="s">
        <v>433</v>
      </c>
      <c r="C40" s="603">
        <v>10892</v>
      </c>
      <c r="D40" s="603">
        <v>6023</v>
      </c>
      <c r="E40" s="604">
        <v>0.5529746603011384</v>
      </c>
      <c r="F40" s="605">
        <v>1014</v>
      </c>
      <c r="G40" s="604">
        <v>9.3095850165258912E-2</v>
      </c>
      <c r="H40" s="603">
        <v>153</v>
      </c>
      <c r="I40" s="606">
        <v>1.4047006977598238E-2</v>
      </c>
      <c r="J40" s="603">
        <v>48</v>
      </c>
      <c r="K40" s="606">
        <v>4.4069041498347415E-3</v>
      </c>
      <c r="L40" s="603">
        <v>12</v>
      </c>
      <c r="M40" s="606">
        <v>1.1017260374586854E-3</v>
      </c>
      <c r="N40" s="607">
        <v>7250</v>
      </c>
      <c r="O40" s="608">
        <v>0.66562614763128902</v>
      </c>
      <c r="P40" s="901"/>
      <c r="R40" s="576" t="s">
        <v>623</v>
      </c>
      <c r="S40" s="577">
        <v>1.9207359488035616E-2</v>
      </c>
    </row>
    <row r="41" spans="1:19" ht="15.75" outlineLevel="2" thickBot="1">
      <c r="A41" s="324">
        <v>101</v>
      </c>
      <c r="B41" s="600" t="s">
        <v>435</v>
      </c>
      <c r="C41" s="603">
        <v>27711</v>
      </c>
      <c r="D41" s="603">
        <v>18498</v>
      </c>
      <c r="E41" s="604">
        <v>0.66753274872794199</v>
      </c>
      <c r="F41" s="605">
        <v>6951</v>
      </c>
      <c r="G41" s="604">
        <v>0.25083901699686045</v>
      </c>
      <c r="H41" s="603">
        <v>431</v>
      </c>
      <c r="I41" s="606">
        <v>1.5553390350402367E-2</v>
      </c>
      <c r="J41" s="603">
        <v>215</v>
      </c>
      <c r="K41" s="606">
        <v>7.7586517989246149E-3</v>
      </c>
      <c r="L41" s="603">
        <v>135</v>
      </c>
      <c r="M41" s="606">
        <v>4.871711594673595E-3</v>
      </c>
      <c r="N41" s="607">
        <v>26230</v>
      </c>
      <c r="O41" s="608">
        <v>0.94655551946880301</v>
      </c>
      <c r="P41" s="901"/>
      <c r="R41" s="579" t="s">
        <v>624</v>
      </c>
      <c r="S41" s="578">
        <v>6.6082359488035614E-3</v>
      </c>
    </row>
    <row r="42" spans="1:19" outlineLevel="2">
      <c r="A42" s="324">
        <v>353</v>
      </c>
      <c r="B42" s="600" t="s">
        <v>471</v>
      </c>
      <c r="C42" s="603">
        <v>5846</v>
      </c>
      <c r="D42" s="603">
        <v>2678</v>
      </c>
      <c r="E42" s="604">
        <v>0.45809100239479988</v>
      </c>
      <c r="F42" s="605">
        <v>829</v>
      </c>
      <c r="G42" s="604">
        <v>0.14180636332535065</v>
      </c>
      <c r="H42" s="603">
        <v>77</v>
      </c>
      <c r="I42" s="606">
        <v>1.3171399247348614E-2</v>
      </c>
      <c r="J42" s="603">
        <v>74</v>
      </c>
      <c r="K42" s="606">
        <v>1.2658227848101266E-2</v>
      </c>
      <c r="L42" s="603">
        <v>12</v>
      </c>
      <c r="M42" s="606">
        <v>2.0526855969893944E-3</v>
      </c>
      <c r="N42" s="607">
        <v>3670</v>
      </c>
      <c r="O42" s="608">
        <v>0.62777967841258986</v>
      </c>
      <c r="P42" s="901"/>
    </row>
    <row r="43" spans="1:19" outlineLevel="2">
      <c r="A43" s="324">
        <v>364</v>
      </c>
      <c r="B43" s="324" t="s">
        <v>474</v>
      </c>
      <c r="C43" s="603">
        <v>15513</v>
      </c>
      <c r="D43" s="603">
        <v>9557</v>
      </c>
      <c r="E43" s="604">
        <v>0.61606394636756268</v>
      </c>
      <c r="F43" s="605">
        <v>3693</v>
      </c>
      <c r="G43" s="604">
        <v>0.23805840263005221</v>
      </c>
      <c r="H43" s="603">
        <v>297</v>
      </c>
      <c r="I43" s="606">
        <v>1.9145233030361631E-2</v>
      </c>
      <c r="J43" s="603">
        <v>107</v>
      </c>
      <c r="K43" s="606">
        <v>6.8974408560562106E-3</v>
      </c>
      <c r="L43" s="603">
        <v>32</v>
      </c>
      <c r="M43" s="606">
        <v>2.0627860504093343E-3</v>
      </c>
      <c r="N43" s="607">
        <v>13686</v>
      </c>
      <c r="O43" s="608">
        <v>0.88222780893444208</v>
      </c>
      <c r="P43" s="901"/>
    </row>
    <row r="44" spans="1:19" outlineLevel="2">
      <c r="A44" s="324">
        <v>642</v>
      </c>
      <c r="B44" s="324" t="s">
        <v>501</v>
      </c>
      <c r="C44" s="603">
        <v>19314</v>
      </c>
      <c r="D44" s="603">
        <v>12423</v>
      </c>
      <c r="E44" s="604">
        <v>0.64321217769493633</v>
      </c>
      <c r="F44" s="605">
        <v>2303</v>
      </c>
      <c r="G44" s="604">
        <v>0.11923992958475717</v>
      </c>
      <c r="H44" s="603">
        <v>212</v>
      </c>
      <c r="I44" s="606">
        <v>1.0976493735114425E-2</v>
      </c>
      <c r="J44" s="603">
        <v>73</v>
      </c>
      <c r="K44" s="606">
        <v>3.7796417106761935E-3</v>
      </c>
      <c r="L44" s="603">
        <v>56</v>
      </c>
      <c r="M44" s="606">
        <v>2.8994511753132443E-3</v>
      </c>
      <c r="N44" s="607">
        <v>15067</v>
      </c>
      <c r="O44" s="608">
        <v>0.78010769390079737</v>
      </c>
      <c r="P44" s="901"/>
    </row>
    <row r="45" spans="1:19" ht="27" customHeight="1" outlineLevel="2">
      <c r="A45" s="595"/>
      <c r="B45" s="596" t="s">
        <v>629</v>
      </c>
      <c r="C45" s="597">
        <v>80428</v>
      </c>
      <c r="D45" s="597">
        <v>47815</v>
      </c>
      <c r="E45" s="602">
        <v>0.59450688814840602</v>
      </c>
      <c r="F45" s="597">
        <v>21341</v>
      </c>
      <c r="G45" s="602">
        <v>0.26534291540259614</v>
      </c>
      <c r="H45" s="597">
        <v>1405</v>
      </c>
      <c r="I45" s="602">
        <v>1.7469040632615507E-2</v>
      </c>
      <c r="J45" s="597">
        <v>371</v>
      </c>
      <c r="K45" s="602">
        <v>4.6128214054806781E-3</v>
      </c>
      <c r="L45" s="597">
        <v>152</v>
      </c>
      <c r="M45" s="602">
        <v>1.8898890933505745E-3</v>
      </c>
      <c r="N45" s="597">
        <v>71084</v>
      </c>
      <c r="O45" s="599">
        <v>88.382155468244889</v>
      </c>
      <c r="P45" s="901"/>
    </row>
    <row r="46" spans="1:19" outlineLevel="2">
      <c r="A46" s="374">
        <v>55</v>
      </c>
      <c r="B46" s="373" t="s">
        <v>428</v>
      </c>
      <c r="C46" s="603">
        <v>8024</v>
      </c>
      <c r="D46" s="603">
        <v>6198</v>
      </c>
      <c r="E46" s="604">
        <v>0.77243270189431701</v>
      </c>
      <c r="F46" s="605">
        <v>580</v>
      </c>
      <c r="G46" s="604">
        <v>7.2283150548354935E-2</v>
      </c>
      <c r="H46" s="603">
        <v>196</v>
      </c>
      <c r="I46" s="606">
        <v>2.4426719840478565E-2</v>
      </c>
      <c r="J46" s="603">
        <v>41</v>
      </c>
      <c r="K46" s="606">
        <v>5.1096709870388831E-3</v>
      </c>
      <c r="L46" s="603">
        <v>20</v>
      </c>
      <c r="M46" s="606">
        <v>2.4925224327018943E-3</v>
      </c>
      <c r="N46" s="607">
        <v>7035</v>
      </c>
      <c r="O46" s="608">
        <v>0.87674476570289128</v>
      </c>
      <c r="P46" s="901"/>
    </row>
    <row r="47" spans="1:19" outlineLevel="2">
      <c r="A47" s="374">
        <v>400</v>
      </c>
      <c r="B47" s="374" t="s">
        <v>479</v>
      </c>
      <c r="C47" s="603">
        <v>23072</v>
      </c>
      <c r="D47" s="603">
        <v>10289</v>
      </c>
      <c r="E47" s="604">
        <v>0.4459518030513176</v>
      </c>
      <c r="F47" s="605">
        <v>12819</v>
      </c>
      <c r="G47" s="604">
        <v>0.55560852981969489</v>
      </c>
      <c r="H47" s="603">
        <v>250</v>
      </c>
      <c r="I47" s="606">
        <v>1.0835644937586686E-2</v>
      </c>
      <c r="J47" s="603">
        <v>96</v>
      </c>
      <c r="K47" s="606">
        <v>4.160887656033287E-3</v>
      </c>
      <c r="L47" s="603">
        <v>38</v>
      </c>
      <c r="M47" s="606">
        <v>1.6470180305131761E-3</v>
      </c>
      <c r="N47" s="607">
        <v>23492</v>
      </c>
      <c r="O47" s="608">
        <v>1.0182038834951457</v>
      </c>
      <c r="P47" s="901"/>
    </row>
    <row r="48" spans="1:19" outlineLevel="2">
      <c r="A48" s="374">
        <v>483</v>
      </c>
      <c r="B48" s="373" t="s">
        <v>486</v>
      </c>
      <c r="C48" s="603">
        <v>10812</v>
      </c>
      <c r="D48" s="603">
        <v>7615</v>
      </c>
      <c r="E48" s="604">
        <v>0.7043100258971513</v>
      </c>
      <c r="F48" s="605">
        <v>733</v>
      </c>
      <c r="G48" s="604">
        <v>6.7795042545320011E-2</v>
      </c>
      <c r="H48" s="603">
        <v>198</v>
      </c>
      <c r="I48" s="606">
        <v>1.8312985571587125E-2</v>
      </c>
      <c r="J48" s="603">
        <v>58</v>
      </c>
      <c r="K48" s="606">
        <v>5.3644099149093597E-3</v>
      </c>
      <c r="L48" s="603">
        <v>22</v>
      </c>
      <c r="M48" s="606">
        <v>2.0347761746207916E-3</v>
      </c>
      <c r="N48" s="607">
        <v>8626</v>
      </c>
      <c r="O48" s="608">
        <v>0.79781724010358857</v>
      </c>
      <c r="P48" s="901"/>
    </row>
    <row r="49" spans="1:19" ht="15.75" outlineLevel="2" thickBot="1">
      <c r="A49" s="374">
        <v>756</v>
      </c>
      <c r="B49" s="373" t="s">
        <v>519</v>
      </c>
      <c r="C49" s="603">
        <v>38520</v>
      </c>
      <c r="D49" s="603">
        <v>23713</v>
      </c>
      <c r="E49" s="604">
        <v>0.6156022845275182</v>
      </c>
      <c r="F49" s="605">
        <v>7209</v>
      </c>
      <c r="G49" s="604">
        <v>0.18714953271028037</v>
      </c>
      <c r="H49" s="603">
        <v>761</v>
      </c>
      <c r="I49" s="606">
        <v>1.9755970924195225E-2</v>
      </c>
      <c r="J49" s="603">
        <v>176</v>
      </c>
      <c r="K49" s="606">
        <v>4.569055036344756E-3</v>
      </c>
      <c r="L49" s="603">
        <v>72</v>
      </c>
      <c r="M49" s="606">
        <v>1.869158878504673E-3</v>
      </c>
      <c r="N49" s="607">
        <v>31931</v>
      </c>
      <c r="O49" s="608">
        <v>0.82894600207684321</v>
      </c>
      <c r="P49" s="901"/>
    </row>
    <row r="50" spans="1:19" ht="27" customHeight="1" outlineLevel="2">
      <c r="A50" s="595"/>
      <c r="B50" s="596" t="s">
        <v>630</v>
      </c>
      <c r="C50" s="597">
        <v>215784</v>
      </c>
      <c r="D50" s="597">
        <v>115128</v>
      </c>
      <c r="E50" s="598">
        <v>0.5335335335335335</v>
      </c>
      <c r="F50" s="597">
        <v>72810</v>
      </c>
      <c r="G50" s="598">
        <v>0.33742075408742073</v>
      </c>
      <c r="H50" s="597">
        <v>2999</v>
      </c>
      <c r="I50" s="598">
        <v>1.3898157416675935E-2</v>
      </c>
      <c r="J50" s="597">
        <v>1424</v>
      </c>
      <c r="K50" s="598">
        <v>6.5991917843769695E-3</v>
      </c>
      <c r="L50" s="597">
        <v>259</v>
      </c>
      <c r="M50" s="598">
        <v>1.2002743484224967E-3</v>
      </c>
      <c r="N50" s="597">
        <v>192620</v>
      </c>
      <c r="O50" s="599">
        <v>89.265191117042974</v>
      </c>
      <c r="P50" s="901"/>
      <c r="R50" s="574" t="s">
        <v>610</v>
      </c>
      <c r="S50" s="575">
        <v>0.72084862019460838</v>
      </c>
    </row>
    <row r="51" spans="1:19" outlineLevel="2">
      <c r="A51" s="374">
        <v>21</v>
      </c>
      <c r="B51" s="373" t="s">
        <v>417</v>
      </c>
      <c r="C51" s="603">
        <v>4955</v>
      </c>
      <c r="D51" s="603">
        <v>2873</v>
      </c>
      <c r="E51" s="604">
        <v>0.57981836528758834</v>
      </c>
      <c r="F51" s="605">
        <v>494</v>
      </c>
      <c r="G51" s="604">
        <v>9.9697275479313827E-2</v>
      </c>
      <c r="H51" s="603">
        <v>57</v>
      </c>
      <c r="I51" s="606">
        <v>1.1503531786074672E-2</v>
      </c>
      <c r="J51" s="603">
        <v>57</v>
      </c>
      <c r="K51" s="606">
        <v>1.1503531786074672E-2</v>
      </c>
      <c r="L51" s="603">
        <v>6</v>
      </c>
      <c r="M51" s="606">
        <v>1.2108980827447023E-3</v>
      </c>
      <c r="N51" s="607">
        <v>3487</v>
      </c>
      <c r="O51" s="608">
        <v>0.70373360242179617</v>
      </c>
      <c r="P51" s="901"/>
      <c r="R51" s="576" t="s">
        <v>611</v>
      </c>
      <c r="S51" s="577">
        <v>0.24733281412740563</v>
      </c>
    </row>
    <row r="52" spans="1:19" outlineLevel="2">
      <c r="A52" s="374">
        <v>197</v>
      </c>
      <c r="B52" s="373" t="s">
        <v>451</v>
      </c>
      <c r="C52" s="603">
        <v>16551</v>
      </c>
      <c r="D52" s="603">
        <v>11611</v>
      </c>
      <c r="E52" s="604">
        <v>0.70152860854329047</v>
      </c>
      <c r="F52" s="605">
        <v>2774</v>
      </c>
      <c r="G52" s="604">
        <v>0.1676031659718446</v>
      </c>
      <c r="H52" s="603">
        <v>278</v>
      </c>
      <c r="I52" s="606">
        <v>1.6796568183191349E-2</v>
      </c>
      <c r="J52" s="603">
        <v>99</v>
      </c>
      <c r="K52" s="606">
        <v>5.9815116911364876E-3</v>
      </c>
      <c r="L52" s="603">
        <v>22</v>
      </c>
      <c r="M52" s="606">
        <v>1.3292248202525527E-3</v>
      </c>
      <c r="N52" s="607">
        <v>14784</v>
      </c>
      <c r="O52" s="608">
        <v>0.89323907920971546</v>
      </c>
      <c r="P52" s="901"/>
      <c r="R52" s="576" t="s">
        <v>623</v>
      </c>
      <c r="S52" s="577">
        <v>1.7950137464460982E-2</v>
      </c>
    </row>
    <row r="53" spans="1:19" ht="15.75" outlineLevel="2" thickBot="1">
      <c r="A53" s="374">
        <v>206</v>
      </c>
      <c r="B53" s="374" t="s">
        <v>452</v>
      </c>
      <c r="C53" s="603">
        <v>5049</v>
      </c>
      <c r="D53" s="603">
        <v>2681</v>
      </c>
      <c r="E53" s="604">
        <v>0.53099623687858977</v>
      </c>
      <c r="F53" s="605">
        <v>714</v>
      </c>
      <c r="G53" s="604">
        <v>0.14141414141414141</v>
      </c>
      <c r="H53" s="603">
        <v>73</v>
      </c>
      <c r="I53" s="606">
        <v>1.4458308575955635E-2</v>
      </c>
      <c r="J53" s="603">
        <v>38</v>
      </c>
      <c r="K53" s="606">
        <v>7.5262428203604678E-3</v>
      </c>
      <c r="L53" s="603">
        <v>9</v>
      </c>
      <c r="M53" s="606">
        <v>1.7825311942959001E-3</v>
      </c>
      <c r="N53" s="607">
        <v>3515</v>
      </c>
      <c r="O53" s="608">
        <v>0.6961774608833432</v>
      </c>
      <c r="P53" s="901"/>
      <c r="R53" s="579" t="s">
        <v>624</v>
      </c>
      <c r="S53" s="578">
        <v>1.0818875324894672E-2</v>
      </c>
    </row>
    <row r="54" spans="1:19" outlineLevel="2">
      <c r="A54" s="374">
        <v>313</v>
      </c>
      <c r="B54" s="373" t="s">
        <v>466</v>
      </c>
      <c r="C54" s="603">
        <v>10785</v>
      </c>
      <c r="D54" s="603">
        <v>6680</v>
      </c>
      <c r="E54" s="604">
        <v>0.61937876680574877</v>
      </c>
      <c r="F54" s="605">
        <v>1790</v>
      </c>
      <c r="G54" s="604">
        <v>0.16597125637459434</v>
      </c>
      <c r="H54" s="603">
        <v>206</v>
      </c>
      <c r="I54" s="606">
        <v>1.9100602688919797E-2</v>
      </c>
      <c r="J54" s="603">
        <v>88</v>
      </c>
      <c r="K54" s="606">
        <v>8.1594807603152519E-3</v>
      </c>
      <c r="L54" s="603">
        <v>15</v>
      </c>
      <c r="M54" s="606">
        <v>1.3908205841446453E-3</v>
      </c>
      <c r="N54" s="607">
        <v>8779</v>
      </c>
      <c r="O54" s="608">
        <v>0.81400092721372275</v>
      </c>
      <c r="P54" s="901"/>
    </row>
    <row r="55" spans="1:19" ht="15.75" outlineLevel="2" thickBot="1">
      <c r="A55" s="374">
        <v>321</v>
      </c>
      <c r="B55" s="373" t="s">
        <v>469</v>
      </c>
      <c r="C55" s="603">
        <v>9020</v>
      </c>
      <c r="D55" s="603">
        <v>4029</v>
      </c>
      <c r="E55" s="604">
        <v>0.44667405764966739</v>
      </c>
      <c r="F55" s="605">
        <v>2792</v>
      </c>
      <c r="G55" s="604">
        <v>0.30953436807095341</v>
      </c>
      <c r="H55" s="603">
        <v>105</v>
      </c>
      <c r="I55" s="606">
        <v>1.164079822616408E-2</v>
      </c>
      <c r="J55" s="603">
        <v>112</v>
      </c>
      <c r="K55" s="606">
        <v>1.2416851441241685E-2</v>
      </c>
      <c r="L55" s="603">
        <v>5</v>
      </c>
      <c r="M55" s="606">
        <v>5.5432372505543237E-4</v>
      </c>
      <c r="N55" s="607">
        <v>7043</v>
      </c>
      <c r="O55" s="608">
        <v>0.78082039911308199</v>
      </c>
      <c r="P55" s="901"/>
    </row>
    <row r="56" spans="1:19" outlineLevel="2">
      <c r="A56" s="374">
        <v>440</v>
      </c>
      <c r="B56" s="373" t="s">
        <v>482</v>
      </c>
      <c r="C56" s="603">
        <v>69898</v>
      </c>
      <c r="D56" s="603">
        <v>26855</v>
      </c>
      <c r="E56" s="604">
        <v>0.38420269535609031</v>
      </c>
      <c r="F56" s="605">
        <v>45923</v>
      </c>
      <c r="G56" s="604">
        <v>0.6570002002918538</v>
      </c>
      <c r="H56" s="603">
        <v>875</v>
      </c>
      <c r="I56" s="606">
        <v>1.2518240865260809E-2</v>
      </c>
      <c r="J56" s="603">
        <v>520</v>
      </c>
      <c r="K56" s="606">
        <v>7.4394117142121373E-3</v>
      </c>
      <c r="L56" s="603">
        <v>73</v>
      </c>
      <c r="M56" s="606">
        <v>1.0443789521874731E-3</v>
      </c>
      <c r="N56" s="607">
        <v>74246</v>
      </c>
      <c r="O56" s="608">
        <v>1.0622049271796046</v>
      </c>
      <c r="P56" s="901"/>
      <c r="R56" s="574" t="s">
        <v>610</v>
      </c>
      <c r="S56" s="575">
        <v>0.67265488717573574</v>
      </c>
    </row>
    <row r="57" spans="1:19" outlineLevel="2">
      <c r="A57" s="374">
        <v>541</v>
      </c>
      <c r="B57" s="374" t="s">
        <v>490</v>
      </c>
      <c r="C57" s="603">
        <v>22592</v>
      </c>
      <c r="D57" s="603">
        <v>13065</v>
      </c>
      <c r="E57" s="604">
        <v>0.57830205382436262</v>
      </c>
      <c r="F57" s="605">
        <v>6093</v>
      </c>
      <c r="G57" s="604">
        <v>0.26969723796033995</v>
      </c>
      <c r="H57" s="603">
        <v>295</v>
      </c>
      <c r="I57" s="606">
        <v>1.3057719546742209E-2</v>
      </c>
      <c r="J57" s="603">
        <v>79</v>
      </c>
      <c r="K57" s="606">
        <v>3.4968130311614732E-3</v>
      </c>
      <c r="L57" s="603">
        <v>35</v>
      </c>
      <c r="M57" s="606">
        <v>1.5492209631728046E-3</v>
      </c>
      <c r="N57" s="607">
        <v>19567</v>
      </c>
      <c r="O57" s="608">
        <v>0.86610304532577909</v>
      </c>
      <c r="P57" s="901"/>
      <c r="R57" s="576" t="s">
        <v>611</v>
      </c>
      <c r="S57" s="577">
        <v>0.300222272241292</v>
      </c>
    </row>
    <row r="58" spans="1:19" outlineLevel="2">
      <c r="A58" s="374">
        <v>649</v>
      </c>
      <c r="B58" s="373" t="s">
        <v>503</v>
      </c>
      <c r="C58" s="603">
        <v>16984</v>
      </c>
      <c r="D58" s="603">
        <v>10208</v>
      </c>
      <c r="E58" s="604">
        <v>0.60103626943005184</v>
      </c>
      <c r="F58" s="605">
        <v>2346</v>
      </c>
      <c r="G58" s="604">
        <v>0.13813000471031558</v>
      </c>
      <c r="H58" s="603">
        <v>267</v>
      </c>
      <c r="I58" s="606">
        <v>1.5720678285445124E-2</v>
      </c>
      <c r="J58" s="603">
        <v>155</v>
      </c>
      <c r="K58" s="606">
        <v>9.1262364578426746E-3</v>
      </c>
      <c r="L58" s="603">
        <v>27</v>
      </c>
      <c r="M58" s="606">
        <v>1.5897315120113047E-3</v>
      </c>
      <c r="N58" s="607">
        <v>13003</v>
      </c>
      <c r="O58" s="608">
        <v>0.76560292039566646</v>
      </c>
      <c r="P58" s="901"/>
      <c r="R58" s="576" t="s">
        <v>623</v>
      </c>
      <c r="S58" s="577">
        <v>1.9765348038939846E-2</v>
      </c>
    </row>
    <row r="59" spans="1:19" ht="15.75" outlineLevel="2" thickBot="1">
      <c r="A59" s="374">
        <v>652</v>
      </c>
      <c r="B59" s="373" t="s">
        <v>504</v>
      </c>
      <c r="C59" s="603">
        <v>5996</v>
      </c>
      <c r="D59" s="603">
        <v>4906</v>
      </c>
      <c r="E59" s="604">
        <v>0.81821214142761844</v>
      </c>
      <c r="F59" s="605">
        <v>507</v>
      </c>
      <c r="G59" s="604">
        <v>8.4556370913942622E-2</v>
      </c>
      <c r="H59" s="603">
        <v>110</v>
      </c>
      <c r="I59" s="606">
        <v>1.8345563709139426E-2</v>
      </c>
      <c r="J59" s="603">
        <v>30</v>
      </c>
      <c r="K59" s="606">
        <v>5.0033355570380253E-3</v>
      </c>
      <c r="L59" s="603">
        <v>14</v>
      </c>
      <c r="M59" s="606">
        <v>2.3348899266177454E-3</v>
      </c>
      <c r="N59" s="607">
        <v>5567</v>
      </c>
      <c r="O59" s="608">
        <v>0.92845230153435621</v>
      </c>
      <c r="P59" s="901"/>
      <c r="R59" s="579" t="s">
        <v>624</v>
      </c>
      <c r="S59" s="578">
        <v>5.2191773113499521E-3</v>
      </c>
    </row>
    <row r="60" spans="1:19" outlineLevel="1">
      <c r="A60" s="374">
        <v>660</v>
      </c>
      <c r="B60" s="373" t="s">
        <v>508</v>
      </c>
      <c r="C60" s="603">
        <v>13791</v>
      </c>
      <c r="D60" s="603">
        <v>10423</v>
      </c>
      <c r="E60" s="604">
        <v>0.75578275687042273</v>
      </c>
      <c r="F60" s="605">
        <v>3339</v>
      </c>
      <c r="G60" s="604">
        <v>0.24211442244942355</v>
      </c>
      <c r="H60" s="603">
        <v>232</v>
      </c>
      <c r="I60" s="606">
        <v>1.6822565441229786E-2</v>
      </c>
      <c r="J60" s="603">
        <v>81</v>
      </c>
      <c r="K60" s="606">
        <v>5.8733956928431587E-3</v>
      </c>
      <c r="L60" s="603">
        <v>17</v>
      </c>
      <c r="M60" s="606">
        <v>1.2326879849177E-3</v>
      </c>
      <c r="N60" s="607">
        <v>14092</v>
      </c>
      <c r="O60" s="608">
        <v>1.0218258284388368</v>
      </c>
      <c r="P60" s="901"/>
    </row>
    <row r="61" spans="1:19" outlineLevel="2">
      <c r="A61" s="374">
        <v>667</v>
      </c>
      <c r="B61" s="373" t="s">
        <v>511</v>
      </c>
      <c r="C61" s="603">
        <v>16617</v>
      </c>
      <c r="D61" s="603">
        <v>10046</v>
      </c>
      <c r="E61" s="604">
        <v>0.60456159354877537</v>
      </c>
      <c r="F61" s="605">
        <v>3350</v>
      </c>
      <c r="G61" s="604">
        <v>0.20160077029548054</v>
      </c>
      <c r="H61" s="603">
        <v>248</v>
      </c>
      <c r="I61" s="606">
        <v>1.4924474935307215E-2</v>
      </c>
      <c r="J61" s="603">
        <v>102</v>
      </c>
      <c r="K61" s="606">
        <v>6.1382921104892584E-3</v>
      </c>
      <c r="L61" s="603">
        <v>20</v>
      </c>
      <c r="M61" s="606">
        <v>1.2035866883312271E-3</v>
      </c>
      <c r="N61" s="607">
        <v>13766</v>
      </c>
      <c r="O61" s="608">
        <v>0.82842871757838354</v>
      </c>
      <c r="P61" s="901"/>
    </row>
    <row r="62" spans="1:19" outlineLevel="2">
      <c r="A62" s="374">
        <v>674</v>
      </c>
      <c r="B62" s="373" t="s">
        <v>513</v>
      </c>
      <c r="C62" s="603">
        <v>23546</v>
      </c>
      <c r="D62" s="603">
        <v>11751</v>
      </c>
      <c r="E62" s="604">
        <v>0.49906565871060904</v>
      </c>
      <c r="F62" s="605">
        <v>2688</v>
      </c>
      <c r="G62" s="604">
        <v>0.1141595175401342</v>
      </c>
      <c r="H62" s="603">
        <v>253</v>
      </c>
      <c r="I62" s="606">
        <v>1.0744924827996263E-2</v>
      </c>
      <c r="J62" s="603">
        <v>63</v>
      </c>
      <c r="K62" s="606">
        <v>2.6756136923468954E-3</v>
      </c>
      <c r="L62" s="603">
        <v>16</v>
      </c>
      <c r="M62" s="606">
        <v>6.795209377388941E-4</v>
      </c>
      <c r="N62" s="607">
        <v>14771</v>
      </c>
      <c r="O62" s="608">
        <v>0.62732523570882526</v>
      </c>
      <c r="P62" s="901"/>
    </row>
    <row r="63" spans="1:19" ht="27" customHeight="1" outlineLevel="2" thickBot="1">
      <c r="A63" s="595"/>
      <c r="B63" s="596" t="s">
        <v>631</v>
      </c>
      <c r="C63" s="597">
        <v>152134</v>
      </c>
      <c r="D63" s="597">
        <v>104282</v>
      </c>
      <c r="E63" s="602">
        <v>0.68546150104513126</v>
      </c>
      <c r="F63" s="597">
        <v>33003</v>
      </c>
      <c r="G63" s="602">
        <v>0.21693375576794141</v>
      </c>
      <c r="H63" s="597">
        <v>2257</v>
      </c>
      <c r="I63" s="602">
        <v>1.483560545308741E-2</v>
      </c>
      <c r="J63" s="597">
        <v>786</v>
      </c>
      <c r="K63" s="602">
        <v>5.1664979557495367E-3</v>
      </c>
      <c r="L63" s="597">
        <v>266</v>
      </c>
      <c r="M63" s="602">
        <v>1.7484585957116751E-3</v>
      </c>
      <c r="N63" s="597">
        <v>140594</v>
      </c>
      <c r="O63" s="599">
        <v>92.414581881762132</v>
      </c>
      <c r="P63" s="901"/>
    </row>
    <row r="64" spans="1:19" outlineLevel="2">
      <c r="A64" s="374">
        <v>604</v>
      </c>
      <c r="B64" s="373" t="s">
        <v>496</v>
      </c>
      <c r="C64" s="603">
        <v>30501</v>
      </c>
      <c r="D64" s="603">
        <v>23794</v>
      </c>
      <c r="E64" s="604">
        <v>0.78010557030917016</v>
      </c>
      <c r="F64" s="605">
        <v>5700</v>
      </c>
      <c r="G64" s="604">
        <v>0.18687911871741911</v>
      </c>
      <c r="H64" s="603">
        <v>433</v>
      </c>
      <c r="I64" s="606">
        <v>1.4196255860463591E-2</v>
      </c>
      <c r="J64" s="603">
        <v>86</v>
      </c>
      <c r="K64" s="606">
        <v>2.8195796859119375E-3</v>
      </c>
      <c r="L64" s="603">
        <v>48</v>
      </c>
      <c r="M64" s="606">
        <v>1.5737188944624767E-3</v>
      </c>
      <c r="N64" s="607">
        <v>30061</v>
      </c>
      <c r="O64" s="608">
        <v>0.98557424346742728</v>
      </c>
      <c r="P64" s="901"/>
      <c r="R64" s="574" t="s">
        <v>610</v>
      </c>
      <c r="S64" s="575">
        <v>0.5976949434118991</v>
      </c>
    </row>
    <row r="65" spans="1:19" outlineLevel="2">
      <c r="A65" s="374">
        <v>670</v>
      </c>
      <c r="B65" s="373" t="s">
        <v>512</v>
      </c>
      <c r="C65" s="603">
        <v>22966</v>
      </c>
      <c r="D65" s="603">
        <v>13926</v>
      </c>
      <c r="E65" s="604">
        <v>0.60637464077331704</v>
      </c>
      <c r="F65" s="605">
        <v>3627</v>
      </c>
      <c r="G65" s="604">
        <v>0.1579291126012366</v>
      </c>
      <c r="H65" s="603">
        <v>409</v>
      </c>
      <c r="I65" s="606">
        <v>1.7808934947313421E-2</v>
      </c>
      <c r="J65" s="603">
        <v>238</v>
      </c>
      <c r="K65" s="606">
        <v>1.0363145519463554E-2</v>
      </c>
      <c r="L65" s="603">
        <v>35</v>
      </c>
      <c r="M65" s="606">
        <v>1.5239919881564052E-3</v>
      </c>
      <c r="N65" s="607">
        <v>18235</v>
      </c>
      <c r="O65" s="608">
        <v>0.79399982582948703</v>
      </c>
      <c r="P65" s="901"/>
      <c r="R65" s="576" t="s">
        <v>611</v>
      </c>
      <c r="S65" s="577">
        <v>0.37799813103519886</v>
      </c>
    </row>
    <row r="66" spans="1:19" outlineLevel="2">
      <c r="A66" s="374">
        <v>690</v>
      </c>
      <c r="B66" s="373" t="s">
        <v>516</v>
      </c>
      <c r="C66" s="603">
        <v>13075</v>
      </c>
      <c r="D66" s="603">
        <v>6069</v>
      </c>
      <c r="E66" s="604">
        <v>0.46416826003824091</v>
      </c>
      <c r="F66" s="605">
        <v>1619</v>
      </c>
      <c r="G66" s="604">
        <v>0.12382409177820268</v>
      </c>
      <c r="H66" s="603">
        <v>188</v>
      </c>
      <c r="I66" s="606">
        <v>1.4378585086042065E-2</v>
      </c>
      <c r="J66" s="603">
        <v>73</v>
      </c>
      <c r="K66" s="606">
        <v>5.5831739961759086E-3</v>
      </c>
      <c r="L66" s="603">
        <v>24</v>
      </c>
      <c r="M66" s="606">
        <v>1.8355640535372849E-3</v>
      </c>
      <c r="N66" s="607">
        <v>7973</v>
      </c>
      <c r="O66" s="608">
        <v>0.60978967495219882</v>
      </c>
      <c r="P66" s="901"/>
      <c r="R66" s="576" t="s">
        <v>623</v>
      </c>
      <c r="S66" s="577">
        <v>1.5569515107465477E-2</v>
      </c>
    </row>
    <row r="67" spans="1:19" ht="15.75" outlineLevel="2" thickBot="1">
      <c r="A67" s="374">
        <v>736</v>
      </c>
      <c r="B67" s="373" t="s">
        <v>518</v>
      </c>
      <c r="C67" s="603">
        <v>40922</v>
      </c>
      <c r="D67" s="603">
        <v>28248</v>
      </c>
      <c r="E67" s="604">
        <v>0.69028884218757636</v>
      </c>
      <c r="F67" s="605">
        <v>14295</v>
      </c>
      <c r="G67" s="604">
        <v>0.34932310248765946</v>
      </c>
      <c r="H67" s="603">
        <v>500</v>
      </c>
      <c r="I67" s="606">
        <v>1.2218366648746395E-2</v>
      </c>
      <c r="J67" s="603">
        <v>118</v>
      </c>
      <c r="K67" s="606">
        <v>2.8835345291041495E-3</v>
      </c>
      <c r="L67" s="603">
        <v>106</v>
      </c>
      <c r="M67" s="606">
        <v>2.590293729534236E-3</v>
      </c>
      <c r="N67" s="607">
        <v>43267</v>
      </c>
      <c r="O67" s="608">
        <v>1.0573041395826206</v>
      </c>
      <c r="P67" s="901"/>
      <c r="R67" s="579" t="s">
        <v>624</v>
      </c>
      <c r="S67" s="578">
        <v>7.3927941023777385E-3</v>
      </c>
    </row>
    <row r="68" spans="1:19" outlineLevel="2">
      <c r="A68" s="374">
        <v>858</v>
      </c>
      <c r="B68" s="373" t="s">
        <v>531</v>
      </c>
      <c r="C68" s="603">
        <v>12556</v>
      </c>
      <c r="D68" s="603">
        <v>11353</v>
      </c>
      <c r="E68" s="604">
        <v>0.90418923223956671</v>
      </c>
      <c r="F68" s="605">
        <v>2914</v>
      </c>
      <c r="G68" s="604">
        <v>0.23208028034405861</v>
      </c>
      <c r="H68" s="603">
        <v>211</v>
      </c>
      <c r="I68" s="606">
        <v>1.6804714877349473E-2</v>
      </c>
      <c r="J68" s="603">
        <v>97</v>
      </c>
      <c r="K68" s="606">
        <v>7.725390251672507E-3</v>
      </c>
      <c r="L68" s="603">
        <v>16</v>
      </c>
      <c r="M68" s="606">
        <v>1.2742911755336094E-3</v>
      </c>
      <c r="N68" s="607">
        <v>14591</v>
      </c>
      <c r="O68" s="608">
        <v>1.1620739088881809</v>
      </c>
      <c r="P68" s="901"/>
    </row>
    <row r="69" spans="1:19" ht="15.75" outlineLevel="2" thickBot="1">
      <c r="A69" s="374">
        <v>885</v>
      </c>
      <c r="B69" s="373" t="s">
        <v>534</v>
      </c>
      <c r="C69" s="603">
        <v>8091</v>
      </c>
      <c r="D69" s="603">
        <v>5621</v>
      </c>
      <c r="E69" s="604">
        <v>0.69472253120751448</v>
      </c>
      <c r="F69" s="605">
        <v>1025</v>
      </c>
      <c r="G69" s="604">
        <v>0.12668396984303548</v>
      </c>
      <c r="H69" s="603">
        <v>99</v>
      </c>
      <c r="I69" s="606">
        <v>1.2235817575083427E-2</v>
      </c>
      <c r="J69" s="603">
        <v>62</v>
      </c>
      <c r="K69" s="606">
        <v>7.6628352490421452E-3</v>
      </c>
      <c r="L69" s="603">
        <v>9</v>
      </c>
      <c r="M69" s="606">
        <v>1.1123470522803114E-3</v>
      </c>
      <c r="N69" s="607">
        <v>6816</v>
      </c>
      <c r="O69" s="608">
        <v>0.84241750092695589</v>
      </c>
      <c r="P69" s="901"/>
    </row>
    <row r="70" spans="1:19" outlineLevel="2">
      <c r="A70" s="374">
        <v>890</v>
      </c>
      <c r="B70" s="373" t="s">
        <v>536</v>
      </c>
      <c r="C70" s="603">
        <v>24023</v>
      </c>
      <c r="D70" s="603">
        <v>15271</v>
      </c>
      <c r="E70" s="604">
        <v>0.63568247096532493</v>
      </c>
      <c r="F70" s="605">
        <v>3823</v>
      </c>
      <c r="G70" s="604">
        <v>0.15913915830662281</v>
      </c>
      <c r="H70" s="603">
        <v>417</v>
      </c>
      <c r="I70" s="606">
        <v>1.7358364900303874E-2</v>
      </c>
      <c r="J70" s="603">
        <v>112</v>
      </c>
      <c r="K70" s="606">
        <v>4.6621987262207053E-3</v>
      </c>
      <c r="L70" s="603">
        <v>28</v>
      </c>
      <c r="M70" s="606">
        <v>1.1655496815551763E-3</v>
      </c>
      <c r="N70" s="607">
        <v>19651</v>
      </c>
      <c r="O70" s="608">
        <v>0.81800774258002751</v>
      </c>
      <c r="P70" s="901"/>
      <c r="R70" s="574" t="s">
        <v>610</v>
      </c>
      <c r="S70" s="575">
        <v>0.7417243979117174</v>
      </c>
    </row>
    <row r="71" spans="1:19" outlineLevel="2">
      <c r="C71" s="237"/>
      <c r="D71" s="237"/>
      <c r="F71" s="237"/>
      <c r="H71" s="237"/>
      <c r="J71" s="237"/>
      <c r="N71" s="237"/>
      <c r="P71" s="901"/>
      <c r="R71" s="576" t="s">
        <v>611</v>
      </c>
      <c r="S71" s="577">
        <v>0.23473974707313255</v>
      </c>
    </row>
    <row r="72" spans="1:19" outlineLevel="2">
      <c r="B72" s="657"/>
      <c r="C72" s="659"/>
      <c r="D72" s="660"/>
      <c r="E72" s="660"/>
      <c r="F72" s="660"/>
      <c r="G72" s="660"/>
      <c r="H72" s="660"/>
      <c r="I72" s="661"/>
      <c r="P72" s="901"/>
      <c r="R72" s="576" t="s">
        <v>623</v>
      </c>
      <c r="S72" s="577">
        <v>1.6053316642246469E-2</v>
      </c>
    </row>
    <row r="73" spans="1:19" ht="15.75" outlineLevel="2" thickBot="1">
      <c r="B73" s="657"/>
      <c r="C73" s="659"/>
      <c r="D73" s="660"/>
      <c r="E73" s="660"/>
      <c r="F73" s="660"/>
      <c r="G73" s="660"/>
      <c r="H73" s="660"/>
      <c r="I73" s="661"/>
      <c r="P73" s="901"/>
      <c r="R73" s="579" t="s">
        <v>624</v>
      </c>
      <c r="S73" s="578">
        <v>5.590565742492567E-3</v>
      </c>
    </row>
    <row r="74" spans="1:19" ht="33" outlineLevel="2">
      <c r="A74" s="657" t="s">
        <v>614</v>
      </c>
      <c r="B74" s="212" t="s">
        <v>632</v>
      </c>
      <c r="C74" s="944"/>
      <c r="D74" s="945"/>
      <c r="E74" s="945"/>
      <c r="F74" s="945"/>
      <c r="G74" s="945"/>
      <c r="H74" s="945"/>
      <c r="I74" s="946"/>
      <c r="J74" s="822" t="s">
        <v>603</v>
      </c>
      <c r="P74" s="901"/>
    </row>
    <row r="75" spans="1:19" ht="32.25" customHeight="1" outlineLevel="2">
      <c r="A75" s="657" t="s">
        <v>616</v>
      </c>
      <c r="B75" s="201" t="s">
        <v>633</v>
      </c>
      <c r="C75" s="771"/>
      <c r="D75" s="663"/>
      <c r="E75" s="663"/>
      <c r="F75" s="663"/>
      <c r="G75" s="663"/>
      <c r="H75" s="663"/>
      <c r="I75" s="663"/>
      <c r="J75" s="91"/>
      <c r="K75" s="91"/>
      <c r="L75" s="91"/>
      <c r="M75" s="91"/>
      <c r="N75" s="91"/>
      <c r="O75" s="91"/>
      <c r="P75" s="901"/>
    </row>
    <row r="76" spans="1:19" ht="58.5" customHeight="1" outlineLevel="2">
      <c r="A76" s="664" t="s">
        <v>618</v>
      </c>
      <c r="B76" s="951" t="s">
        <v>619</v>
      </c>
      <c r="C76" s="952"/>
      <c r="D76" s="952"/>
      <c r="E76" s="952"/>
      <c r="F76" s="952"/>
      <c r="G76" s="952"/>
      <c r="H76" s="953"/>
      <c r="P76" s="901"/>
    </row>
    <row r="77" spans="1:19" ht="23.25" customHeight="1" outlineLevel="2">
      <c r="A77" s="201" t="s">
        <v>404</v>
      </c>
      <c r="B77" s="921" t="s">
        <v>405</v>
      </c>
      <c r="C77" s="922"/>
      <c r="D77" s="922"/>
      <c r="E77" s="922"/>
      <c r="F77" s="922"/>
      <c r="G77" s="922"/>
      <c r="H77" s="922"/>
      <c r="P77" s="901"/>
    </row>
    <row r="78" spans="1:19" ht="48" customHeight="1" outlineLevel="1">
      <c r="A78" s="553" t="s">
        <v>406</v>
      </c>
      <c r="B78" s="921" t="s">
        <v>407</v>
      </c>
      <c r="C78" s="922"/>
      <c r="D78" s="922"/>
      <c r="E78" s="922"/>
      <c r="F78" s="922"/>
      <c r="G78" s="922"/>
      <c r="H78" s="922"/>
      <c r="P78" s="901"/>
    </row>
    <row r="79" spans="1:19" outlineLevel="2">
      <c r="P79" s="901"/>
    </row>
    <row r="80" spans="1:19" outlineLevel="2">
      <c r="P80" s="901"/>
    </row>
    <row r="81" spans="16:16" outlineLevel="2">
      <c r="P81" s="901"/>
    </row>
    <row r="82" spans="16:16" outlineLevel="2">
      <c r="P82" s="901"/>
    </row>
    <row r="83" spans="16:16" outlineLevel="2">
      <c r="P83" s="901"/>
    </row>
    <row r="84" spans="16:16" outlineLevel="2">
      <c r="P84" s="901"/>
    </row>
    <row r="85" spans="16:16" outlineLevel="1">
      <c r="P85" s="901"/>
    </row>
    <row r="86" spans="16:16" outlineLevel="2">
      <c r="P86" s="901"/>
    </row>
    <row r="87" spans="16:16" outlineLevel="2">
      <c r="P87" s="901"/>
    </row>
    <row r="88" spans="16:16" outlineLevel="2">
      <c r="P88" s="901"/>
    </row>
    <row r="89" spans="16:16" outlineLevel="2">
      <c r="P89" s="901"/>
    </row>
    <row r="90" spans="16:16" outlineLevel="2">
      <c r="P90" s="901"/>
    </row>
    <row r="91" spans="16:16" outlineLevel="2">
      <c r="P91" s="901"/>
    </row>
    <row r="92" spans="16:16" outlineLevel="2">
      <c r="P92" s="901"/>
    </row>
    <row r="93" spans="16:16" outlineLevel="2">
      <c r="P93" s="901"/>
    </row>
    <row r="94" spans="16:16" outlineLevel="2">
      <c r="P94" s="901"/>
    </row>
    <row r="95" spans="16:16" outlineLevel="2">
      <c r="P95" s="901"/>
    </row>
    <row r="96" spans="16:16" outlineLevel="2">
      <c r="P96" s="901"/>
    </row>
    <row r="97" spans="16:65" outlineLevel="2">
      <c r="P97" s="901"/>
    </row>
    <row r="98" spans="16:65" outlineLevel="2">
      <c r="P98" s="901"/>
    </row>
    <row r="99" spans="16:65" outlineLevel="2">
      <c r="P99" s="901"/>
    </row>
    <row r="100" spans="16:65" outlineLevel="2">
      <c r="P100" s="901"/>
    </row>
    <row r="101" spans="16:65" ht="15.75" outlineLevel="2" thickBot="1">
      <c r="P101" s="901"/>
    </row>
    <row r="102" spans="16:65" outlineLevel="2">
      <c r="P102" s="901"/>
      <c r="BF102" s="574" t="s">
        <v>610</v>
      </c>
      <c r="BG102" s="575" t="e">
        <v>#REF!</v>
      </c>
      <c r="BL102" s="574" t="s">
        <v>610</v>
      </c>
      <c r="BM102" s="575" t="e">
        <v>#REF!</v>
      </c>
    </row>
    <row r="103" spans="16:65" outlineLevel="2">
      <c r="P103" s="901"/>
      <c r="BF103" s="576" t="s">
        <v>611</v>
      </c>
      <c r="BG103" s="577" t="e">
        <v>#REF!</v>
      </c>
      <c r="BL103" s="576" t="s">
        <v>611</v>
      </c>
      <c r="BM103" s="577" t="e">
        <v>#REF!</v>
      </c>
    </row>
    <row r="104" spans="16:65" outlineLevel="2">
      <c r="P104" s="901"/>
      <c r="BF104" s="576" t="s">
        <v>623</v>
      </c>
      <c r="BG104" s="577" t="e">
        <v>#REF!</v>
      </c>
      <c r="BL104" s="576" t="s">
        <v>623</v>
      </c>
      <c r="BM104" s="577" t="e">
        <v>#REF!</v>
      </c>
    </row>
    <row r="105" spans="16:65" ht="15.75" outlineLevel="2" thickBot="1">
      <c r="P105" s="901"/>
      <c r="BF105" s="579" t="s">
        <v>624</v>
      </c>
      <c r="BG105" s="578" t="e">
        <v>#REF!</v>
      </c>
      <c r="BL105" s="579" t="s">
        <v>624</v>
      </c>
      <c r="BM105" s="578" t="e">
        <v>#REF!</v>
      </c>
    </row>
    <row r="106" spans="16:65" outlineLevel="2">
      <c r="P106" s="901"/>
    </row>
    <row r="107" spans="16:65" outlineLevel="2">
      <c r="P107" s="901"/>
    </row>
    <row r="108" spans="16:65" outlineLevel="2">
      <c r="P108" s="901"/>
    </row>
    <row r="109" spans="16:65" outlineLevel="1">
      <c r="P109" s="901"/>
    </row>
    <row r="110" spans="16:65" outlineLevel="2">
      <c r="P110" s="901"/>
    </row>
    <row r="111" spans="16:65" outlineLevel="2">
      <c r="P111" s="901"/>
    </row>
    <row r="112" spans="16:65" outlineLevel="2">
      <c r="P112" s="901"/>
    </row>
    <row r="113" spans="1:65" outlineLevel="2">
      <c r="P113" s="901"/>
    </row>
    <row r="114" spans="1:65" outlineLevel="2">
      <c r="P114" s="901"/>
    </row>
    <row r="115" spans="1:65" outlineLevel="2">
      <c r="P115" s="901"/>
    </row>
    <row r="116" spans="1:65" outlineLevel="1">
      <c r="P116" s="901"/>
    </row>
    <row r="117" spans="1:65" outlineLevel="2">
      <c r="P117" s="901"/>
    </row>
    <row r="118" spans="1:65" outlineLevel="2">
      <c r="P118" s="901"/>
    </row>
    <row r="119" spans="1:65" outlineLevel="2">
      <c r="P119" s="901"/>
    </row>
    <row r="120" spans="1:65" outlineLevel="2">
      <c r="P120" s="901"/>
    </row>
    <row r="121" spans="1:65" ht="15.75" outlineLevel="2" thickBot="1">
      <c r="P121" s="901"/>
    </row>
    <row r="122" spans="1:65" outlineLevel="2">
      <c r="P122" s="901"/>
      <c r="BF122" s="574" t="s">
        <v>610</v>
      </c>
      <c r="BG122" s="575" t="e">
        <v>#REF!</v>
      </c>
      <c r="BL122" s="574" t="s">
        <v>610</v>
      </c>
      <c r="BM122" s="575" t="e">
        <v>#REF!</v>
      </c>
    </row>
    <row r="123" spans="1:65" outlineLevel="2">
      <c r="P123" s="901"/>
      <c r="BF123" s="576" t="s">
        <v>611</v>
      </c>
      <c r="BG123" s="577" t="e">
        <v>#REF!</v>
      </c>
      <c r="BL123" s="576" t="s">
        <v>611</v>
      </c>
      <c r="BM123" s="577" t="e">
        <v>#REF!</v>
      </c>
    </row>
    <row r="124" spans="1:65" outlineLevel="2">
      <c r="P124" s="901"/>
      <c r="BF124" s="576" t="s">
        <v>623</v>
      </c>
      <c r="BG124" s="577" t="e">
        <v>#REF!</v>
      </c>
      <c r="BL124" s="576" t="s">
        <v>623</v>
      </c>
      <c r="BM124" s="577" t="e">
        <v>#REF!</v>
      </c>
    </row>
    <row r="125" spans="1:65" ht="15.75" outlineLevel="2" thickBot="1">
      <c r="P125" s="901"/>
      <c r="BF125" s="579" t="s">
        <v>624</v>
      </c>
      <c r="BG125" s="578" t="e">
        <v>#REF!</v>
      </c>
      <c r="BL125" s="579" t="s">
        <v>624</v>
      </c>
      <c r="BM125" s="578" t="e">
        <v>#REF!</v>
      </c>
    </row>
    <row r="126" spans="1:65" outlineLevel="2">
      <c r="P126" s="901"/>
    </row>
    <row r="127" spans="1:65" outlineLevel="2">
      <c r="P127" s="901"/>
    </row>
    <row r="128" spans="1:65" s="20" customFormat="1" outlineLevel="1">
      <c r="A128"/>
      <c r="B128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1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</row>
    <row r="129" spans="16:16" ht="21.75" customHeight="1" outlineLevel="2">
      <c r="P129" s="901"/>
    </row>
    <row r="130" spans="16:16" ht="15" customHeight="1" outlineLevel="2">
      <c r="P130" s="901"/>
    </row>
    <row r="131" spans="16:16" ht="15" customHeight="1" outlineLevel="2">
      <c r="P131" s="890"/>
    </row>
    <row r="132" spans="16:16" ht="15" customHeight="1" outlineLevel="2"/>
    <row r="133" spans="16:16" ht="15" customHeight="1" outlineLevel="2"/>
    <row r="134" spans="16:16" ht="15" customHeight="1" outlineLevel="2"/>
    <row r="135" spans="16:16" ht="15" customHeight="1" outlineLevel="2"/>
    <row r="136" spans="16:16" ht="15" customHeight="1" outlineLevel="2"/>
    <row r="137" spans="16:16" ht="15" customHeight="1" outlineLevel="2"/>
    <row r="138" spans="16:16" ht="15" customHeight="1" outlineLevel="2"/>
  </sheetData>
  <sheetProtection autoFilter="0"/>
  <autoFilter ref="C3:O70" xr:uid="{00000000-0009-0000-0000-000004000000}"/>
  <mergeCells count="13">
    <mergeCell ref="A2:A3"/>
    <mergeCell ref="B2:B3"/>
    <mergeCell ref="D2:E2"/>
    <mergeCell ref="F2:G2"/>
    <mergeCell ref="H2:I2"/>
    <mergeCell ref="C74:I74"/>
    <mergeCell ref="B78:H78"/>
    <mergeCell ref="B76:H76"/>
    <mergeCell ref="B77:H77"/>
    <mergeCell ref="D1:O1"/>
    <mergeCell ref="J2:K2"/>
    <mergeCell ref="N2:O2"/>
    <mergeCell ref="L2:M2"/>
  </mergeCells>
  <hyperlinks>
    <hyperlink ref="P1" location="INDICE!B2" display="Indice" xr:uid="{42A34D9E-640D-46B6-BD46-7EDBD3CB94F7}"/>
  </hyperlink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2">
    <tabColor rgb="FF66FF66"/>
  </sheetPr>
  <dimension ref="A1:AG40"/>
  <sheetViews>
    <sheetView topLeftCell="A2" zoomScaleNormal="100" zoomScaleSheetLayoutView="100" workbookViewId="0">
      <pane xSplit="1" ySplit="2" topLeftCell="X4" activePane="bottomRight" state="frozen"/>
      <selection pane="bottomRight" activeCell="Z15" sqref="Z15"/>
      <selection pane="bottomLeft" activeCell="A4" sqref="A4"/>
      <selection pane="topRight" activeCell="B2" sqref="B2"/>
    </sheetView>
  </sheetViews>
  <sheetFormatPr defaultColWidth="11.42578125" defaultRowHeight="12.75"/>
  <cols>
    <col min="1" max="1" width="28.42578125" customWidth="1"/>
    <col min="2" max="6" width="8.7109375" customWidth="1"/>
    <col min="7" max="7" width="8" customWidth="1"/>
    <col min="8" max="8" width="8.42578125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1.140625" bestFit="1" customWidth="1"/>
    <col min="17" max="18" width="10.140625" bestFit="1" customWidth="1"/>
    <col min="25" max="25" width="17.85546875" customWidth="1"/>
    <col min="26" max="26" width="16.28515625" customWidth="1"/>
  </cols>
  <sheetData>
    <row r="1" spans="1:33" ht="76.5" customHeight="1">
      <c r="A1" s="959" t="s">
        <v>634</v>
      </c>
      <c r="B1" s="959"/>
      <c r="C1" s="959"/>
      <c r="D1" s="959"/>
      <c r="E1" s="959"/>
      <c r="F1" s="959"/>
      <c r="G1" s="959"/>
      <c r="H1" s="959"/>
      <c r="I1" s="959"/>
      <c r="J1" s="959"/>
      <c r="K1" s="959"/>
      <c r="L1" s="959"/>
      <c r="M1" s="959"/>
      <c r="N1" s="959"/>
      <c r="O1" s="959"/>
      <c r="P1" s="959"/>
      <c r="Q1" s="959"/>
      <c r="R1" s="959"/>
      <c r="S1" s="959"/>
      <c r="T1" s="959"/>
      <c r="U1" s="959"/>
      <c r="V1" s="959"/>
      <c r="W1" s="959"/>
      <c r="X1" s="959"/>
      <c r="Y1" s="959"/>
      <c r="Z1" s="959"/>
      <c r="AA1" s="959"/>
      <c r="AB1" s="959"/>
      <c r="AC1" s="959"/>
    </row>
    <row r="2" spans="1:33" s="2" customFormat="1" ht="32.25" customHeight="1">
      <c r="A2" s="362" t="s">
        <v>635</v>
      </c>
      <c r="B2" s="957"/>
      <c r="C2" s="957"/>
      <c r="D2" s="957"/>
      <c r="E2" s="957"/>
      <c r="F2" s="957"/>
      <c r="G2" s="363"/>
      <c r="H2" s="363"/>
      <c r="I2" s="774" t="s">
        <v>368</v>
      </c>
      <c r="J2" s="774"/>
      <c r="K2" s="364"/>
      <c r="L2" s="364"/>
      <c r="AA2" s="871" t="s">
        <v>389</v>
      </c>
      <c r="AG2" s="862"/>
    </row>
    <row r="3" spans="1:33" ht="21" thickBot="1">
      <c r="A3" s="358" t="s">
        <v>636</v>
      </c>
      <c r="B3" s="359" t="s">
        <v>637</v>
      </c>
      <c r="C3" s="359" t="s">
        <v>638</v>
      </c>
      <c r="D3" s="359" t="s">
        <v>639</v>
      </c>
      <c r="E3" s="360" t="s">
        <v>640</v>
      </c>
      <c r="F3" s="360" t="s">
        <v>641</v>
      </c>
      <c r="G3" s="360">
        <v>2009</v>
      </c>
      <c r="H3" s="360" t="s">
        <v>642</v>
      </c>
      <c r="I3" s="360" t="s">
        <v>640</v>
      </c>
      <c r="J3" s="360" t="s">
        <v>641</v>
      </c>
      <c r="K3" s="360" t="s">
        <v>643</v>
      </c>
      <c r="L3" s="360" t="s">
        <v>642</v>
      </c>
      <c r="M3" s="360">
        <v>2011</v>
      </c>
      <c r="N3" s="360">
        <v>2012</v>
      </c>
      <c r="O3" s="360">
        <v>2013</v>
      </c>
      <c r="P3" s="360">
        <v>2014</v>
      </c>
      <c r="Q3" s="360">
        <v>2015</v>
      </c>
      <c r="R3" s="360">
        <v>2016</v>
      </c>
      <c r="S3" s="360">
        <v>2017</v>
      </c>
      <c r="T3" s="360">
        <v>2018</v>
      </c>
      <c r="U3" s="360">
        <v>2019</v>
      </c>
      <c r="V3" s="361">
        <v>2020</v>
      </c>
      <c r="W3" s="361">
        <v>2021</v>
      </c>
      <c r="X3" s="361">
        <v>2022</v>
      </c>
      <c r="Y3" s="361">
        <v>2023</v>
      </c>
      <c r="Z3" s="361">
        <v>2024</v>
      </c>
      <c r="AG3" s="862"/>
    </row>
    <row r="4" spans="1:33" ht="30.75" customHeight="1">
      <c r="A4" s="238" t="s">
        <v>644</v>
      </c>
      <c r="B4" s="239">
        <v>0.28161816000075984</v>
      </c>
      <c r="C4" s="239">
        <v>0.46761033990462014</v>
      </c>
      <c r="D4" s="239">
        <v>0.47678034428740662</v>
      </c>
      <c r="E4" s="239">
        <v>0.44131216272539814</v>
      </c>
      <c r="F4" s="239">
        <v>0.45685031642373936</v>
      </c>
      <c r="G4" s="239">
        <v>0.42828549884254158</v>
      </c>
      <c r="H4" s="239">
        <v>0.38489074730878431</v>
      </c>
      <c r="I4" s="239">
        <v>0.46022826790201565</v>
      </c>
      <c r="J4" s="239">
        <v>0.47700172674479907</v>
      </c>
      <c r="K4" s="239">
        <v>0.44758678181208672</v>
      </c>
      <c r="L4" s="239">
        <v>0.4025213097569722</v>
      </c>
      <c r="M4" s="239">
        <v>0.3981151746467273</v>
      </c>
      <c r="N4" s="239">
        <v>0.39682097927261772</v>
      </c>
      <c r="O4" s="239">
        <v>0.39650243761571741</v>
      </c>
      <c r="P4" s="239">
        <v>0.39740779579897562</v>
      </c>
      <c r="Q4" s="239">
        <v>0.39090633620176063</v>
      </c>
      <c r="R4" s="239">
        <v>0.36093727057987107</v>
      </c>
      <c r="S4" s="239">
        <v>0.37099209873900302</v>
      </c>
      <c r="T4" s="239">
        <v>0.36496141313186525</v>
      </c>
      <c r="U4" s="239">
        <v>0.34967175078157847</v>
      </c>
      <c r="V4" s="239">
        <v>0.36358467369379432</v>
      </c>
      <c r="W4" s="239">
        <v>0.36072653136326804</v>
      </c>
      <c r="X4" s="239">
        <v>0.38875737479937728</v>
      </c>
      <c r="Y4" s="239">
        <v>0.40338606615306438</v>
      </c>
      <c r="Z4" s="239">
        <v>0.40877187823783723</v>
      </c>
    </row>
    <row r="5" spans="1:33" ht="31.5" customHeight="1" thickBot="1">
      <c r="A5" s="240" t="s">
        <v>645</v>
      </c>
      <c r="B5" s="241">
        <v>1601055</v>
      </c>
      <c r="C5" s="241">
        <v>2693985</v>
      </c>
      <c r="D5" s="241">
        <v>2746815</v>
      </c>
      <c r="E5" s="242">
        <v>2575060</v>
      </c>
      <c r="F5" s="242">
        <v>2700831</v>
      </c>
      <c r="G5" s="242">
        <v>2564995</v>
      </c>
      <c r="H5" s="242">
        <v>2334688</v>
      </c>
      <c r="I5" s="242">
        <v>2575060</v>
      </c>
      <c r="J5" s="242">
        <v>2700831</v>
      </c>
      <c r="K5" s="242">
        <v>2564841</v>
      </c>
      <c r="L5" s="242">
        <v>2334688</v>
      </c>
      <c r="M5" s="242">
        <v>2336614</v>
      </c>
      <c r="N5" s="242">
        <v>2355496</v>
      </c>
      <c r="O5" s="242">
        <v>2379471</v>
      </c>
      <c r="P5" s="242">
        <v>2410996</v>
      </c>
      <c r="Q5" s="242">
        <v>2398192</v>
      </c>
      <c r="R5" s="242">
        <v>2241894</v>
      </c>
      <c r="S5" s="242">
        <v>2336079</v>
      </c>
      <c r="T5" s="242">
        <v>2338345</v>
      </c>
      <c r="U5" s="242">
        <v>2290422</v>
      </c>
      <c r="V5" s="242">
        <v>2427993</v>
      </c>
      <c r="W5" s="242">
        <v>2446658</v>
      </c>
      <c r="X5" s="242">
        <v>2677491</v>
      </c>
      <c r="Y5" s="242">
        <v>2762533</v>
      </c>
      <c r="Z5" s="242">
        <v>2822047</v>
      </c>
    </row>
    <row r="6" spans="1:33" ht="36" customHeight="1">
      <c r="A6" s="243" t="s">
        <v>646</v>
      </c>
      <c r="B6" s="244">
        <v>0.43247236068119349</v>
      </c>
      <c r="C6" s="244">
        <v>0.42067008900094166</v>
      </c>
      <c r="D6" s="244">
        <v>0.538547952457615</v>
      </c>
      <c r="E6" s="244">
        <v>0.48991877988856225</v>
      </c>
      <c r="F6" s="244">
        <v>0.50795360031908787</v>
      </c>
      <c r="G6" s="244">
        <v>0.49003570555539971</v>
      </c>
      <c r="H6" s="244">
        <v>0.49565237890971847</v>
      </c>
      <c r="I6" s="244">
        <v>0.51091832613070531</v>
      </c>
      <c r="J6" s="244">
        <v>0.53035914772949044</v>
      </c>
      <c r="K6" s="244">
        <v>0.51939270313279562</v>
      </c>
      <c r="L6" s="244">
        <v>0.51835656257758411</v>
      </c>
      <c r="M6" s="244">
        <v>0.54360643570808997</v>
      </c>
      <c r="N6" s="244">
        <v>0.54146184009342446</v>
      </c>
      <c r="O6" s="244">
        <v>0.53620763750153932</v>
      </c>
      <c r="P6" s="244">
        <v>0.55127607508794574</v>
      </c>
      <c r="Q6" s="244">
        <v>0.56585356073632509</v>
      </c>
      <c r="R6" s="244">
        <v>0.59506139765640498</v>
      </c>
      <c r="S6" s="244">
        <v>0.58748248924103719</v>
      </c>
      <c r="T6" s="244">
        <v>0.59183418650116704</v>
      </c>
      <c r="U6" s="244">
        <v>0.60176382238970805</v>
      </c>
      <c r="V6" s="244">
        <v>0.60444913318947635</v>
      </c>
      <c r="W6" s="244">
        <v>0.62524076369713966</v>
      </c>
      <c r="X6" s="244">
        <v>0.5950680861283062</v>
      </c>
      <c r="Y6" s="244">
        <v>0.59760891658732895</v>
      </c>
      <c r="Z6" s="244">
        <v>0.58863082676718825</v>
      </c>
    </row>
    <row r="7" spans="1:33" ht="36.75" customHeight="1">
      <c r="A7" s="245" t="s">
        <v>647</v>
      </c>
      <c r="B7" s="246">
        <v>2458691</v>
      </c>
      <c r="C7" s="247">
        <v>2423554</v>
      </c>
      <c r="D7" s="247">
        <v>3102669</v>
      </c>
      <c r="E7" s="246">
        <v>2858680</v>
      </c>
      <c r="F7" s="246">
        <v>3002946</v>
      </c>
      <c r="G7" s="246">
        <v>2934816</v>
      </c>
      <c r="H7" s="248">
        <v>3006551</v>
      </c>
      <c r="I7" s="248">
        <v>2858680</v>
      </c>
      <c r="J7" s="248">
        <v>3002946</v>
      </c>
      <c r="K7" s="248">
        <v>2976316</v>
      </c>
      <c r="L7" s="248">
        <v>3006551</v>
      </c>
      <c r="M7" s="248">
        <v>3190530</v>
      </c>
      <c r="N7" s="248">
        <v>3214072</v>
      </c>
      <c r="O7" s="248">
        <v>3217863</v>
      </c>
      <c r="P7" s="248">
        <v>3344485</v>
      </c>
      <c r="Q7" s="248">
        <v>3471485</v>
      </c>
      <c r="R7" s="248">
        <v>3696112</v>
      </c>
      <c r="S7" s="248">
        <v>3699285</v>
      </c>
      <c r="T7" s="248">
        <v>3791942</v>
      </c>
      <c r="U7" s="248">
        <v>3941677</v>
      </c>
      <c r="V7" s="249">
        <v>4036469</v>
      </c>
      <c r="W7" s="249">
        <v>4240748</v>
      </c>
      <c r="X7" s="249">
        <v>4098416</v>
      </c>
      <c r="Y7" s="249">
        <v>4092641</v>
      </c>
      <c r="Z7" s="249">
        <v>4063743</v>
      </c>
    </row>
    <row r="8" spans="1:33" s="5" customFormat="1" ht="39.75" customHeight="1">
      <c r="A8" s="669" t="s">
        <v>648</v>
      </c>
      <c r="B8" s="670"/>
      <c r="C8" s="670"/>
      <c r="D8" s="670"/>
      <c r="E8" s="670"/>
      <c r="F8" s="670"/>
      <c r="G8" s="670"/>
      <c r="H8" s="670"/>
      <c r="I8" s="670">
        <v>0</v>
      </c>
      <c r="J8" s="670">
        <v>0</v>
      </c>
      <c r="K8" s="670">
        <v>0</v>
      </c>
      <c r="L8" s="670">
        <v>0</v>
      </c>
      <c r="M8" s="670">
        <v>1.0311642609688457E-2</v>
      </c>
      <c r="N8" s="670">
        <v>1.0680744134519424E-2</v>
      </c>
      <c r="O8" s="670">
        <v>1.0375842900803529E-2</v>
      </c>
      <c r="P8" s="670">
        <v>1.909917673319371E-2</v>
      </c>
      <c r="Q8" s="670">
        <v>1.8878710236247938E-2</v>
      </c>
      <c r="R8" s="670">
        <v>1.8427829740318955E-2</v>
      </c>
      <c r="S8" s="670">
        <v>2.9868618290149525E-2</v>
      </c>
      <c r="T8" s="670">
        <v>2.9117844541884926E-2</v>
      </c>
      <c r="U8" s="670">
        <v>3.1607555548634654E-2</v>
      </c>
      <c r="V8" s="670">
        <v>3.0796818774680178E-2</v>
      </c>
      <c r="W8" s="670">
        <v>3.0158712372747615E-2</v>
      </c>
      <c r="X8" s="670">
        <v>2.9326706262216316E-2</v>
      </c>
      <c r="Y8" s="670">
        <v>2.9416385820838858E-2</v>
      </c>
      <c r="Z8" s="670">
        <v>2.9190635021316767E-2</v>
      </c>
      <c r="AA8"/>
    </row>
    <row r="9" spans="1:33" ht="30.75" customHeight="1">
      <c r="A9" s="669" t="s">
        <v>649</v>
      </c>
      <c r="B9" s="671"/>
      <c r="C9" s="672"/>
      <c r="D9" s="672"/>
      <c r="E9" s="671"/>
      <c r="F9" s="671"/>
      <c r="G9" s="671"/>
      <c r="H9" s="673"/>
      <c r="I9" s="673">
        <v>0</v>
      </c>
      <c r="J9" s="673">
        <v>0</v>
      </c>
      <c r="K9" s="673">
        <v>0</v>
      </c>
      <c r="L9" s="673">
        <v>0</v>
      </c>
      <c r="M9" s="673">
        <v>60521</v>
      </c>
      <c r="N9" s="673">
        <v>63400</v>
      </c>
      <c r="O9" s="673">
        <v>62267</v>
      </c>
      <c r="P9" s="673">
        <v>115871</v>
      </c>
      <c r="Q9" s="673">
        <v>115820</v>
      </c>
      <c r="R9" s="673">
        <v>114461</v>
      </c>
      <c r="S9" s="673">
        <v>188078</v>
      </c>
      <c r="T9" s="673">
        <v>186561</v>
      </c>
      <c r="U9" s="673">
        <v>207036</v>
      </c>
      <c r="V9" s="674">
        <v>205659</v>
      </c>
      <c r="W9" s="674">
        <v>204554</v>
      </c>
      <c r="X9" s="674">
        <v>201982</v>
      </c>
      <c r="Y9" s="674">
        <v>201454</v>
      </c>
      <c r="Z9" s="674">
        <v>201524</v>
      </c>
    </row>
    <row r="10" spans="1:33" ht="30.75" customHeight="1">
      <c r="A10" s="669" t="s">
        <v>650</v>
      </c>
      <c r="B10" s="671"/>
      <c r="C10" s="672"/>
      <c r="D10" s="672"/>
      <c r="E10" s="671"/>
      <c r="F10" s="671"/>
      <c r="G10" s="671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674" t="s">
        <v>651</v>
      </c>
      <c r="V10" s="674" t="s">
        <v>651</v>
      </c>
      <c r="W10" s="674" t="s">
        <v>651</v>
      </c>
      <c r="X10" s="674" t="s">
        <v>651</v>
      </c>
      <c r="Y10" s="674">
        <v>1.8005770724669847E-3</v>
      </c>
      <c r="Z10" s="670">
        <v>1.8510307702179739E-3</v>
      </c>
    </row>
    <row r="11" spans="1:33" ht="30.75" customHeight="1">
      <c r="A11" s="669" t="s">
        <v>652</v>
      </c>
      <c r="B11" s="671"/>
      <c r="C11" s="672"/>
      <c r="D11" s="672"/>
      <c r="E11" s="671"/>
      <c r="F11" s="671"/>
      <c r="G11" s="671"/>
      <c r="H11" s="673"/>
      <c r="I11" s="673"/>
      <c r="J11" s="673"/>
      <c r="K11" s="673"/>
      <c r="L11" s="673"/>
      <c r="M11" s="673"/>
      <c r="N11" s="673"/>
      <c r="O11" s="673"/>
      <c r="P11" s="673"/>
      <c r="Q11" s="673"/>
      <c r="R11" s="673"/>
      <c r="S11" s="673"/>
      <c r="T11" s="673"/>
      <c r="U11" s="673"/>
      <c r="V11" s="674"/>
      <c r="W11" s="674"/>
      <c r="X11" s="674"/>
      <c r="Y11" s="674">
        <v>12331</v>
      </c>
      <c r="Z11" s="674">
        <v>12779</v>
      </c>
    </row>
    <row r="12" spans="1:33" ht="30.75" customHeight="1">
      <c r="A12" s="675" t="s">
        <v>653</v>
      </c>
      <c r="B12" s="676">
        <v>0.71409052068195333</v>
      </c>
      <c r="C12" s="676">
        <v>0.8882804289055618</v>
      </c>
      <c r="D12" s="676">
        <v>1.0153282967450217</v>
      </c>
      <c r="E12" s="676">
        <v>0.93123094261396044</v>
      </c>
      <c r="F12" s="676">
        <v>0.96480391674282728</v>
      </c>
      <c r="G12" s="676">
        <v>0.91832120439794129</v>
      </c>
      <c r="H12" s="676">
        <v>0.88054312621850273</v>
      </c>
      <c r="I12" s="676">
        <v>0.97114659403272097</v>
      </c>
      <c r="J12" s="676">
        <v>1.0073608744742895</v>
      </c>
      <c r="K12" s="676">
        <v>0.96697948494488228</v>
      </c>
      <c r="L12" s="676">
        <v>0.92087787233455631</v>
      </c>
      <c r="M12" s="676">
        <v>0.95203325296450569</v>
      </c>
      <c r="N12" s="676">
        <v>0.94896356350056166</v>
      </c>
      <c r="O12" s="676">
        <v>0.94308591801806019</v>
      </c>
      <c r="P12" s="676">
        <v>0.96778304762011513</v>
      </c>
      <c r="Q12" s="676">
        <v>0.97563860717433371</v>
      </c>
      <c r="R12" s="676">
        <v>0.97442649797659497</v>
      </c>
      <c r="S12" s="676">
        <v>0.98834320627018968</v>
      </c>
      <c r="T12" s="676">
        <v>0.98591344417491711</v>
      </c>
      <c r="U12" s="676">
        <v>0.98304312871992117</v>
      </c>
      <c r="V12" s="676">
        <v>0.99883062565795089</v>
      </c>
      <c r="W12" s="676">
        <v>1.0161260074331553</v>
      </c>
      <c r="X12" s="676">
        <v>1.0131521671898998</v>
      </c>
      <c r="Y12" s="676">
        <v>1.0304113685612322</v>
      </c>
      <c r="Z12" s="676">
        <v>1.0265933400263423</v>
      </c>
    </row>
    <row r="13" spans="1:33" ht="22.5" customHeight="1">
      <c r="A13" s="677" t="s">
        <v>654</v>
      </c>
      <c r="B13" s="678">
        <v>4059746</v>
      </c>
      <c r="C13" s="678">
        <v>5117539</v>
      </c>
      <c r="D13" s="678">
        <v>5849484</v>
      </c>
      <c r="E13" s="679">
        <v>5433740</v>
      </c>
      <c r="F13" s="679">
        <v>5703777</v>
      </c>
      <c r="G13" s="679">
        <v>5499811</v>
      </c>
      <c r="H13" s="679">
        <v>5341239</v>
      </c>
      <c r="I13" s="679">
        <v>5433740</v>
      </c>
      <c r="J13" s="679">
        <v>5703777</v>
      </c>
      <c r="K13" s="679">
        <v>5541157</v>
      </c>
      <c r="L13" s="679">
        <v>5341239</v>
      </c>
      <c r="M13" s="679">
        <v>5587665</v>
      </c>
      <c r="N13" s="679">
        <v>5632968</v>
      </c>
      <c r="O13" s="679">
        <v>5659601</v>
      </c>
      <c r="P13" s="679">
        <v>5871352</v>
      </c>
      <c r="Q13" s="679">
        <v>5985497</v>
      </c>
      <c r="R13" s="679">
        <v>6052467</v>
      </c>
      <c r="S13" s="679">
        <v>6223442</v>
      </c>
      <c r="T13" s="679">
        <v>6316848</v>
      </c>
      <c r="U13" s="679">
        <v>6439135</v>
      </c>
      <c r="V13" s="679">
        <v>6670121</v>
      </c>
      <c r="W13" s="679">
        <v>6891960</v>
      </c>
      <c r="X13" s="679">
        <v>6977889</v>
      </c>
      <c r="Y13" s="679">
        <v>7056628</v>
      </c>
      <c r="Z13" s="679">
        <v>7087314</v>
      </c>
    </row>
    <row r="14" spans="1:33" ht="49.5" customHeight="1">
      <c r="A14" s="680" t="s">
        <v>655</v>
      </c>
      <c r="B14" s="681">
        <v>5685198</v>
      </c>
      <c r="C14" s="681">
        <v>5761175</v>
      </c>
      <c r="D14" s="681">
        <v>5761175</v>
      </c>
      <c r="E14" s="682">
        <v>5835008</v>
      </c>
      <c r="F14" s="682">
        <v>5911851</v>
      </c>
      <c r="G14" s="682">
        <v>5988984</v>
      </c>
      <c r="H14" s="682">
        <v>6065846</v>
      </c>
      <c r="I14" s="682">
        <v>5595180</v>
      </c>
      <c r="J14" s="682">
        <v>5662099</v>
      </c>
      <c r="K14" s="682">
        <v>5730377</v>
      </c>
      <c r="L14" s="682">
        <v>5800160</v>
      </c>
      <c r="M14" s="682">
        <v>5869191</v>
      </c>
      <c r="N14" s="682">
        <v>5935916</v>
      </c>
      <c r="O14" s="682">
        <v>6001151</v>
      </c>
      <c r="P14" s="682">
        <v>6066806</v>
      </c>
      <c r="Q14" s="682">
        <v>6134953</v>
      </c>
      <c r="R14" s="682">
        <v>6211312</v>
      </c>
      <c r="S14" s="682">
        <v>6296843</v>
      </c>
      <c r="T14" s="682">
        <v>6407102</v>
      </c>
      <c r="U14" s="682">
        <v>6550206</v>
      </c>
      <c r="V14" s="683">
        <v>6677930</v>
      </c>
      <c r="W14" s="683">
        <v>6782584</v>
      </c>
      <c r="X14" s="683">
        <v>6887306</v>
      </c>
      <c r="Y14" s="683">
        <v>6848360</v>
      </c>
      <c r="Z14" s="683">
        <v>6903721</v>
      </c>
    </row>
    <row r="15" spans="1:33" ht="26.25" customHeight="1">
      <c r="A15" s="958"/>
      <c r="B15" s="958"/>
      <c r="C15" s="958"/>
      <c r="D15" s="958"/>
      <c r="E15" s="958"/>
      <c r="F15" s="958"/>
      <c r="G15" s="958"/>
      <c r="H15" s="958"/>
      <c r="I15" s="958"/>
      <c r="J15" s="958"/>
      <c r="K15" s="958"/>
      <c r="L15" s="958"/>
      <c r="M15" s="958"/>
      <c r="N15" s="958"/>
      <c r="O15" s="958"/>
      <c r="P15" s="958"/>
      <c r="Q15" s="958"/>
      <c r="R15" s="958"/>
      <c r="Y15" s="20"/>
      <c r="Z15" s="889" t="s">
        <v>391</v>
      </c>
    </row>
    <row r="16" spans="1:33" ht="48" customHeight="1">
      <c r="G16" s="100"/>
      <c r="H16" s="100"/>
      <c r="I16" s="961" t="s">
        <v>656</v>
      </c>
      <c r="J16" s="962"/>
      <c r="K16" s="962"/>
      <c r="L16" s="962"/>
      <c r="M16" s="962"/>
      <c r="N16" s="962"/>
      <c r="Q16" s="6" t="s">
        <v>657</v>
      </c>
    </row>
    <row r="17" spans="7:17" ht="15">
      <c r="G17" s="100" t="s">
        <v>658</v>
      </c>
      <c r="H17" s="105"/>
      <c r="I17" s="50" t="s">
        <v>659</v>
      </c>
      <c r="J17" s="516">
        <v>2020</v>
      </c>
      <c r="K17" s="618">
        <v>2021</v>
      </c>
      <c r="L17" s="620">
        <v>2022</v>
      </c>
      <c r="M17" s="620">
        <v>2023</v>
      </c>
      <c r="N17" s="620">
        <v>2024</v>
      </c>
      <c r="Q17" s="741">
        <v>2020</v>
      </c>
    </row>
    <row r="18" spans="7:17" ht="15">
      <c r="G18" s="100" t="s">
        <v>660</v>
      </c>
      <c r="H18" s="105">
        <v>0.5950680861283062</v>
      </c>
      <c r="I18" s="300" t="s">
        <v>661</v>
      </c>
      <c r="J18" s="521">
        <v>0.95862026106892406</v>
      </c>
      <c r="K18" s="619">
        <v>0.98380000000000001</v>
      </c>
      <c r="L18" s="521">
        <v>1.0012652262002009</v>
      </c>
      <c r="M18" s="521">
        <v>0.99690000000000001</v>
      </c>
      <c r="N18" s="521">
        <v>1.0189197970196073</v>
      </c>
      <c r="Q18" s="741">
        <v>20.21</v>
      </c>
    </row>
    <row r="19" spans="7:17" ht="15">
      <c r="G19" s="100" t="s">
        <v>662</v>
      </c>
      <c r="H19" s="105">
        <v>0.4049319138716938</v>
      </c>
      <c r="I19" s="300" t="s">
        <v>541</v>
      </c>
      <c r="J19" s="521">
        <v>0.97351140248550072</v>
      </c>
      <c r="K19" s="619">
        <v>0.98699999999999999</v>
      </c>
      <c r="L19" s="521">
        <v>1.0036375616242403</v>
      </c>
      <c r="M19" s="521">
        <v>0.9990911809815074</v>
      </c>
      <c r="N19" s="521">
        <v>1.0210064978002442</v>
      </c>
      <c r="Q19" s="741">
        <v>20.22</v>
      </c>
    </row>
    <row r="20" spans="7:17" ht="15">
      <c r="I20" s="300" t="s">
        <v>663</v>
      </c>
      <c r="J20" s="521">
        <v>0.97985543424384502</v>
      </c>
      <c r="K20" s="619">
        <v>0.99139999999999995</v>
      </c>
      <c r="L20" s="521">
        <v>1.0079454869581805</v>
      </c>
      <c r="M20" s="521">
        <v>1.0031999999999999</v>
      </c>
      <c r="N20" s="521">
        <v>1.0234517009015862</v>
      </c>
      <c r="Q20" s="741">
        <v>2023</v>
      </c>
    </row>
    <row r="21" spans="7:17" ht="15">
      <c r="I21" s="300" t="s">
        <v>664</v>
      </c>
      <c r="J21" s="521">
        <v>0.97689029384854287</v>
      </c>
      <c r="K21" s="619">
        <v>0.99450000000000005</v>
      </c>
      <c r="L21" s="521">
        <v>1.0114000000000001</v>
      </c>
      <c r="M21" s="521">
        <v>1.0258323160581511</v>
      </c>
      <c r="N21" s="521">
        <v>1.024490560959807</v>
      </c>
      <c r="Q21" s="741">
        <v>2024</v>
      </c>
    </row>
    <row r="22" spans="7:17" ht="15">
      <c r="I22" s="300" t="s">
        <v>665</v>
      </c>
      <c r="J22" s="521">
        <v>0.975552304381747</v>
      </c>
      <c r="K22" s="619">
        <v>0.99865729639323308</v>
      </c>
      <c r="L22" s="521">
        <v>1.0151374136708895</v>
      </c>
      <c r="M22" s="521">
        <v>1.0256000000000001</v>
      </c>
      <c r="N22" s="521">
        <v>1.0256290774207126</v>
      </c>
    </row>
    <row r="23" spans="7:17" ht="15">
      <c r="I23" s="300" t="s">
        <v>666</v>
      </c>
      <c r="J23" s="521">
        <v>0.97699272079821153</v>
      </c>
      <c r="K23" s="619">
        <v>1.00176407693587</v>
      </c>
      <c r="L23" s="521">
        <v>1.0172000000000001</v>
      </c>
      <c r="M23" s="521">
        <v>1.0254399593479315</v>
      </c>
      <c r="N23" s="521">
        <v>1.02721373010294</v>
      </c>
    </row>
    <row r="24" spans="7:17" ht="15">
      <c r="I24" s="300" t="s">
        <v>667</v>
      </c>
      <c r="J24" s="521">
        <v>0.98472251131712973</v>
      </c>
      <c r="K24" s="619">
        <v>1.0037827765936995</v>
      </c>
      <c r="L24" s="521">
        <v>0.99890000000000001</v>
      </c>
      <c r="M24" s="521">
        <v>1.0255907983809263</v>
      </c>
      <c r="N24" s="521">
        <v>1.0265933400263423</v>
      </c>
      <c r="O24" s="6" t="s">
        <v>668</v>
      </c>
    </row>
    <row r="25" spans="7:17" ht="15">
      <c r="I25" s="300" t="s">
        <v>669</v>
      </c>
      <c r="J25" s="521">
        <v>0.98772224326999536</v>
      </c>
      <c r="K25" s="619">
        <v>1.0070223973636008</v>
      </c>
      <c r="L25" s="521">
        <v>1.0033079697635039</v>
      </c>
      <c r="M25" s="521">
        <v>1.0281762348941936</v>
      </c>
      <c r="N25" s="521"/>
    </row>
    <row r="26" spans="7:17" ht="15">
      <c r="I26" s="300" t="s">
        <v>670</v>
      </c>
      <c r="J26" s="521">
        <v>0.9934597996684601</v>
      </c>
      <c r="K26" s="619">
        <v>1.0099665555192534</v>
      </c>
      <c r="L26" s="521">
        <v>1.0284443707965603</v>
      </c>
      <c r="M26" s="521">
        <v>1.0292782505592579</v>
      </c>
      <c r="N26" s="521"/>
    </row>
    <row r="27" spans="7:17" ht="15">
      <c r="I27" s="300" t="s">
        <v>671</v>
      </c>
      <c r="J27" s="521">
        <v>0.99610597894856634</v>
      </c>
      <c r="K27" s="619">
        <v>1.0121708776478109</v>
      </c>
      <c r="L27" s="521">
        <v>1.0103269696453157</v>
      </c>
      <c r="M27" s="521">
        <v>1.0305857168723607</v>
      </c>
      <c r="N27" s="521"/>
    </row>
    <row r="28" spans="7:17" ht="15">
      <c r="I28" s="300" t="s">
        <v>672</v>
      </c>
      <c r="J28" s="521">
        <v>0.99872730022626777</v>
      </c>
      <c r="K28" s="619">
        <v>1.0142678660522302</v>
      </c>
      <c r="L28" s="521">
        <v>1.0284443707965603</v>
      </c>
      <c r="M28" s="521">
        <v>1.0321855159483437</v>
      </c>
      <c r="N28" s="521"/>
    </row>
    <row r="29" spans="7:17" ht="15">
      <c r="I29" s="300" t="s">
        <v>673</v>
      </c>
      <c r="J29" s="521">
        <v>0.99883062565795078</v>
      </c>
      <c r="K29" s="619">
        <v>1.0161260074331555</v>
      </c>
      <c r="L29" s="521">
        <v>1.0131521671898998</v>
      </c>
      <c r="M29" s="521">
        <v>1.0304113685612322</v>
      </c>
      <c r="N29" s="521"/>
    </row>
    <row r="31" spans="7:17" ht="15">
      <c r="I31" s="349" t="s">
        <v>674</v>
      </c>
    </row>
    <row r="39" spans="9:27" ht="12.75" customHeight="1">
      <c r="I39" s="504"/>
      <c r="J39" s="504"/>
      <c r="K39" s="504"/>
      <c r="L39" s="504"/>
      <c r="M39" s="504"/>
      <c r="N39" s="504"/>
      <c r="O39" s="504"/>
      <c r="P39" s="504"/>
    </row>
    <row r="40" spans="9:27">
      <c r="S40" s="960" t="s">
        <v>675</v>
      </c>
      <c r="T40" s="960"/>
      <c r="U40" s="960"/>
      <c r="V40" s="960"/>
      <c r="W40" s="960"/>
      <c r="X40" s="960"/>
      <c r="Y40" s="960"/>
      <c r="Z40" s="960"/>
      <c r="AA40" s="960"/>
    </row>
  </sheetData>
  <sheetProtection autoFilter="0"/>
  <mergeCells count="5">
    <mergeCell ref="B2:F2"/>
    <mergeCell ref="A15:R15"/>
    <mergeCell ref="A1:AC1"/>
    <mergeCell ref="S40:AA40"/>
    <mergeCell ref="I16:N16"/>
  </mergeCells>
  <hyperlinks>
    <hyperlink ref="AA2" location="INDICE!B2" display="Indice" xr:uid="{16AA5640-6A91-4699-AE98-5214046377A7}"/>
  </hyperlinks>
  <pageMargins left="0.75" right="0.75" top="1" bottom="1" header="0" footer="0"/>
  <pageSetup paperSize="9" scale="46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ba4e55-5d79-4347-abe1-7c4720d93616">
      <Terms xmlns="http://schemas.microsoft.com/office/infopath/2007/PartnerControls"/>
    </lcf76f155ced4ddcb4097134ff3c332f>
    <TaxCatchAll xmlns="0ae8c6d6-b664-4846-bc91-ca23a4c3f6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77780295FA284090F6D3F50E5978DA" ma:contentTypeVersion="11" ma:contentTypeDescription="Crear nuevo documento." ma:contentTypeScope="" ma:versionID="48e709f1c4c0e9ee87e2e5fbfca0d3b9">
  <xsd:schema xmlns:xsd="http://www.w3.org/2001/XMLSchema" xmlns:xs="http://www.w3.org/2001/XMLSchema" xmlns:p="http://schemas.microsoft.com/office/2006/metadata/properties" xmlns:ns2="b6ba4e55-5d79-4347-abe1-7c4720d93616" xmlns:ns3="0ae8c6d6-b664-4846-bc91-ca23a4c3f622" targetNamespace="http://schemas.microsoft.com/office/2006/metadata/properties" ma:root="true" ma:fieldsID="4038953d2cdf136d1ecd823f04866053" ns2:_="" ns3:_="">
    <xsd:import namespace="b6ba4e55-5d79-4347-abe1-7c4720d93616"/>
    <xsd:import namespace="0ae8c6d6-b664-4846-bc91-ca23a4c3f6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a4e55-5d79-4347-abe1-7c4720d93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272e474-03f5-49df-bd84-aef169aaf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8c6d6-b664-4846-bc91-ca23a4c3f62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c0e024-98e0-4f4e-a168-1406314f6d95}" ma:internalName="TaxCatchAll" ma:showField="CatchAllData" ma:web="0ae8c6d6-b664-4846-bc91-ca23a4c3f6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4A5EC-7A2B-44FE-ADB4-A2F68DCAEB1E}"/>
</file>

<file path=customXml/itemProps2.xml><?xml version="1.0" encoding="utf-8"?>
<ds:datastoreItem xmlns:ds="http://schemas.openxmlformats.org/officeDocument/2006/customXml" ds:itemID="{9D3418B0-93A8-4933-9707-3F79DEBA2A6C}"/>
</file>

<file path=customXml/itemProps3.xml><?xml version="1.0" encoding="utf-8"?>
<ds:datastoreItem xmlns:ds="http://schemas.openxmlformats.org/officeDocument/2006/customXml" ds:itemID="{CD1EA7CC-D008-4C17-8FED-4D2B9E6E83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Direccion Seccional de Salud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/>
  <cp:revision/>
  <dcterms:created xsi:type="dcterms:W3CDTF">2010-12-17T15:36:41Z</dcterms:created>
  <dcterms:modified xsi:type="dcterms:W3CDTF">2024-09-02T15:36:37Z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